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harrin1\OneDrive - Waste Management\Desktop\Virginia's docs\061 Contract - Albany, City of\Reports\2018 from Vanessa\"/>
    </mc:Choice>
  </mc:AlternateContent>
  <xr:revisionPtr revIDLastSave="0" documentId="8_{298AAE8A-541D-4325-B0EC-6A8A3B7E7EAA}" xr6:coauthVersionLast="45" xr6:coauthVersionMax="45" xr10:uidLastSave="{00000000-0000-0000-0000-000000000000}"/>
  <bookViews>
    <workbookView xWindow="-110" yWindow="-110" windowWidth="19420" windowHeight="10420" firstSheet="4" activeTab="4" xr2:uid="{00000000-000D-0000-FFFF-FFFF00000000}"/>
  </bookViews>
  <sheets>
    <sheet name="Cover " sheetId="2" r:id="rId1"/>
    <sheet name="Table of Contents" sheetId="1" r:id="rId2"/>
    <sheet name="Annual Tons Hauled Pg 1" sheetId="7" r:id="rId3"/>
    <sheet name="Annual Resi Recycling Pg 2 " sheetId="8" r:id="rId4"/>
    <sheet name="Annual MFD Recycling Pg 3" sheetId="9" r:id="rId5"/>
    <sheet name=" Annual Call Queue Stats Pg 4" sheetId="10" r:id="rId6"/>
    <sheet name="PhoneReports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J" localSheetId="0">#REF!</definedName>
    <definedName name="\J">#REF!</definedName>
    <definedName name="\R" localSheetId="0">#REF!</definedName>
    <definedName name="\R">#REF!</definedName>
    <definedName name="\S" localSheetId="0">#REF!</definedName>
    <definedName name="\S">#REF!</definedName>
    <definedName name="\V" localSheetId="0">#REF!</definedName>
    <definedName name="\V">#REF!</definedName>
    <definedName name="\Z">#REF!</definedName>
    <definedName name="_jv4" localSheetId="2">'[1]NEW JV''S'!#REF!</definedName>
    <definedName name="_jv4" localSheetId="0">'[2]NEW JV''S'!#REF!</definedName>
    <definedName name="_jv4">'[1]NEW JV''S'!#REF!</definedName>
    <definedName name="_jv5" localSheetId="2">'[1]NEW JV''S'!#REF!</definedName>
    <definedName name="_jv5" localSheetId="0">'[2]NEW JV''S'!#REF!</definedName>
    <definedName name="_jv5">'[1]NEW JV''S'!#REF!</definedName>
    <definedName name="_JVA9052" localSheetId="2">'[1]NEW JV''S'!#REF!</definedName>
    <definedName name="_JVA9052" localSheetId="0">'[2]NEW JV''S'!#REF!</definedName>
    <definedName name="_JVA9052">'[1]NEW JV''S'!#REF!</definedName>
    <definedName name="_JVC9016" localSheetId="5">#REF!</definedName>
    <definedName name="_JVC9016" localSheetId="4">#REF!</definedName>
    <definedName name="_JVC9016" localSheetId="3">#REF!</definedName>
    <definedName name="_JVC9016" localSheetId="2">#REF!</definedName>
    <definedName name="_JVC9016" localSheetId="0">#REF!</definedName>
    <definedName name="_JVC9016">#REF!</definedName>
    <definedName name="_JVC9020" localSheetId="0">#REF!</definedName>
    <definedName name="_JVC9020">#REF!</definedName>
    <definedName name="_JVC9021" localSheetId="0">#REF!</definedName>
    <definedName name="_JVC9021">#REF!</definedName>
    <definedName name="_JVC9022" localSheetId="0">#REF!</definedName>
    <definedName name="_JVC9022">#REF!</definedName>
    <definedName name="_JVC9023" localSheetId="0">#REF!</definedName>
    <definedName name="_JVC9023">#REF!</definedName>
    <definedName name="_JVC9024" localSheetId="0">#REF!</definedName>
    <definedName name="_JVC9024">#REF!</definedName>
    <definedName name="_JVC9025" localSheetId="0">#REF!</definedName>
    <definedName name="_JVC9025">#REF!</definedName>
    <definedName name="_JVC9026" localSheetId="0">#REF!</definedName>
    <definedName name="_JVC9026">#REF!</definedName>
    <definedName name="_JVC9027" localSheetId="0">#REF!</definedName>
    <definedName name="_JVC9027">#REF!</definedName>
    <definedName name="_JVC9028" localSheetId="0">#REF!</definedName>
    <definedName name="_JVC9028">#REF!</definedName>
    <definedName name="ABC">[3]BULKY!$A$1:$C$11</definedName>
    <definedName name="ALAMCO" localSheetId="5">#REF!</definedName>
    <definedName name="ALAMCO" localSheetId="4">#REF!</definedName>
    <definedName name="ALAMCO" localSheetId="3">#REF!</definedName>
    <definedName name="ALAMCO" localSheetId="2">#REF!</definedName>
    <definedName name="ALAMCO" localSheetId="0">#REF!</definedName>
    <definedName name="ALAMCO">#REF!</definedName>
    <definedName name="alamcos" localSheetId="0">#REF!</definedName>
    <definedName name="alamcos">#REF!</definedName>
    <definedName name="ALAMEDA" localSheetId="0">#REF!</definedName>
    <definedName name="ALAMEDA">'[4]291_Tons'!#REF!</definedName>
    <definedName name="alams" localSheetId="5">#REF!</definedName>
    <definedName name="alams" localSheetId="4">#REF!</definedName>
    <definedName name="alams" localSheetId="3">#REF!</definedName>
    <definedName name="alams" localSheetId="2">#REF!</definedName>
    <definedName name="alams" localSheetId="0">#REF!</definedName>
    <definedName name="alams">#REF!</definedName>
    <definedName name="Albany" localSheetId="0">'[4]291_Tons'!#REF!</definedName>
    <definedName name="Albany">'[4]291_Tons'!#REF!</definedName>
    <definedName name="albapt" localSheetId="5">#REF!</definedName>
    <definedName name="albapt" localSheetId="4">#REF!</definedName>
    <definedName name="albapt" localSheetId="3">#REF!</definedName>
    <definedName name="albapt" localSheetId="2">#REF!</definedName>
    <definedName name="albapt" localSheetId="0">#REF!</definedName>
    <definedName name="albapt">#REF!</definedName>
    <definedName name="albp" localSheetId="0">#REF!</definedName>
    <definedName name="albp">#REF!</definedName>
    <definedName name="albpay" localSheetId="0">#REF!</definedName>
    <definedName name="albpay">#REF!</definedName>
    <definedName name="albpay1" localSheetId="0">#REF!</definedName>
    <definedName name="albpay1">#REF!</definedName>
    <definedName name="albpy" localSheetId="0">#REF!</definedName>
    <definedName name="albpy">#REF!</definedName>
    <definedName name="ALMDB_S" localSheetId="0">#REF!</definedName>
    <definedName name="ALMDB_S">#REF!</definedName>
    <definedName name="Berkeley" localSheetId="0">'[4]291_Tons'!#REF!</definedName>
    <definedName name="Berkeley">'[4]291_Tons'!#REF!</definedName>
    <definedName name="budanal" localSheetId="5">#REF!</definedName>
    <definedName name="budanal" localSheetId="4">#REF!</definedName>
    <definedName name="budanal" localSheetId="3">#REF!</definedName>
    <definedName name="budanal" localSheetId="2">#REF!</definedName>
    <definedName name="budanal" localSheetId="0">#REF!</definedName>
    <definedName name="budanal">#REF!</definedName>
    <definedName name="CANS" localSheetId="0">#REF!</definedName>
    <definedName name="CANS">#REF!</definedName>
    <definedName name="DSTSDAY" localSheetId="0">#REF!</definedName>
    <definedName name="DSTSDAY">#REF!</definedName>
    <definedName name="Emeryville" localSheetId="0">'[4]291_Tons'!#REF!</definedName>
    <definedName name="Emeryville">'[4]291_Tons'!#REF!</definedName>
    <definedName name="EXH_H" localSheetId="2">'Annual Tons Hauled Pg 1'!$A$1:$O$7</definedName>
    <definedName name="EXH_H">'[5]EXH_H-VOID'!$A$1:$Q$28</definedName>
    <definedName name="fees" localSheetId="5">#REF!</definedName>
    <definedName name="fees" localSheetId="4">#REF!</definedName>
    <definedName name="fees" localSheetId="3">#REF!</definedName>
    <definedName name="fees" localSheetId="2">#REF!</definedName>
    <definedName name="fees" localSheetId="0">#REF!</definedName>
    <definedName name="fees">#REF!</definedName>
    <definedName name="FOREVER">'[1]NEW JV''S'!#REF!</definedName>
    <definedName name="GONE">'[1]NEW JV''S'!#REF!</definedName>
    <definedName name="GWONLY" localSheetId="0">#REF!</definedName>
    <definedName name="GWONLY">#REF!</definedName>
    <definedName name="HAYMF_SUM" localSheetId="0">#REF!</definedName>
    <definedName name="HAYMF_SUM">#REF!</definedName>
    <definedName name="HAYMGR_S" localSheetId="0">#REF!</definedName>
    <definedName name="HAYMGR_S">#REF!</definedName>
    <definedName name="JRRRC1" localSheetId="0">#REF!</definedName>
    <definedName name="JRRRC1">#REF!</definedName>
    <definedName name="JRRRC2" localSheetId="0">#REF!</definedName>
    <definedName name="JRRRC2">#REF!</definedName>
    <definedName name="LIVSUM" localSheetId="0">#REF!</definedName>
    <definedName name="LIVSUM">#REF!</definedName>
    <definedName name="MASTER">'[1]NEW JV''S'!#REF!</definedName>
    <definedName name="Materials">[6]Route_Landfill_Other_Data!#REF!</definedName>
    <definedName name="May">#REF!</definedName>
    <definedName name="May_">#REF!</definedName>
    <definedName name="MSW_LANDFILLS">[6]Route_Landfill_Other_Data!$R$2,[6]Route_Landfill_Other_Data!$R$4,[6]Route_Landfill_Other_Data!$R$6,[6]Route_Landfill_Other_Data!$R$8:$R$10,[6]Route_Landfill_Other_Data!$R$15</definedName>
    <definedName name="new_com" localSheetId="5">#REF!</definedName>
    <definedName name="new_com" localSheetId="4">#REF!</definedName>
    <definedName name="new_com" localSheetId="3">#REF!</definedName>
    <definedName name="new_com" localSheetId="2">#REF!</definedName>
    <definedName name="new_com" localSheetId="0">#REF!</definedName>
    <definedName name="new_com">#REF!</definedName>
    <definedName name="NEWSUM" localSheetId="0">#REF!</definedName>
    <definedName name="NEWSUM">#REF!</definedName>
    <definedName name="nmcur">#REF!</definedName>
    <definedName name="NONJRRRC1" localSheetId="0">#REF!</definedName>
    <definedName name="NONJRRRC1">#REF!</definedName>
    <definedName name="NONJRRRC2" localSheetId="0">#REF!</definedName>
    <definedName name="NONJRRRC2">#REF!</definedName>
    <definedName name="OAK_10" localSheetId="0">#REF!</definedName>
    <definedName name="OAK_10">#REF!</definedName>
    <definedName name="OAK_EXH_H" localSheetId="0">#REF!</definedName>
    <definedName name="OAK_EXH_H">#REF!</definedName>
    <definedName name="OAK_Q1" localSheetId="0">#REF!</definedName>
    <definedName name="OAK_Q1">#REF!</definedName>
    <definedName name="OAK_Q2" localSheetId="0">#REF!</definedName>
    <definedName name="OAK_Q2">#REF!</definedName>
    <definedName name="OAK_Q3" localSheetId="0">#REF!</definedName>
    <definedName name="OAK_Q3">#REF!</definedName>
    <definedName name="OAK_Q4" localSheetId="0">#REF!</definedName>
    <definedName name="OAK_Q4">#REF!</definedName>
    <definedName name="OAK_Q5" localSheetId="0">#REF!</definedName>
    <definedName name="OAK_Q5">#REF!</definedName>
    <definedName name="OAK_TNS" localSheetId="0">#REF!</definedName>
    <definedName name="OAK_TNS">#REF!</definedName>
    <definedName name="OAKDISP" localSheetId="0">#REF!</definedName>
    <definedName name="OAKDISP">#REF!</definedName>
    <definedName name="OAKL_SUM" localSheetId="0">#REF!</definedName>
    <definedName name="OAKL_SUM">#REF!</definedName>
    <definedName name="OAKLAND" localSheetId="0">'[4]291_Tons'!#REF!</definedName>
    <definedName name="OAKLAND">'[4]291_Tons'!#REF!</definedName>
    <definedName name="OAKQTRLY" localSheetId="5">#REF!</definedName>
    <definedName name="OAKQTRLY" localSheetId="4">#REF!</definedName>
    <definedName name="OAKQTRLY" localSheetId="3">#REF!</definedName>
    <definedName name="OAKQTRLY" localSheetId="2">#REF!</definedName>
    <definedName name="OAKQTRLY" localSheetId="0">#REF!</definedName>
    <definedName name="OAKQTRLY">#REF!</definedName>
    <definedName name="OAKWT" localSheetId="0">#REF!</definedName>
    <definedName name="OAKWT">#REF!</definedName>
    <definedName name="OLL3_S" localSheetId="0">#REF!</definedName>
    <definedName name="OLL3_S">#REF!</definedName>
    <definedName name="ORO_1" localSheetId="0">#REF!</definedName>
    <definedName name="ORO_1">#REF!</definedName>
    <definedName name="ORO_SUMM" localSheetId="0">#REF!</definedName>
    <definedName name="ORO_SUMM">#REF!</definedName>
    <definedName name="OROLOMA1" localSheetId="0">#REF!</definedName>
    <definedName name="OROLOMA1">#REF!</definedName>
    <definedName name="OROLOMA2" localSheetId="0">#REF!</definedName>
    <definedName name="OROLOMA2">#REF!</definedName>
    <definedName name="PIEDMONT" localSheetId="0">#REF!</definedName>
    <definedName name="PIEDMONT">'[4]291_Tons'!#REF!</definedName>
    <definedName name="PIEDSUM" localSheetId="5">#REF!</definedName>
    <definedName name="PIEDSUM" localSheetId="4">#REF!</definedName>
    <definedName name="PIEDSUM" localSheetId="3">#REF!</definedName>
    <definedName name="PIEDSUM" localSheetId="2">#REF!</definedName>
    <definedName name="PIEDSUM" localSheetId="0">#REF!</definedName>
    <definedName name="PIEDSUM">#REF!</definedName>
    <definedName name="_xlnm.Print_Area" localSheetId="5">' Annual Call Queue Stats Pg 4'!$A$1:$F$10</definedName>
    <definedName name="_xlnm.Print_Area" localSheetId="4">'Annual MFD Recycling Pg 3'!$A$1:$J$4</definedName>
    <definedName name="_xlnm.Print_Area" localSheetId="3">'Annual Resi Recycling Pg 2 '!$A$1:$M$4</definedName>
    <definedName name="_xlnm.Print_Area" localSheetId="2">'Annual Tons Hauled Pg 1'!$A$1:$P$6</definedName>
    <definedName name="_xlnm.Print_Area" localSheetId="0">'Cover '!$A$1:$J$33</definedName>
    <definedName name="_xlnm.Print_Area" localSheetId="1">'Table of Contents'!$A$1:$E$8</definedName>
    <definedName name="_xlnm.Print_Area">#REF!</definedName>
    <definedName name="PUBLIC" localSheetId="5">#REF!</definedName>
    <definedName name="PUBLIC" localSheetId="4">#REF!</definedName>
    <definedName name="PUBLIC" localSheetId="3">#REF!</definedName>
    <definedName name="PUBLIC" localSheetId="2">#REF!</definedName>
    <definedName name="PUBLIC" localSheetId="0">#REF!</definedName>
    <definedName name="PUBLIC">#REF!</definedName>
    <definedName name="resp_log" localSheetId="0">#REF!</definedName>
    <definedName name="resp_log">#REF!</definedName>
    <definedName name="REV_CURBSIDE" localSheetId="0">#REF!</definedName>
    <definedName name="REV_CURBSIDE">#REF!</definedName>
    <definedName name="SANDY" localSheetId="0">#REF!</definedName>
    <definedName name="SANDY">#REF!</definedName>
    <definedName name="scpay" localSheetId="0">#REF!</definedName>
    <definedName name="scpay">#REF!</definedName>
    <definedName name="SCRZ" localSheetId="0">#REF!</definedName>
    <definedName name="SCRZ">#REF!</definedName>
    <definedName name="Set0" localSheetId="0">#REF!</definedName>
    <definedName name="Set0">#REF!</definedName>
    <definedName name="SLDAIL" localSheetId="0">#REF!</definedName>
    <definedName name="SLDAIL">#REF!</definedName>
    <definedName name="SLDSUM" localSheetId="0">#REF!</definedName>
    <definedName name="SLDSUM">#REF!</definedName>
    <definedName name="SLMF" localSheetId="0">#REF!</definedName>
    <definedName name="SLMF">#REF!</definedName>
    <definedName name="SLMF_D" localSheetId="0">#REF!</definedName>
    <definedName name="SLMF_D">#REF!</definedName>
    <definedName name="SLMF_S" localSheetId="0">#REF!</definedName>
    <definedName name="SLMF_S">#REF!</definedName>
    <definedName name="SNRMN.DAL" localSheetId="0">#REF!</definedName>
    <definedName name="SNRMN.DAL">#REF!</definedName>
    <definedName name="SNRMN_SUM">[7]NEW_SR!$A$14:$G$38</definedName>
    <definedName name="sramp" localSheetId="5">#REF!</definedName>
    <definedName name="sramp" localSheetId="4">#REF!</definedName>
    <definedName name="sramp" localSheetId="3">#REF!</definedName>
    <definedName name="sramp" localSheetId="2">#REF!</definedName>
    <definedName name="sramp" localSheetId="0">#REF!</definedName>
    <definedName name="sramp">#REF!</definedName>
    <definedName name="srnew" localSheetId="0">#REF!</definedName>
    <definedName name="srnew">#REF!</definedName>
    <definedName name="VAL_COM" localSheetId="0">#REF!</definedName>
    <definedName name="VAL_COM">#REF!</definedName>
    <definedName name="vall_s" localSheetId="0">#REF!</definedName>
    <definedName name="vall_s">#REF!</definedName>
    <definedName name="VALLNEW" localSheetId="0">#REF!</definedName>
    <definedName name="VALLNEW">#REF!</definedName>
    <definedName name="W">#REF!</definedName>
  </definedNames>
  <calcPr calcId="179017" calcMode="manual" calcCompleted="0" calcOnSave="0"/>
</workbook>
</file>

<file path=xl/calcChain.xml><?xml version="1.0" encoding="utf-8"?>
<calcChain xmlns="http://schemas.openxmlformats.org/spreadsheetml/2006/main">
  <c r="F7" i="10" l="1"/>
  <c r="E7" i="10"/>
  <c r="D7" i="10"/>
  <c r="C7" i="10"/>
  <c r="F6" i="10"/>
  <c r="E6" i="10"/>
  <c r="D6" i="10"/>
  <c r="C6" i="10"/>
  <c r="F5" i="10"/>
  <c r="E5" i="10"/>
  <c r="D5" i="10"/>
  <c r="C5" i="10"/>
  <c r="B7" i="10"/>
  <c r="B6" i="10"/>
  <c r="B5" i="10"/>
  <c r="F23" i="11"/>
  <c r="E23" i="11"/>
  <c r="D23" i="11"/>
  <c r="C23" i="11"/>
  <c r="B23" i="11"/>
  <c r="F19" i="11"/>
  <c r="E19" i="11"/>
  <c r="D19" i="11"/>
  <c r="C19" i="11"/>
  <c r="B19" i="11"/>
  <c r="F15" i="11"/>
  <c r="E15" i="11"/>
  <c r="D15" i="11"/>
  <c r="C15" i="11"/>
  <c r="B15" i="11"/>
  <c r="F11" i="11"/>
  <c r="E11" i="11"/>
  <c r="D11" i="11"/>
  <c r="C11" i="11"/>
  <c r="B11" i="11"/>
  <c r="A8" i="11" l="1"/>
  <c r="A9" i="11" s="1"/>
  <c r="A10" i="11" s="1"/>
  <c r="A12" i="11" s="1"/>
  <c r="A13" i="11" s="1"/>
  <c r="A14" i="11" s="1"/>
  <c r="A16" i="11" s="1"/>
  <c r="A17" i="11" s="1"/>
  <c r="A18" i="11" s="1"/>
  <c r="A20" i="11" s="1"/>
  <c r="A21" i="11" s="1"/>
  <c r="A22" i="11" s="1"/>
  <c r="A2" i="11"/>
  <c r="A8" i="9"/>
  <c r="A1" i="9"/>
  <c r="A8" i="8"/>
  <c r="A1" i="8"/>
  <c r="A1" i="7"/>
  <c r="F10" i="10" l="1"/>
  <c r="E10" i="10"/>
  <c r="D10" i="10"/>
  <c r="C10" i="10"/>
  <c r="B10" i="10"/>
</calcChain>
</file>

<file path=xl/sharedStrings.xml><?xml version="1.0" encoding="utf-8"?>
<sst xmlns="http://schemas.openxmlformats.org/spreadsheetml/2006/main" count="149" uniqueCount="88">
  <si>
    <t>Total Tons Hauled</t>
  </si>
  <si>
    <t>………………………………………………………………………………………</t>
  </si>
  <si>
    <t>Residential Recycling</t>
  </si>
  <si>
    <t>Multi-Family Recycling</t>
  </si>
  <si>
    <t>Residential Call Queue Data</t>
  </si>
  <si>
    <t>From everyday collection to environmental protection, Think Green. Think Waste Management.</t>
  </si>
  <si>
    <t>CITY OF ALBANY</t>
  </si>
  <si>
    <t>172 98th Avenue, Oakland CA 94603</t>
  </si>
  <si>
    <t>SOLID WASTE DISPOSAL TONS</t>
  </si>
  <si>
    <t>Organics</t>
  </si>
  <si>
    <t>(Tons)</t>
  </si>
  <si>
    <t>1ST QTR</t>
  </si>
  <si>
    <t>2ND QTR</t>
  </si>
  <si>
    <t>3RD QTR</t>
  </si>
  <si>
    <t>4TH QTR</t>
  </si>
  <si>
    <t>OIL FILTERS</t>
  </si>
  <si>
    <t>YTD MO. AVG.</t>
  </si>
  <si>
    <t>MATERIAL RECYCLED (IN TONS)</t>
  </si>
  <si>
    <t>Call Profile Summary</t>
  </si>
  <si>
    <t>Incoming Calls Answered</t>
  </si>
  <si>
    <t>30 Seconds</t>
  </si>
  <si>
    <t>Three Minutes (180 Seconds)</t>
  </si>
  <si>
    <t>Average Speed of Answer (seconds)</t>
  </si>
  <si>
    <t>Total or Average First Quarter</t>
  </si>
  <si>
    <t>Total or Average Second Quarter</t>
  </si>
  <si>
    <t>Total or Average Third Quarter</t>
  </si>
  <si>
    <t>Total or Average Fourth Quarter</t>
  </si>
  <si>
    <t>(510) 613-2196</t>
  </si>
  <si>
    <t>Table of Contents</t>
  </si>
  <si>
    <t>C&amp;D</t>
  </si>
  <si>
    <t>MSW</t>
  </si>
  <si>
    <t>TOTAL MSW</t>
  </si>
  <si>
    <t>Recycle</t>
  </si>
  <si>
    <t>HAZARDOUS WASTE</t>
  </si>
  <si>
    <t>MOTOR OIL    Gallons</t>
  </si>
  <si>
    <t>BATTERIES (qty)</t>
  </si>
  <si>
    <t>Percent Answered within Time Segment</t>
  </si>
  <si>
    <t>Over Three Minutes*</t>
  </si>
  <si>
    <t>Quarterly</t>
  </si>
  <si>
    <t xml:space="preserve">Albany Residential Call Queue Data </t>
  </si>
  <si>
    <t>Total or Average</t>
  </si>
  <si>
    <t>City of Albany</t>
  </si>
  <si>
    <t>Week Beginning</t>
  </si>
  <si>
    <t>Single Family MSW</t>
  </si>
  <si>
    <t>Multi-Family MSW</t>
  </si>
  <si>
    <t>Non-Rolloff Commercial MSW</t>
  </si>
  <si>
    <t>Rolloff MSW</t>
  </si>
  <si>
    <t>Single Family</t>
  </si>
  <si>
    <t>Multi-Family</t>
  </si>
  <si>
    <t>Drywaste</t>
  </si>
  <si>
    <t>Single Family Recycle</t>
  </si>
  <si>
    <t>Multi-Family Recycle</t>
  </si>
  <si>
    <t>Non-Rolloff Commercial Recycle</t>
  </si>
  <si>
    <t>Non-Rolloff Drywaste</t>
  </si>
  <si>
    <t>Non-C&amp;D Rolloff Recycle</t>
  </si>
  <si>
    <t>TOTAL RECYCLE</t>
  </si>
  <si>
    <t>Single Family Organics</t>
  </si>
  <si>
    <t>Multi-Family Organics</t>
  </si>
  <si>
    <t>Non-Rolloff Commercial Organics</t>
  </si>
  <si>
    <t>Rolloff Organics</t>
  </si>
  <si>
    <t>TOTAL ORGANICS</t>
  </si>
  <si>
    <t>TOTAL TONS</t>
  </si>
  <si>
    <t>RECYCLE TONS</t>
  </si>
  <si>
    <t>ORGANICS TONS</t>
  </si>
  <si>
    <t>Residue</t>
  </si>
  <si>
    <t>Current 1st Qtr</t>
  </si>
  <si>
    <t>Current 2nd Qtr</t>
  </si>
  <si>
    <t>Current 3rd Qtr</t>
  </si>
  <si>
    <t>Current 4th Qtr</t>
  </si>
  <si>
    <t>YTD Total</t>
  </si>
  <si>
    <t>Quarter</t>
  </si>
  <si>
    <t>Mixed Paper</t>
  </si>
  <si>
    <t>OCC</t>
  </si>
  <si>
    <t xml:space="preserve">Tin Cans </t>
  </si>
  <si>
    <t>Other Scrap Metal</t>
  </si>
  <si>
    <t>Aluminum Cans</t>
  </si>
  <si>
    <t>Glass</t>
  </si>
  <si>
    <t>HDPE #2</t>
  </si>
  <si>
    <t>PET #1</t>
  </si>
  <si>
    <t>Mixed Plastic</t>
  </si>
  <si>
    <t>Recoverable Film</t>
  </si>
  <si>
    <t>Wood (Mulch)</t>
  </si>
  <si>
    <t>Wood (Biomass)</t>
  </si>
  <si>
    <t>Concrete/ Inert</t>
  </si>
  <si>
    <t xml:space="preserve">Residue </t>
  </si>
  <si>
    <t xml:space="preserve">Total Inbound </t>
  </si>
  <si>
    <t>TOTAL RECYCLED</t>
  </si>
  <si>
    <t>2018 ANNUAL PROGRAM STATUS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</si>
</sst>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_)"/>
    <numFmt numFmtId="166" formatCode="mmm\ yyyy"/>
    <numFmt numFmtId="167" formatCode="0.00_);\(0.00\)"/>
    <numFmt numFmtId="168" formatCode="dd\-mmm\-yy"/>
    <numFmt numFmtId="169" formatCode="_(* #,##0_);_(* \(#,##0\);_(* &quot;-&quot;??_);_(@_)"/>
    <numFmt numFmtId="170" formatCode="0.0%"/>
  </numFmts>
  <fonts count="48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sz val="12"/>
      <color rgb="FF006100"/>
      <name val="Arial Black"/>
      <family val="2"/>
    </font>
    <font>
      <sz val="12"/>
      <color rgb="FF9C0006"/>
      <name val="Arial Black"/>
      <family val="2"/>
    </font>
    <font>
      <sz val="12"/>
      <color rgb="FF9C6500"/>
      <name val="Arial Black"/>
      <family val="2"/>
    </font>
    <font>
      <sz val="12"/>
      <color rgb="FF3F3F76"/>
      <name val="Arial Black"/>
      <family val="2"/>
    </font>
    <font>
      <b/>
      <sz val="12"/>
      <color rgb="FF3F3F3F"/>
      <name val="Arial Black"/>
      <family val="2"/>
    </font>
    <font>
      <b/>
      <sz val="12"/>
      <color rgb="FFFA7D00"/>
      <name val="Arial Black"/>
      <family val="2"/>
    </font>
    <font>
      <sz val="12"/>
      <color rgb="FFFA7D00"/>
      <name val="Arial Black"/>
      <family val="2"/>
    </font>
    <font>
      <b/>
      <sz val="12"/>
      <color theme="0"/>
      <name val="Arial Black"/>
      <family val="2"/>
    </font>
    <font>
      <sz val="12"/>
      <color rgb="FFFF0000"/>
      <name val="Arial Black"/>
      <family val="2"/>
    </font>
    <font>
      <i/>
      <sz val="12"/>
      <color rgb="FF7F7F7F"/>
      <name val="Arial Black"/>
      <family val="2"/>
    </font>
    <font>
      <b/>
      <sz val="12"/>
      <color theme="1"/>
      <name val="Arial Black"/>
      <family val="2"/>
    </font>
    <font>
      <sz val="12"/>
      <color theme="0"/>
      <name val="Arial Black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i/>
      <sz val="16"/>
      <name val="Helv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indexed="17"/>
      <name val="Cambria"/>
      <family val="1"/>
      <scheme val="major"/>
    </font>
    <font>
      <sz val="10"/>
      <name val="Cambria"/>
      <family val="1"/>
      <scheme val="major"/>
    </font>
    <font>
      <sz val="18"/>
      <name val="Cambria"/>
      <family val="1"/>
      <scheme val="major"/>
    </font>
    <font>
      <b/>
      <sz val="10"/>
      <name val="Cambria"/>
      <family val="1"/>
      <scheme val="major"/>
    </font>
    <font>
      <b/>
      <sz val="22"/>
      <name val="Cambria"/>
      <family val="1"/>
      <scheme val="major"/>
    </font>
    <font>
      <b/>
      <sz val="14"/>
      <name val="Cambria"/>
      <family val="1"/>
      <scheme val="major"/>
    </font>
    <font>
      <b/>
      <sz val="20"/>
      <name val="Cambria"/>
      <family val="1"/>
      <scheme val="major"/>
    </font>
    <font>
      <sz val="26"/>
      <name val="Cambria"/>
      <family val="1"/>
      <scheme val="major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sz val="14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176">
    <xf numFmtId="2" fontId="0" fillId="0" borderId="0"/>
    <xf numFmtId="0" fontId="19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1" fillId="0" borderId="10"/>
    <xf numFmtId="0" fontId="19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5" fontId="22" fillId="0" borderId="11" applyFont="0" applyBorder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43" fontId="19" fillId="0" borderId="0" applyFont="0" applyFill="0" applyBorder="0" applyAlignment="0" applyProtection="0"/>
    <xf numFmtId="17" fontId="20" fillId="0" borderId="12"/>
    <xf numFmtId="0" fontId="22" fillId="0" borderId="13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2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38" fontId="23" fillId="33" borderId="0" applyNumberFormat="0" applyBorder="0" applyAlignment="0" applyProtection="0"/>
    <xf numFmtId="0" fontId="20" fillId="0" borderId="14" applyNumberFormat="0" applyAlignment="0" applyProtection="0">
      <alignment horizontal="left" vertical="center"/>
    </xf>
    <xf numFmtId="0" fontId="20" fillId="0" borderId="15">
      <alignment horizontal="left" vertical="center"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0" fontId="23" fillId="34" borderId="12" applyNumberFormat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12"/>
    <xf numFmtId="164" fontId="24" fillId="0" borderId="16">
      <alignment horizontal="right"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0" fillId="0" borderId="12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65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0" fillId="0" borderId="12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17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9" fillId="0" borderId="0"/>
    <xf numFmtId="0" fontId="1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</cellStyleXfs>
  <cellXfs count="226">
    <xf numFmtId="2" fontId="0" fillId="0" borderId="0" xfId="0"/>
    <xf numFmtId="2" fontId="0" fillId="0" borderId="0" xfId="0" applyFont="1"/>
    <xf numFmtId="0" fontId="27" fillId="0" borderId="0" xfId="1" applyFont="1"/>
    <xf numFmtId="0" fontId="28" fillId="0" borderId="0" xfId="1" applyFont="1"/>
    <xf numFmtId="0" fontId="30" fillId="35" borderId="0" xfId="994" applyFont="1" applyFill="1"/>
    <xf numFmtId="0" fontId="31" fillId="35" borderId="0" xfId="994" applyFont="1" applyFill="1" applyAlignment="1">
      <alignment horizontal="center"/>
    </xf>
    <xf numFmtId="0" fontId="32" fillId="35" borderId="0" xfId="994" applyFont="1" applyFill="1"/>
    <xf numFmtId="166" fontId="30" fillId="35" borderId="0" xfId="994" applyNumberFormat="1" applyFont="1" applyFill="1"/>
    <xf numFmtId="0" fontId="36" fillId="0" borderId="0" xfId="1171" applyFont="1"/>
    <xf numFmtId="0" fontId="34" fillId="0" borderId="0" xfId="1171" applyFont="1" applyBorder="1" applyAlignment="1">
      <alignment horizontal="centerContinuous"/>
    </xf>
    <xf numFmtId="0" fontId="27" fillId="0" borderId="0" xfId="1171" applyFont="1"/>
    <xf numFmtId="0" fontId="34" fillId="0" borderId="20" xfId="1171" applyFont="1" applyBorder="1" applyAlignment="1">
      <alignment horizontal="center"/>
    </xf>
    <xf numFmtId="0" fontId="30" fillId="0" borderId="0" xfId="1171" applyFont="1"/>
    <xf numFmtId="0" fontId="34" fillId="0" borderId="12" xfId="1171" applyFont="1" applyBorder="1" applyAlignment="1">
      <alignment horizontal="center" vertical="center" wrapText="1"/>
    </xf>
    <xf numFmtId="169" fontId="34" fillId="0" borderId="12" xfId="725" applyNumberFormat="1" applyFont="1" applyFill="1" applyBorder="1"/>
    <xf numFmtId="0" fontId="30" fillId="0" borderId="0" xfId="1171" applyFont="1" applyFill="1"/>
    <xf numFmtId="10" fontId="34" fillId="0" borderId="12" xfId="1054" applyNumberFormat="1" applyFont="1" applyFill="1" applyBorder="1"/>
    <xf numFmtId="0" fontId="28" fillId="0" borderId="0" xfId="1" applyFont="1" applyBorder="1"/>
    <xf numFmtId="0" fontId="34" fillId="0" borderId="37" xfId="1171" applyFont="1" applyBorder="1" applyAlignment="1">
      <alignment horizontal="centerContinuous"/>
    </xf>
    <xf numFmtId="0" fontId="34" fillId="0" borderId="38" xfId="1171" applyFont="1" applyBorder="1" applyAlignment="1">
      <alignment horizontal="centerContinuous"/>
    </xf>
    <xf numFmtId="0" fontId="34" fillId="0" borderId="37" xfId="1171" applyFont="1" applyBorder="1"/>
    <xf numFmtId="0" fontId="34" fillId="0" borderId="38" xfId="1171" applyFont="1" applyBorder="1"/>
    <xf numFmtId="0" fontId="34" fillId="0" borderId="39" xfId="1171" applyFont="1" applyBorder="1" applyAlignment="1">
      <alignment horizontal="center" vertical="center" wrapText="1"/>
    </xf>
    <xf numFmtId="0" fontId="34" fillId="0" borderId="40" xfId="1171" applyFont="1" applyBorder="1" applyAlignment="1">
      <alignment horizontal="center" vertical="center" wrapText="1"/>
    </xf>
    <xf numFmtId="168" fontId="28" fillId="0" borderId="41" xfId="1171" applyNumberFormat="1" applyFont="1" applyFill="1" applyBorder="1" applyAlignment="1">
      <alignment horizontal="center" wrapText="1"/>
    </xf>
    <xf numFmtId="1" fontId="34" fillId="0" borderId="40" xfId="1171" applyNumberFormat="1" applyFont="1" applyFill="1" applyBorder="1"/>
    <xf numFmtId="168" fontId="34" fillId="0" borderId="41" xfId="1171" applyNumberFormat="1" applyFont="1" applyFill="1" applyBorder="1"/>
    <xf numFmtId="0" fontId="34" fillId="0" borderId="42" xfId="1171" applyFont="1" applyFill="1" applyBorder="1" applyAlignment="1">
      <alignment horizontal="center" vertical="top" wrapText="1"/>
    </xf>
    <xf numFmtId="169" fontId="34" fillId="0" borderId="43" xfId="725" applyNumberFormat="1" applyFont="1" applyFill="1" applyBorder="1"/>
    <xf numFmtId="10" fontId="34" fillId="0" borderId="43" xfId="1171" applyNumberFormat="1" applyFont="1" applyFill="1" applyBorder="1"/>
    <xf numFmtId="1" fontId="34" fillId="0" borderId="44" xfId="1171" applyNumberFormat="1" applyFont="1" applyFill="1" applyBorder="1"/>
    <xf numFmtId="0" fontId="20" fillId="0" borderId="37" xfId="1171" applyFont="1" applyBorder="1"/>
    <xf numFmtId="0" fontId="20" fillId="0" borderId="20" xfId="1171" applyFont="1" applyBorder="1" applyAlignment="1">
      <alignment horizontal="center"/>
    </xf>
    <xf numFmtId="0" fontId="20" fillId="0" borderId="38" xfId="1171" applyFont="1" applyBorder="1"/>
    <xf numFmtId="0" fontId="39" fillId="0" borderId="39" xfId="1171" applyFont="1" applyBorder="1" applyAlignment="1">
      <alignment horizontal="center" vertical="center" wrapText="1"/>
    </xf>
    <xf numFmtId="0" fontId="39" fillId="0" borderId="12" xfId="1171" applyFont="1" applyBorder="1" applyAlignment="1">
      <alignment horizontal="center" vertical="center" wrapText="1"/>
    </xf>
    <xf numFmtId="0" fontId="39" fillId="0" borderId="40" xfId="1171" applyFont="1" applyBorder="1" applyAlignment="1">
      <alignment horizontal="center" vertical="center" wrapText="1"/>
    </xf>
    <xf numFmtId="17" fontId="20" fillId="0" borderId="39" xfId="1171" applyNumberFormat="1" applyFont="1" applyFill="1" applyBorder="1"/>
    <xf numFmtId="169" fontId="20" fillId="0" borderId="12" xfId="725" applyNumberFormat="1" applyFont="1" applyFill="1" applyBorder="1"/>
    <xf numFmtId="170" fontId="20" fillId="0" borderId="12" xfId="1054" applyNumberFormat="1" applyFont="1" applyFill="1" applyBorder="1"/>
    <xf numFmtId="1" fontId="20" fillId="0" borderId="40" xfId="1171" applyNumberFormat="1" applyFont="1" applyFill="1" applyBorder="1"/>
    <xf numFmtId="169" fontId="20" fillId="0" borderId="12" xfId="725" applyNumberFormat="1" applyFont="1" applyBorder="1"/>
    <xf numFmtId="170" fontId="20" fillId="0" borderId="12" xfId="1054" applyNumberFormat="1" applyFont="1" applyBorder="1"/>
    <xf numFmtId="1" fontId="20" fillId="0" borderId="40" xfId="1171" applyNumberFormat="1" applyFont="1" applyBorder="1"/>
    <xf numFmtId="0" fontId="40" fillId="37" borderId="39" xfId="1171" applyFont="1" applyFill="1" applyBorder="1" applyAlignment="1">
      <alignment horizontal="right" wrapText="1"/>
    </xf>
    <xf numFmtId="169" fontId="41" fillId="37" borderId="12" xfId="725" applyNumberFormat="1" applyFont="1" applyFill="1" applyBorder="1"/>
    <xf numFmtId="170" fontId="41" fillId="37" borderId="12" xfId="1171" applyNumberFormat="1" applyFont="1" applyFill="1" applyBorder="1"/>
    <xf numFmtId="1" fontId="41" fillId="37" borderId="40" xfId="1171" applyNumberFormat="1" applyFont="1" applyFill="1" applyBorder="1"/>
    <xf numFmtId="170" fontId="20" fillId="0" borderId="12" xfId="1171" applyNumberFormat="1" applyFont="1" applyFill="1" applyBorder="1"/>
    <xf numFmtId="169" fontId="41" fillId="37" borderId="53" xfId="725" applyNumberFormat="1" applyFont="1" applyFill="1" applyBorder="1"/>
    <xf numFmtId="170" fontId="41" fillId="37" borderId="53" xfId="1171" applyNumberFormat="1" applyFont="1" applyFill="1" applyBorder="1"/>
    <xf numFmtId="1" fontId="41" fillId="37" borderId="54" xfId="1171" applyNumberFormat="1" applyFont="1" applyFill="1" applyBorder="1"/>
    <xf numFmtId="0" fontId="40" fillId="37" borderId="42" xfId="1171" applyFont="1" applyFill="1" applyBorder="1" applyAlignment="1">
      <alignment horizontal="right" wrapText="1"/>
    </xf>
    <xf numFmtId="169" fontId="41" fillId="37" borderId="43" xfId="725" applyNumberFormat="1" applyFont="1" applyFill="1" applyBorder="1"/>
    <xf numFmtId="170" fontId="41" fillId="37" borderId="43" xfId="1171" applyNumberFormat="1" applyFont="1" applyFill="1" applyBorder="1"/>
    <xf numFmtId="1" fontId="41" fillId="37" borderId="44" xfId="1171" applyNumberFormat="1" applyFont="1" applyFill="1" applyBorder="1"/>
    <xf numFmtId="2" fontId="38" fillId="0" borderId="30" xfId="0" applyFont="1" applyFill="1" applyBorder="1" applyAlignment="1">
      <alignment horizontal="center"/>
    </xf>
    <xf numFmtId="4" fontId="38" fillId="0" borderId="59" xfId="0" applyNumberFormat="1" applyFont="1" applyFill="1" applyBorder="1" applyAlignment="1"/>
    <xf numFmtId="2" fontId="37" fillId="38" borderId="30" xfId="0" applyFont="1" applyFill="1" applyBorder="1" applyAlignment="1">
      <alignment vertical="center"/>
    </xf>
    <xf numFmtId="4" fontId="20" fillId="38" borderId="39" xfId="0" applyNumberFormat="1" applyFont="1" applyFill="1" applyBorder="1" applyAlignment="1">
      <alignment horizontal="center" vertical="center" wrapText="1"/>
    </xf>
    <xf numFmtId="4" fontId="20" fillId="38" borderId="60" xfId="0" applyNumberFormat="1" applyFont="1" applyFill="1" applyBorder="1" applyAlignment="1">
      <alignment horizontal="center" vertical="center" wrapText="1"/>
    </xf>
    <xf numFmtId="4" fontId="20" fillId="38" borderId="61" xfId="0" applyNumberFormat="1" applyFont="1" applyFill="1" applyBorder="1" applyAlignment="1">
      <alignment horizontal="center" vertical="center" wrapText="1"/>
    </xf>
    <xf numFmtId="4" fontId="20" fillId="38" borderId="40" xfId="0" applyNumberFormat="1" applyFont="1" applyFill="1" applyBorder="1" applyAlignment="1">
      <alignment horizontal="center" vertical="center" wrapText="1"/>
    </xf>
    <xf numFmtId="3" fontId="20" fillId="38" borderId="40" xfId="0" applyNumberFormat="1" applyFont="1" applyFill="1" applyBorder="1" applyAlignment="1">
      <alignment horizontal="center" vertical="center" wrapText="1"/>
    </xf>
    <xf numFmtId="2" fontId="37" fillId="38" borderId="23" xfId="0" applyFont="1" applyFill="1" applyBorder="1" applyAlignment="1">
      <alignment vertical="center"/>
    </xf>
    <xf numFmtId="4" fontId="20" fillId="38" borderId="64" xfId="0" applyNumberFormat="1" applyFont="1" applyFill="1" applyBorder="1" applyAlignment="1">
      <alignment horizontal="center" wrapText="1"/>
    </xf>
    <xf numFmtId="4" fontId="20" fillId="38" borderId="44" xfId="0" applyNumberFormat="1" applyFont="1" applyFill="1" applyBorder="1" applyAlignment="1">
      <alignment horizontal="center" wrapText="1"/>
    </xf>
    <xf numFmtId="2" fontId="37" fillId="0" borderId="48" xfId="0" applyFont="1" applyFill="1" applyBorder="1" applyAlignment="1">
      <alignment vertical="center"/>
    </xf>
    <xf numFmtId="4" fontId="20" fillId="0" borderId="65" xfId="0" applyNumberFormat="1" applyFont="1" applyFill="1" applyBorder="1" applyAlignment="1">
      <alignment horizontal="center"/>
    </xf>
    <xf numFmtId="4" fontId="20" fillId="0" borderId="66" xfId="0" applyNumberFormat="1" applyFont="1" applyFill="1" applyBorder="1" applyAlignment="1">
      <alignment horizontal="center"/>
    </xf>
    <xf numFmtId="2" fontId="20" fillId="0" borderId="67" xfId="0" applyFont="1" applyFill="1" applyBorder="1" applyAlignment="1">
      <alignment horizontal="center"/>
    </xf>
    <xf numFmtId="2" fontId="20" fillId="0" borderId="68" xfId="0" applyFont="1" applyFill="1" applyBorder="1" applyAlignment="1">
      <alignment horizontal="center"/>
    </xf>
    <xf numFmtId="4" fontId="20" fillId="0" borderId="48" xfId="0" applyNumberFormat="1" applyFont="1" applyFill="1" applyBorder="1" applyAlignment="1">
      <alignment horizontal="center"/>
    </xf>
    <xf numFmtId="4" fontId="20" fillId="0" borderId="67" xfId="0" applyNumberFormat="1" applyFont="1" applyFill="1" applyBorder="1" applyAlignment="1">
      <alignment horizontal="center"/>
    </xf>
    <xf numFmtId="4" fontId="20" fillId="0" borderId="68" xfId="0" applyNumberFormat="1" applyFont="1" applyFill="1" applyBorder="1" applyAlignment="1">
      <alignment horizontal="center"/>
    </xf>
    <xf numFmtId="0" fontId="20" fillId="39" borderId="69" xfId="993" applyFont="1" applyFill="1" applyBorder="1" applyAlignment="1">
      <alignment horizontal="center" wrapText="1"/>
    </xf>
    <xf numFmtId="4" fontId="20" fillId="39" borderId="55" xfId="0" applyNumberFormat="1" applyFont="1" applyFill="1" applyBorder="1" applyAlignment="1">
      <alignment horizontal="center"/>
    </xf>
    <xf numFmtId="4" fontId="20" fillId="39" borderId="56" xfId="0" applyNumberFormat="1" applyFont="1" applyFill="1" applyBorder="1" applyAlignment="1">
      <alignment horizontal="center"/>
    </xf>
    <xf numFmtId="39" fontId="20" fillId="39" borderId="57" xfId="0" applyNumberFormat="1" applyFont="1" applyFill="1" applyBorder="1" applyAlignment="1">
      <alignment horizontal="center"/>
    </xf>
    <xf numFmtId="39" fontId="20" fillId="39" borderId="58" xfId="0" applyNumberFormat="1" applyFont="1" applyFill="1" applyBorder="1" applyAlignment="1">
      <alignment horizontal="center"/>
    </xf>
    <xf numFmtId="4" fontId="20" fillId="39" borderId="59" xfId="0" applyNumberFormat="1" applyFont="1" applyFill="1" applyBorder="1" applyAlignment="1">
      <alignment horizontal="center"/>
    </xf>
    <xf numFmtId="4" fontId="20" fillId="39" borderId="57" xfId="0" applyNumberFormat="1" applyFont="1" applyFill="1" applyBorder="1" applyAlignment="1">
      <alignment horizontal="center"/>
    </xf>
    <xf numFmtId="4" fontId="20" fillId="39" borderId="58" xfId="0" applyNumberFormat="1" applyFont="1" applyFill="1" applyBorder="1" applyAlignment="1">
      <alignment horizontal="center"/>
    </xf>
    <xf numFmtId="2" fontId="20" fillId="0" borderId="0" xfId="0" applyFont="1"/>
    <xf numFmtId="0" fontId="20" fillId="39" borderId="45" xfId="993" applyFont="1" applyFill="1" applyBorder="1" applyAlignment="1">
      <alignment horizontal="center" wrapText="1"/>
    </xf>
    <xf numFmtId="4" fontId="20" fillId="39" borderId="42" xfId="0" applyNumberFormat="1" applyFont="1" applyFill="1" applyBorder="1" applyAlignment="1">
      <alignment horizontal="center"/>
    </xf>
    <xf numFmtId="4" fontId="20" fillId="39" borderId="43" xfId="0" applyNumberFormat="1" applyFont="1" applyFill="1" applyBorder="1" applyAlignment="1">
      <alignment horizontal="center"/>
    </xf>
    <xf numFmtId="39" fontId="20" fillId="39" borderId="64" xfId="0" applyNumberFormat="1" applyFont="1" applyFill="1" applyBorder="1" applyAlignment="1">
      <alignment horizontal="center"/>
    </xf>
    <xf numFmtId="39" fontId="20" fillId="39" borderId="44" xfId="0" applyNumberFormat="1" applyFont="1" applyFill="1" applyBorder="1" applyAlignment="1">
      <alignment horizontal="center"/>
    </xf>
    <xf numFmtId="4" fontId="20" fillId="39" borderId="47" xfId="0" applyNumberFormat="1" applyFont="1" applyFill="1" applyBorder="1" applyAlignment="1">
      <alignment horizontal="center"/>
    </xf>
    <xf numFmtId="4" fontId="20" fillId="39" borderId="64" xfId="0" applyNumberFormat="1" applyFont="1" applyFill="1" applyBorder="1" applyAlignment="1">
      <alignment horizontal="center"/>
    </xf>
    <xf numFmtId="4" fontId="20" fillId="39" borderId="44" xfId="0" applyNumberFormat="1" applyFont="1" applyFill="1" applyBorder="1" applyAlignment="1">
      <alignment horizontal="center"/>
    </xf>
    <xf numFmtId="2" fontId="0" fillId="0" borderId="0" xfId="0" applyFont="1" applyFill="1"/>
    <xf numFmtId="2" fontId="20" fillId="0" borderId="22" xfId="0" applyFont="1" applyBorder="1" applyAlignment="1">
      <alignment horizontal="center" wrapText="1"/>
    </xf>
    <xf numFmtId="4" fontId="0" fillId="0" borderId="0" xfId="725" applyNumberFormat="1" applyFont="1" applyFill="1"/>
    <xf numFmtId="4" fontId="0" fillId="0" borderId="0" xfId="725" applyNumberFormat="1" applyFont="1" applyFill="1" applyBorder="1" applyAlignment="1">
      <alignment horizontal="center"/>
    </xf>
    <xf numFmtId="3" fontId="0" fillId="0" borderId="0" xfId="725" applyNumberFormat="1" applyFont="1" applyFill="1"/>
    <xf numFmtId="43" fontId="0" fillId="0" borderId="0" xfId="725" applyFont="1" applyFill="1"/>
    <xf numFmtId="4" fontId="0" fillId="0" borderId="0" xfId="725" applyNumberFormat="1" applyFont="1"/>
    <xf numFmtId="3" fontId="0" fillId="0" borderId="0" xfId="725" applyNumberFormat="1" applyFont="1" applyFill="1" applyBorder="1" applyAlignment="1">
      <alignment horizontal="center"/>
    </xf>
    <xf numFmtId="2" fontId="20" fillId="0" borderId="0" xfId="0" applyFont="1" applyBorder="1"/>
    <xf numFmtId="4" fontId="20" fillId="0" borderId="0" xfId="725" applyNumberFormat="1" applyFont="1" applyFill="1" applyBorder="1"/>
    <xf numFmtId="3" fontId="20" fillId="0" borderId="0" xfId="725" applyNumberFormat="1" applyFont="1" applyFill="1" applyBorder="1"/>
    <xf numFmtId="43" fontId="20" fillId="0" borderId="0" xfId="725" applyFont="1" applyFill="1" applyBorder="1"/>
    <xf numFmtId="4" fontId="20" fillId="0" borderId="0" xfId="725" applyNumberFormat="1" applyFont="1" applyBorder="1"/>
    <xf numFmtId="49" fontId="20" fillId="0" borderId="0" xfId="0" applyNumberFormat="1" applyFont="1" applyBorder="1" applyAlignment="1">
      <alignment horizontal="center"/>
    </xf>
    <xf numFmtId="4" fontId="0" fillId="0" borderId="0" xfId="725" applyNumberFormat="1" applyFont="1" applyFill="1" applyBorder="1"/>
    <xf numFmtId="4" fontId="20" fillId="0" borderId="0" xfId="725" applyNumberFormat="1" applyFont="1" applyFill="1" applyBorder="1" applyAlignment="1">
      <alignment horizontal="center"/>
    </xf>
    <xf numFmtId="3" fontId="0" fillId="0" borderId="0" xfId="725" applyNumberFormat="1" applyFont="1" applyFill="1" applyBorder="1"/>
    <xf numFmtId="14" fontId="0" fillId="0" borderId="0" xfId="725" applyNumberFormat="1" applyFont="1" applyFill="1" applyBorder="1"/>
    <xf numFmtId="43" fontId="0" fillId="0" borderId="0" xfId="725" applyFont="1" applyFill="1" applyBorder="1"/>
    <xf numFmtId="4" fontId="20" fillId="0" borderId="0" xfId="725" applyNumberFormat="1" applyFont="1" applyBorder="1" applyAlignment="1">
      <alignment horizontal="center"/>
    </xf>
    <xf numFmtId="2" fontId="0" fillId="0" borderId="0" xfId="0" applyFont="1" applyBorder="1"/>
    <xf numFmtId="43" fontId="0" fillId="0" borderId="0" xfId="725" applyFont="1" applyFill="1" applyBorder="1" applyAlignment="1">
      <alignment horizontal="center"/>
    </xf>
    <xf numFmtId="3" fontId="0" fillId="0" borderId="0" xfId="0" applyNumberFormat="1" applyFont="1" applyBorder="1"/>
    <xf numFmtId="3" fontId="20" fillId="0" borderId="0" xfId="725" applyNumberFormat="1" applyFont="1" applyFill="1" applyBorder="1" applyAlignment="1">
      <alignment horizontal="center"/>
    </xf>
    <xf numFmtId="3" fontId="20" fillId="0" borderId="0" xfId="725" applyNumberFormat="1" applyFont="1" applyBorder="1" applyAlignment="1">
      <alignment horizontal="center"/>
    </xf>
    <xf numFmtId="4" fontId="0" fillId="0" borderId="0" xfId="725" applyNumberFormat="1" applyFont="1" applyBorder="1"/>
    <xf numFmtId="4" fontId="0" fillId="0" borderId="0" xfId="0" applyNumberFormat="1" applyFont="1" applyFill="1" applyBorder="1"/>
    <xf numFmtId="4" fontId="0" fillId="0" borderId="0" xfId="0" applyNumberFormat="1" applyFont="1" applyFill="1"/>
    <xf numFmtId="3" fontId="0" fillId="0" borderId="0" xfId="0" applyNumberFormat="1" applyFont="1" applyFill="1" applyBorder="1"/>
    <xf numFmtId="2" fontId="0" fillId="0" borderId="0" xfId="0" applyFont="1" applyFill="1" applyBorder="1"/>
    <xf numFmtId="4" fontId="0" fillId="0" borderId="0" xfId="0" applyNumberFormat="1" applyFont="1" applyBorder="1"/>
    <xf numFmtId="3" fontId="0" fillId="0" borderId="0" xfId="0" applyNumberFormat="1" applyFont="1" applyFill="1"/>
    <xf numFmtId="4" fontId="0" fillId="0" borderId="0" xfId="0" applyNumberFormat="1" applyFont="1"/>
    <xf numFmtId="4" fontId="20" fillId="0" borderId="71" xfId="725" applyNumberFormat="1" applyFont="1" applyFill="1" applyBorder="1" applyAlignment="1">
      <alignment horizontal="center"/>
    </xf>
    <xf numFmtId="4" fontId="20" fillId="0" borderId="72" xfId="725" applyNumberFormat="1" applyFont="1" applyFill="1" applyBorder="1" applyAlignment="1">
      <alignment horizontal="center"/>
    </xf>
    <xf numFmtId="4" fontId="20" fillId="0" borderId="73" xfId="725" applyNumberFormat="1" applyFont="1" applyFill="1" applyBorder="1" applyAlignment="1">
      <alignment horizontal="center"/>
    </xf>
    <xf numFmtId="4" fontId="20" fillId="0" borderId="74" xfId="725" applyNumberFormat="1" applyFont="1" applyFill="1" applyBorder="1" applyAlignment="1">
      <alignment horizontal="center"/>
    </xf>
    <xf numFmtId="4" fontId="20" fillId="0" borderId="23" xfId="725" applyNumberFormat="1" applyFont="1" applyFill="1" applyBorder="1" applyAlignment="1">
      <alignment horizontal="center"/>
    </xf>
    <xf numFmtId="0" fontId="20" fillId="39" borderId="70" xfId="993" applyFont="1" applyFill="1" applyBorder="1" applyAlignment="1">
      <alignment horizontal="center" wrapText="1"/>
    </xf>
    <xf numFmtId="4" fontId="20" fillId="39" borderId="39" xfId="0" applyNumberFormat="1" applyFont="1" applyFill="1" applyBorder="1" applyAlignment="1">
      <alignment horizontal="center"/>
    </xf>
    <xf numFmtId="4" fontId="20" fillId="39" borderId="60" xfId="0" applyNumberFormat="1" applyFont="1" applyFill="1" applyBorder="1" applyAlignment="1">
      <alignment horizontal="center"/>
    </xf>
    <xf numFmtId="39" fontId="20" fillId="39" borderId="61" xfId="0" applyNumberFormat="1" applyFont="1" applyFill="1" applyBorder="1" applyAlignment="1">
      <alignment horizontal="center"/>
    </xf>
    <xf numFmtId="39" fontId="20" fillId="39" borderId="40" xfId="0" applyNumberFormat="1" applyFont="1" applyFill="1" applyBorder="1" applyAlignment="1">
      <alignment horizontal="center"/>
    </xf>
    <xf numFmtId="4" fontId="20" fillId="39" borderId="62" xfId="0" applyNumberFormat="1" applyFont="1" applyFill="1" applyBorder="1" applyAlignment="1">
      <alignment horizontal="center"/>
    </xf>
    <xf numFmtId="4" fontId="20" fillId="39" borderId="61" xfId="0" applyNumberFormat="1" applyFont="1" applyFill="1" applyBorder="1" applyAlignment="1">
      <alignment horizontal="center"/>
    </xf>
    <xf numFmtId="4" fontId="20" fillId="39" borderId="40" xfId="0" applyNumberFormat="1" applyFont="1" applyFill="1" applyBorder="1" applyAlignment="1">
      <alignment horizontal="center"/>
    </xf>
    <xf numFmtId="0" fontId="20" fillId="0" borderId="0" xfId="993" applyFont="1" applyAlignment="1">
      <alignment vertical="center"/>
    </xf>
    <xf numFmtId="0" fontId="42" fillId="0" borderId="0" xfId="993" applyFont="1"/>
    <xf numFmtId="0" fontId="38" fillId="38" borderId="21" xfId="993" applyFont="1" applyFill="1" applyBorder="1" applyAlignment="1">
      <alignment horizontal="center"/>
    </xf>
    <xf numFmtId="0" fontId="20" fillId="38" borderId="21" xfId="993" applyFont="1" applyFill="1" applyBorder="1" applyAlignment="1">
      <alignment horizontal="center" wrapText="1"/>
    </xf>
    <xf numFmtId="0" fontId="20" fillId="38" borderId="31" xfId="993" applyFont="1" applyFill="1" applyBorder="1" applyAlignment="1">
      <alignment horizontal="center" wrapText="1"/>
    </xf>
    <xf numFmtId="0" fontId="20" fillId="38" borderId="23" xfId="993" applyFont="1" applyFill="1" applyBorder="1" applyAlignment="1">
      <alignment horizontal="center" wrapText="1"/>
    </xf>
    <xf numFmtId="0" fontId="20" fillId="38" borderId="26" xfId="993" applyFont="1" applyFill="1" applyBorder="1" applyAlignment="1">
      <alignment horizontal="center" wrapText="1"/>
    </xf>
    <xf numFmtId="0" fontId="42" fillId="0" borderId="0" xfId="993" applyFont="1" applyFill="1"/>
    <xf numFmtId="0" fontId="20" fillId="39" borderId="29" xfId="993" applyFont="1" applyFill="1" applyBorder="1" applyAlignment="1">
      <alignment horizontal="right"/>
    </xf>
    <xf numFmtId="4" fontId="20" fillId="39" borderId="25" xfId="993" applyNumberFormat="1" applyFont="1" applyFill="1" applyBorder="1" applyAlignment="1">
      <alignment horizontal="center"/>
    </xf>
    <xf numFmtId="4" fontId="20" fillId="39" borderId="29" xfId="993" applyNumberFormat="1" applyFont="1" applyFill="1" applyBorder="1" applyAlignment="1">
      <alignment horizontal="center"/>
    </xf>
    <xf numFmtId="4" fontId="20" fillId="39" borderId="35" xfId="993" applyNumberFormat="1" applyFont="1" applyFill="1" applyBorder="1" applyAlignment="1">
      <alignment horizontal="center"/>
    </xf>
    <xf numFmtId="3" fontId="20" fillId="39" borderId="34" xfId="993" applyNumberFormat="1" applyFont="1" applyFill="1" applyBorder="1" applyAlignment="1">
      <alignment horizontal="center"/>
    </xf>
    <xf numFmtId="3" fontId="20" fillId="39" borderId="25" xfId="993" applyNumberFormat="1" applyFont="1" applyFill="1" applyBorder="1" applyAlignment="1">
      <alignment horizontal="center"/>
    </xf>
    <xf numFmtId="0" fontId="38" fillId="0" borderId="0" xfId="993" applyFont="1" applyFill="1" applyBorder="1" applyAlignment="1"/>
    <xf numFmtId="0" fontId="20" fillId="0" borderId="0" xfId="993" applyFont="1"/>
    <xf numFmtId="0" fontId="20" fillId="0" borderId="47" xfId="993" applyFont="1" applyBorder="1"/>
    <xf numFmtId="4" fontId="20" fillId="0" borderId="47" xfId="993" applyNumberFormat="1" applyFont="1" applyBorder="1" applyAlignment="1">
      <alignment horizontal="center"/>
    </xf>
    <xf numFmtId="0" fontId="44" fillId="0" borderId="0" xfId="993" applyFont="1"/>
    <xf numFmtId="167" fontId="20" fillId="0" borderId="0" xfId="993" applyNumberFormat="1" applyFont="1"/>
    <xf numFmtId="0" fontId="20" fillId="0" borderId="0" xfId="993" applyFont="1" applyAlignment="1">
      <alignment horizontal="center"/>
    </xf>
    <xf numFmtId="167" fontId="42" fillId="0" borderId="0" xfId="993" applyNumberFormat="1" applyFont="1"/>
    <xf numFmtId="0" fontId="45" fillId="0" borderId="0" xfId="993" applyFont="1" applyAlignment="1">
      <alignment horizontal="centerContinuous" vertical="center"/>
    </xf>
    <xf numFmtId="0" fontId="45" fillId="0" borderId="0" xfId="993" applyFont="1" applyAlignment="1">
      <alignment vertical="center"/>
    </xf>
    <xf numFmtId="0" fontId="46" fillId="0" borderId="0" xfId="993" applyFont="1"/>
    <xf numFmtId="0" fontId="38" fillId="38" borderId="30" xfId="993" applyFont="1" applyFill="1" applyBorder="1" applyAlignment="1">
      <alignment horizontal="center"/>
    </xf>
    <xf numFmtId="0" fontId="20" fillId="38" borderId="30" xfId="993" applyFont="1" applyFill="1" applyBorder="1" applyAlignment="1">
      <alignment horizontal="center" wrapText="1"/>
    </xf>
    <xf numFmtId="0" fontId="47" fillId="0" borderId="0" xfId="993" applyFont="1"/>
    <xf numFmtId="0" fontId="20" fillId="39" borderId="75" xfId="993" applyFont="1" applyFill="1" applyBorder="1" applyAlignment="1">
      <alignment horizontal="right"/>
    </xf>
    <xf numFmtId="4" fontId="20" fillId="39" borderId="76" xfId="993" applyNumberFormat="1" applyFont="1" applyFill="1" applyBorder="1" applyAlignment="1">
      <alignment horizontal="center"/>
    </xf>
    <xf numFmtId="0" fontId="47" fillId="0" borderId="0" xfId="993" applyFont="1" applyFill="1"/>
    <xf numFmtId="167" fontId="47" fillId="0" borderId="0" xfId="993" applyNumberFormat="1" applyFont="1"/>
    <xf numFmtId="0" fontId="39" fillId="0" borderId="0" xfId="993" applyFont="1" applyAlignment="1">
      <alignment horizontal="center"/>
    </xf>
    <xf numFmtId="166" fontId="33" fillId="35" borderId="0" xfId="994" applyNumberFormat="1" applyFont="1" applyFill="1" applyAlignment="1"/>
    <xf numFmtId="166" fontId="30" fillId="35" borderId="0" xfId="994" applyNumberFormat="1" applyFont="1" applyFill="1" applyAlignment="1"/>
    <xf numFmtId="0" fontId="33" fillId="35" borderId="0" xfId="994" applyFont="1" applyFill="1" applyAlignment="1">
      <alignment horizontal="centerContinuous"/>
    </xf>
    <xf numFmtId="0" fontId="28" fillId="35" borderId="0" xfId="994" applyFont="1" applyFill="1" applyAlignment="1">
      <alignment horizontal="center"/>
    </xf>
    <xf numFmtId="3" fontId="20" fillId="38" borderId="62" xfId="0" applyNumberFormat="1" applyFont="1" applyFill="1" applyBorder="1" applyAlignment="1">
      <alignment horizontal="center" vertical="center" wrapText="1"/>
    </xf>
    <xf numFmtId="3" fontId="20" fillId="38" borderId="47" xfId="0" applyNumberFormat="1" applyFont="1" applyFill="1" applyBorder="1" applyAlignment="1">
      <alignment horizontal="center" vertical="center" wrapText="1"/>
    </xf>
    <xf numFmtId="2" fontId="43" fillId="38" borderId="24" xfId="0" applyFont="1" applyFill="1" applyBorder="1" applyAlignment="1">
      <alignment horizontal="center" vertical="center"/>
    </xf>
    <xf numFmtId="2" fontId="43" fillId="38" borderId="14" xfId="0" applyFont="1" applyFill="1" applyBorder="1" applyAlignment="1">
      <alignment horizontal="center" vertical="center"/>
    </xf>
    <xf numFmtId="2" fontId="43" fillId="38" borderId="36" xfId="0" applyFont="1" applyFill="1" applyBorder="1" applyAlignment="1">
      <alignment horizontal="center" vertical="center"/>
    </xf>
    <xf numFmtId="4" fontId="38" fillId="0" borderId="55" xfId="0" applyNumberFormat="1" applyFont="1" applyFill="1" applyBorder="1" applyAlignment="1">
      <alignment horizontal="center"/>
    </xf>
    <xf numFmtId="4" fontId="38" fillId="0" borderId="56" xfId="0" applyNumberFormat="1" applyFont="1" applyFill="1" applyBorder="1" applyAlignment="1">
      <alignment horizontal="center"/>
    </xf>
    <xf numFmtId="4" fontId="38" fillId="0" borderId="57" xfId="0" applyNumberFormat="1" applyFont="1" applyFill="1" applyBorder="1" applyAlignment="1">
      <alignment horizontal="center"/>
    </xf>
    <xf numFmtId="4" fontId="38" fillId="0" borderId="58" xfId="0" applyNumberFormat="1" applyFont="1" applyFill="1" applyBorder="1" applyAlignment="1">
      <alignment horizontal="center"/>
    </xf>
    <xf numFmtId="4" fontId="20" fillId="38" borderId="62" xfId="0" applyNumberFormat="1" applyFont="1" applyFill="1" applyBorder="1" applyAlignment="1">
      <alignment horizontal="center" vertical="center" wrapText="1"/>
    </xf>
    <xf numFmtId="4" fontId="20" fillId="38" borderId="47" xfId="0" applyNumberFormat="1" applyFont="1" applyFill="1" applyBorder="1" applyAlignment="1">
      <alignment horizontal="center" vertical="center" wrapText="1"/>
    </xf>
    <xf numFmtId="4" fontId="20" fillId="38" borderId="63" xfId="0" applyNumberFormat="1" applyFont="1" applyFill="1" applyBorder="1" applyAlignment="1">
      <alignment horizontal="center" vertical="center" wrapText="1"/>
    </xf>
    <xf numFmtId="4" fontId="20" fillId="38" borderId="23" xfId="0" applyNumberFormat="1" applyFont="1" applyFill="1" applyBorder="1" applyAlignment="1">
      <alignment horizontal="center" vertical="center" wrapText="1"/>
    </xf>
    <xf numFmtId="4" fontId="39" fillId="38" borderId="42" xfId="0" applyNumberFormat="1" applyFont="1" applyFill="1" applyBorder="1" applyAlignment="1">
      <alignment horizontal="center"/>
    </xf>
    <xf numFmtId="4" fontId="39" fillId="38" borderId="43" xfId="0" applyNumberFormat="1" applyFont="1" applyFill="1" applyBorder="1" applyAlignment="1">
      <alignment horizontal="center"/>
    </xf>
    <xf numFmtId="4" fontId="39" fillId="38" borderId="45" xfId="0" applyNumberFormat="1" applyFont="1" applyFill="1" applyBorder="1" applyAlignment="1">
      <alignment horizontal="center"/>
    </xf>
    <xf numFmtId="4" fontId="39" fillId="38" borderId="46" xfId="0" applyNumberFormat="1" applyFont="1" applyFill="1" applyBorder="1" applyAlignment="1">
      <alignment horizontal="center"/>
    </xf>
    <xf numFmtId="4" fontId="39" fillId="38" borderId="49" xfId="0" applyNumberFormat="1" applyFont="1" applyFill="1" applyBorder="1" applyAlignment="1">
      <alignment horizontal="center"/>
    </xf>
    <xf numFmtId="2" fontId="39" fillId="38" borderId="45" xfId="0" applyFont="1" applyFill="1" applyBorder="1" applyAlignment="1">
      <alignment horizontal="center"/>
    </xf>
    <xf numFmtId="2" fontId="39" fillId="38" borderId="46" xfId="0" applyFont="1" applyFill="1" applyBorder="1" applyAlignment="1">
      <alignment horizontal="center"/>
    </xf>
    <xf numFmtId="2" fontId="39" fillId="38" borderId="49" xfId="0" applyFont="1" applyFill="1" applyBorder="1" applyAlignment="1">
      <alignment horizontal="center"/>
    </xf>
    <xf numFmtId="0" fontId="43" fillId="38" borderId="24" xfId="993" applyFont="1" applyFill="1" applyBorder="1" applyAlignment="1">
      <alignment horizontal="center" vertical="center"/>
    </xf>
    <xf numFmtId="0" fontId="43" fillId="38" borderId="14" xfId="993" applyFont="1" applyFill="1" applyBorder="1" applyAlignment="1">
      <alignment horizontal="center" vertical="center"/>
    </xf>
    <xf numFmtId="0" fontId="43" fillId="38" borderId="36" xfId="993" applyFont="1" applyFill="1" applyBorder="1" applyAlignment="1">
      <alignment horizontal="center" vertical="center"/>
    </xf>
    <xf numFmtId="0" fontId="38" fillId="0" borderId="37" xfId="993" applyFont="1" applyFill="1" applyBorder="1" applyAlignment="1">
      <alignment horizontal="center"/>
    </xf>
    <xf numFmtId="0" fontId="38" fillId="0" borderId="0" xfId="993" applyFont="1" applyFill="1" applyBorder="1" applyAlignment="1">
      <alignment horizontal="center"/>
    </xf>
    <xf numFmtId="0" fontId="38" fillId="0" borderId="32" xfId="993" applyFont="1" applyFill="1" applyBorder="1" applyAlignment="1">
      <alignment horizontal="center"/>
    </xf>
    <xf numFmtId="0" fontId="38" fillId="0" borderId="14" xfId="993" applyFont="1" applyFill="1" applyBorder="1" applyAlignment="1">
      <alignment horizontal="center"/>
    </xf>
    <xf numFmtId="0" fontId="38" fillId="0" borderId="36" xfId="993" applyFont="1" applyFill="1" applyBorder="1" applyAlignment="1">
      <alignment horizontal="center"/>
    </xf>
    <xf numFmtId="0" fontId="38" fillId="0" borderId="38" xfId="993" applyFont="1" applyFill="1" applyBorder="1" applyAlignment="1">
      <alignment horizontal="center"/>
    </xf>
    <xf numFmtId="0" fontId="35" fillId="36" borderId="24" xfId="1171" applyFont="1" applyFill="1" applyBorder="1" applyAlignment="1">
      <alignment horizontal="center"/>
    </xf>
    <xf numFmtId="0" fontId="35" fillId="36" borderId="14" xfId="1171" applyFont="1" applyFill="1" applyBorder="1" applyAlignment="1">
      <alignment horizontal="center"/>
    </xf>
    <xf numFmtId="0" fontId="35" fillId="36" borderId="36" xfId="1171" applyFont="1" applyFill="1" applyBorder="1" applyAlignment="1">
      <alignment horizontal="center"/>
    </xf>
    <xf numFmtId="0" fontId="34" fillId="0" borderId="11" xfId="1171" applyFont="1" applyBorder="1" applyAlignment="1">
      <alignment horizontal="center"/>
    </xf>
    <xf numFmtId="0" fontId="34" fillId="0" borderId="15" xfId="1171" applyFont="1" applyBorder="1" applyAlignment="1">
      <alignment horizontal="center"/>
    </xf>
    <xf numFmtId="0" fontId="34" fillId="0" borderId="27" xfId="1171" applyFont="1" applyBorder="1" applyAlignment="1">
      <alignment horizontal="center"/>
    </xf>
    <xf numFmtId="0" fontId="20" fillId="0" borderId="51" xfId="1171" applyFont="1" applyBorder="1" applyAlignment="1">
      <alignment horizontal="center"/>
    </xf>
    <xf numFmtId="0" fontId="20" fillId="0" borderId="20" xfId="1171" applyFont="1" applyBorder="1" applyAlignment="1">
      <alignment horizontal="center"/>
    </xf>
    <xf numFmtId="0" fontId="20" fillId="0" borderId="52" xfId="1171" applyFont="1" applyBorder="1" applyAlignment="1">
      <alignment horizontal="center"/>
    </xf>
    <xf numFmtId="0" fontId="33" fillId="0" borderId="0" xfId="993" applyNumberFormat="1" applyFont="1" applyAlignment="1">
      <alignment horizontal="center"/>
    </xf>
    <xf numFmtId="0" fontId="37" fillId="37" borderId="18" xfId="1171" applyFont="1" applyFill="1" applyBorder="1" applyAlignment="1">
      <alignment horizontal="center"/>
    </xf>
    <xf numFmtId="0" fontId="37" fillId="37" borderId="50" xfId="1171" applyFont="1" applyFill="1" applyBorder="1" applyAlignment="1">
      <alignment horizontal="center"/>
    </xf>
    <xf numFmtId="0" fontId="37" fillId="37" borderId="19" xfId="1171" applyFont="1" applyFill="1" applyBorder="1" applyAlignment="1">
      <alignment horizontal="center"/>
    </xf>
    <xf numFmtId="0" fontId="38" fillId="37" borderId="22" xfId="1171" applyFont="1" applyFill="1" applyBorder="1" applyAlignment="1">
      <alignment horizontal="center"/>
    </xf>
    <xf numFmtId="0" fontId="38" fillId="37" borderId="28" xfId="1171" applyFont="1" applyFill="1" applyBorder="1" applyAlignment="1">
      <alignment horizontal="center"/>
    </xf>
    <xf numFmtId="0" fontId="38" fillId="37" borderId="33" xfId="1171" applyFont="1" applyFill="1" applyBorder="1" applyAlignment="1">
      <alignment horizontal="center"/>
    </xf>
    <xf numFmtId="0" fontId="27" fillId="40" borderId="0" xfId="1" applyFont="1" applyFill="1"/>
    <xf numFmtId="0" fontId="28" fillId="40" borderId="0" xfId="1" applyFont="1" applyFill="1"/>
    <xf numFmtId="2" fontId="29" fillId="40" borderId="0" xfId="0" applyFont="1" applyFill="1"/>
    <xf numFmtId="0" fontId="27" fillId="40" borderId="0" xfId="1" applyFont="1" applyFill="1" applyBorder="1" applyProtection="1">
      <protection locked="0"/>
    </xf>
    <xf numFmtId="0" fontId="28" fillId="40" borderId="0" xfId="1" applyFont="1" applyFill="1" applyBorder="1"/>
  </cellXfs>
  <cellStyles count="1176">
    <cellStyle name="20% - Accent1 10" xfId="2" xr:uid="{00000000-0005-0000-0000-000000000000}"/>
    <cellStyle name="20% - Accent1 11" xfId="3" xr:uid="{00000000-0005-0000-0000-000001000000}"/>
    <cellStyle name="20% - Accent1 12" xfId="4" xr:uid="{00000000-0005-0000-0000-000002000000}"/>
    <cellStyle name="20% - Accent1 13" xfId="5" xr:uid="{00000000-0005-0000-0000-000003000000}"/>
    <cellStyle name="20% - Accent1 14" xfId="6" xr:uid="{00000000-0005-0000-0000-000004000000}"/>
    <cellStyle name="20% - Accent1 15" xfId="7" xr:uid="{00000000-0005-0000-0000-000005000000}"/>
    <cellStyle name="20% - Accent1 16" xfId="8" xr:uid="{00000000-0005-0000-0000-000006000000}"/>
    <cellStyle name="20% - Accent1 17" xfId="9" xr:uid="{00000000-0005-0000-0000-000007000000}"/>
    <cellStyle name="20% - Accent1 18" xfId="10" xr:uid="{00000000-0005-0000-0000-000008000000}"/>
    <cellStyle name="20% - Accent1 19" xfId="11" xr:uid="{00000000-0005-0000-0000-000009000000}"/>
    <cellStyle name="20% - Accent1 2" xfId="12" xr:uid="{00000000-0005-0000-0000-00000A000000}"/>
    <cellStyle name="20% - Accent1 20" xfId="13" xr:uid="{00000000-0005-0000-0000-00000B000000}"/>
    <cellStyle name="20% - Accent1 21" xfId="14" xr:uid="{00000000-0005-0000-0000-00000C000000}"/>
    <cellStyle name="20% - Accent1 22" xfId="15" xr:uid="{00000000-0005-0000-0000-00000D000000}"/>
    <cellStyle name="20% - Accent1 23" xfId="16" xr:uid="{00000000-0005-0000-0000-00000E000000}"/>
    <cellStyle name="20% - Accent1 24" xfId="17" xr:uid="{00000000-0005-0000-0000-00000F000000}"/>
    <cellStyle name="20% - Accent1 25" xfId="18" xr:uid="{00000000-0005-0000-0000-000010000000}"/>
    <cellStyle name="20% - Accent1 26" xfId="19" xr:uid="{00000000-0005-0000-0000-000011000000}"/>
    <cellStyle name="20% - Accent1 27" xfId="20" xr:uid="{00000000-0005-0000-0000-000012000000}"/>
    <cellStyle name="20% - Accent1 28" xfId="21" xr:uid="{00000000-0005-0000-0000-000013000000}"/>
    <cellStyle name="20% - Accent1 29" xfId="22" xr:uid="{00000000-0005-0000-0000-000014000000}"/>
    <cellStyle name="20% - Accent1 3" xfId="23" xr:uid="{00000000-0005-0000-0000-000015000000}"/>
    <cellStyle name="20% - Accent1 30" xfId="24" xr:uid="{00000000-0005-0000-0000-000016000000}"/>
    <cellStyle name="20% - Accent1 31" xfId="25" xr:uid="{00000000-0005-0000-0000-000017000000}"/>
    <cellStyle name="20% - Accent1 32" xfId="1107" xr:uid="{00000000-0005-0000-0000-000018000000}"/>
    <cellStyle name="20% - Accent1 33" xfId="1108" xr:uid="{00000000-0005-0000-0000-000019000000}"/>
    <cellStyle name="20% - Accent1 34" xfId="1109" xr:uid="{00000000-0005-0000-0000-00001A000000}"/>
    <cellStyle name="20% - Accent1 35" xfId="1110" xr:uid="{00000000-0005-0000-0000-00001B000000}"/>
    <cellStyle name="20% - Accent1 4" xfId="26" xr:uid="{00000000-0005-0000-0000-00001C000000}"/>
    <cellStyle name="20% - Accent1 5" xfId="27" xr:uid="{00000000-0005-0000-0000-00001D000000}"/>
    <cellStyle name="20% - Accent1 6" xfId="28" xr:uid="{00000000-0005-0000-0000-00001E000000}"/>
    <cellStyle name="20% - Accent1 7" xfId="29" xr:uid="{00000000-0005-0000-0000-00001F000000}"/>
    <cellStyle name="20% - Accent1 8" xfId="30" xr:uid="{00000000-0005-0000-0000-000020000000}"/>
    <cellStyle name="20% - Accent1 9" xfId="31" xr:uid="{00000000-0005-0000-0000-000021000000}"/>
    <cellStyle name="20% - Accent2 10" xfId="32" xr:uid="{00000000-0005-0000-0000-000022000000}"/>
    <cellStyle name="20% - Accent2 11" xfId="33" xr:uid="{00000000-0005-0000-0000-000023000000}"/>
    <cellStyle name="20% - Accent2 12" xfId="34" xr:uid="{00000000-0005-0000-0000-000024000000}"/>
    <cellStyle name="20% - Accent2 13" xfId="35" xr:uid="{00000000-0005-0000-0000-000025000000}"/>
    <cellStyle name="20% - Accent2 14" xfId="36" xr:uid="{00000000-0005-0000-0000-000026000000}"/>
    <cellStyle name="20% - Accent2 15" xfId="37" xr:uid="{00000000-0005-0000-0000-000027000000}"/>
    <cellStyle name="20% - Accent2 16" xfId="38" xr:uid="{00000000-0005-0000-0000-000028000000}"/>
    <cellStyle name="20% - Accent2 17" xfId="39" xr:uid="{00000000-0005-0000-0000-000029000000}"/>
    <cellStyle name="20% - Accent2 18" xfId="40" xr:uid="{00000000-0005-0000-0000-00002A000000}"/>
    <cellStyle name="20% - Accent2 19" xfId="41" xr:uid="{00000000-0005-0000-0000-00002B000000}"/>
    <cellStyle name="20% - Accent2 2" xfId="42" xr:uid="{00000000-0005-0000-0000-00002C000000}"/>
    <cellStyle name="20% - Accent2 20" xfId="43" xr:uid="{00000000-0005-0000-0000-00002D000000}"/>
    <cellStyle name="20% - Accent2 21" xfId="44" xr:uid="{00000000-0005-0000-0000-00002E000000}"/>
    <cellStyle name="20% - Accent2 22" xfId="45" xr:uid="{00000000-0005-0000-0000-00002F000000}"/>
    <cellStyle name="20% - Accent2 23" xfId="46" xr:uid="{00000000-0005-0000-0000-000030000000}"/>
    <cellStyle name="20% - Accent2 24" xfId="47" xr:uid="{00000000-0005-0000-0000-000031000000}"/>
    <cellStyle name="20% - Accent2 25" xfId="48" xr:uid="{00000000-0005-0000-0000-000032000000}"/>
    <cellStyle name="20% - Accent2 26" xfId="49" xr:uid="{00000000-0005-0000-0000-000033000000}"/>
    <cellStyle name="20% - Accent2 27" xfId="50" xr:uid="{00000000-0005-0000-0000-000034000000}"/>
    <cellStyle name="20% - Accent2 28" xfId="51" xr:uid="{00000000-0005-0000-0000-000035000000}"/>
    <cellStyle name="20% - Accent2 29" xfId="52" xr:uid="{00000000-0005-0000-0000-000036000000}"/>
    <cellStyle name="20% - Accent2 3" xfId="53" xr:uid="{00000000-0005-0000-0000-000037000000}"/>
    <cellStyle name="20% - Accent2 30" xfId="54" xr:uid="{00000000-0005-0000-0000-000038000000}"/>
    <cellStyle name="20% - Accent2 31" xfId="55" xr:uid="{00000000-0005-0000-0000-000039000000}"/>
    <cellStyle name="20% - Accent2 32" xfId="1111" xr:uid="{00000000-0005-0000-0000-00003A000000}"/>
    <cellStyle name="20% - Accent2 33" xfId="1112" xr:uid="{00000000-0005-0000-0000-00003B000000}"/>
    <cellStyle name="20% - Accent2 34" xfId="1113" xr:uid="{00000000-0005-0000-0000-00003C000000}"/>
    <cellStyle name="20% - Accent2 35" xfId="1114" xr:uid="{00000000-0005-0000-0000-00003D000000}"/>
    <cellStyle name="20% - Accent2 4" xfId="56" xr:uid="{00000000-0005-0000-0000-00003E000000}"/>
    <cellStyle name="20% - Accent2 5" xfId="57" xr:uid="{00000000-0005-0000-0000-00003F000000}"/>
    <cellStyle name="20% - Accent2 6" xfId="58" xr:uid="{00000000-0005-0000-0000-000040000000}"/>
    <cellStyle name="20% - Accent2 7" xfId="59" xr:uid="{00000000-0005-0000-0000-000041000000}"/>
    <cellStyle name="20% - Accent2 8" xfId="60" xr:uid="{00000000-0005-0000-0000-000042000000}"/>
    <cellStyle name="20% - Accent2 9" xfId="61" xr:uid="{00000000-0005-0000-0000-000043000000}"/>
    <cellStyle name="20% - Accent3 10" xfId="62" xr:uid="{00000000-0005-0000-0000-000044000000}"/>
    <cellStyle name="20% - Accent3 11" xfId="63" xr:uid="{00000000-0005-0000-0000-000045000000}"/>
    <cellStyle name="20% - Accent3 12" xfId="64" xr:uid="{00000000-0005-0000-0000-000046000000}"/>
    <cellStyle name="20% - Accent3 13" xfId="65" xr:uid="{00000000-0005-0000-0000-000047000000}"/>
    <cellStyle name="20% - Accent3 14" xfId="66" xr:uid="{00000000-0005-0000-0000-000048000000}"/>
    <cellStyle name="20% - Accent3 15" xfId="67" xr:uid="{00000000-0005-0000-0000-000049000000}"/>
    <cellStyle name="20% - Accent3 16" xfId="68" xr:uid="{00000000-0005-0000-0000-00004A000000}"/>
    <cellStyle name="20% - Accent3 17" xfId="69" xr:uid="{00000000-0005-0000-0000-00004B000000}"/>
    <cellStyle name="20% - Accent3 18" xfId="70" xr:uid="{00000000-0005-0000-0000-00004C000000}"/>
    <cellStyle name="20% - Accent3 19" xfId="71" xr:uid="{00000000-0005-0000-0000-00004D000000}"/>
    <cellStyle name="20% - Accent3 2" xfId="72" xr:uid="{00000000-0005-0000-0000-00004E000000}"/>
    <cellStyle name="20% - Accent3 20" xfId="73" xr:uid="{00000000-0005-0000-0000-00004F000000}"/>
    <cellStyle name="20% - Accent3 21" xfId="74" xr:uid="{00000000-0005-0000-0000-000050000000}"/>
    <cellStyle name="20% - Accent3 22" xfId="75" xr:uid="{00000000-0005-0000-0000-000051000000}"/>
    <cellStyle name="20% - Accent3 23" xfId="76" xr:uid="{00000000-0005-0000-0000-000052000000}"/>
    <cellStyle name="20% - Accent3 24" xfId="77" xr:uid="{00000000-0005-0000-0000-000053000000}"/>
    <cellStyle name="20% - Accent3 25" xfId="78" xr:uid="{00000000-0005-0000-0000-000054000000}"/>
    <cellStyle name="20% - Accent3 26" xfId="79" xr:uid="{00000000-0005-0000-0000-000055000000}"/>
    <cellStyle name="20% - Accent3 27" xfId="80" xr:uid="{00000000-0005-0000-0000-000056000000}"/>
    <cellStyle name="20% - Accent3 28" xfId="81" xr:uid="{00000000-0005-0000-0000-000057000000}"/>
    <cellStyle name="20% - Accent3 29" xfId="82" xr:uid="{00000000-0005-0000-0000-000058000000}"/>
    <cellStyle name="20% - Accent3 3" xfId="83" xr:uid="{00000000-0005-0000-0000-000059000000}"/>
    <cellStyle name="20% - Accent3 30" xfId="84" xr:uid="{00000000-0005-0000-0000-00005A000000}"/>
    <cellStyle name="20% - Accent3 31" xfId="85" xr:uid="{00000000-0005-0000-0000-00005B000000}"/>
    <cellStyle name="20% - Accent3 32" xfId="1115" xr:uid="{00000000-0005-0000-0000-00005C000000}"/>
    <cellStyle name="20% - Accent3 33" xfId="1116" xr:uid="{00000000-0005-0000-0000-00005D000000}"/>
    <cellStyle name="20% - Accent3 34" xfId="1117" xr:uid="{00000000-0005-0000-0000-00005E000000}"/>
    <cellStyle name="20% - Accent3 35" xfId="1118" xr:uid="{00000000-0005-0000-0000-00005F000000}"/>
    <cellStyle name="20% - Accent3 4" xfId="86" xr:uid="{00000000-0005-0000-0000-000060000000}"/>
    <cellStyle name="20% - Accent3 5" xfId="87" xr:uid="{00000000-0005-0000-0000-000061000000}"/>
    <cellStyle name="20% - Accent3 6" xfId="88" xr:uid="{00000000-0005-0000-0000-000062000000}"/>
    <cellStyle name="20% - Accent3 7" xfId="89" xr:uid="{00000000-0005-0000-0000-000063000000}"/>
    <cellStyle name="20% - Accent3 8" xfId="90" xr:uid="{00000000-0005-0000-0000-000064000000}"/>
    <cellStyle name="20% - Accent3 9" xfId="91" xr:uid="{00000000-0005-0000-0000-000065000000}"/>
    <cellStyle name="20% - Accent4 10" xfId="92" xr:uid="{00000000-0005-0000-0000-000066000000}"/>
    <cellStyle name="20% - Accent4 11" xfId="93" xr:uid="{00000000-0005-0000-0000-000067000000}"/>
    <cellStyle name="20% - Accent4 12" xfId="94" xr:uid="{00000000-0005-0000-0000-000068000000}"/>
    <cellStyle name="20% - Accent4 13" xfId="95" xr:uid="{00000000-0005-0000-0000-000069000000}"/>
    <cellStyle name="20% - Accent4 14" xfId="96" xr:uid="{00000000-0005-0000-0000-00006A000000}"/>
    <cellStyle name="20% - Accent4 15" xfId="97" xr:uid="{00000000-0005-0000-0000-00006B000000}"/>
    <cellStyle name="20% - Accent4 16" xfId="98" xr:uid="{00000000-0005-0000-0000-00006C000000}"/>
    <cellStyle name="20% - Accent4 17" xfId="99" xr:uid="{00000000-0005-0000-0000-00006D000000}"/>
    <cellStyle name="20% - Accent4 18" xfId="100" xr:uid="{00000000-0005-0000-0000-00006E000000}"/>
    <cellStyle name="20% - Accent4 19" xfId="101" xr:uid="{00000000-0005-0000-0000-00006F000000}"/>
    <cellStyle name="20% - Accent4 2" xfId="102" xr:uid="{00000000-0005-0000-0000-000070000000}"/>
    <cellStyle name="20% - Accent4 20" xfId="103" xr:uid="{00000000-0005-0000-0000-000071000000}"/>
    <cellStyle name="20% - Accent4 21" xfId="104" xr:uid="{00000000-0005-0000-0000-000072000000}"/>
    <cellStyle name="20% - Accent4 22" xfId="105" xr:uid="{00000000-0005-0000-0000-000073000000}"/>
    <cellStyle name="20% - Accent4 23" xfId="106" xr:uid="{00000000-0005-0000-0000-000074000000}"/>
    <cellStyle name="20% - Accent4 24" xfId="107" xr:uid="{00000000-0005-0000-0000-000075000000}"/>
    <cellStyle name="20% - Accent4 25" xfId="108" xr:uid="{00000000-0005-0000-0000-000076000000}"/>
    <cellStyle name="20% - Accent4 26" xfId="109" xr:uid="{00000000-0005-0000-0000-000077000000}"/>
    <cellStyle name="20% - Accent4 27" xfId="110" xr:uid="{00000000-0005-0000-0000-000078000000}"/>
    <cellStyle name="20% - Accent4 28" xfId="111" xr:uid="{00000000-0005-0000-0000-000079000000}"/>
    <cellStyle name="20% - Accent4 29" xfId="112" xr:uid="{00000000-0005-0000-0000-00007A000000}"/>
    <cellStyle name="20% - Accent4 3" xfId="113" xr:uid="{00000000-0005-0000-0000-00007B000000}"/>
    <cellStyle name="20% - Accent4 30" xfId="114" xr:uid="{00000000-0005-0000-0000-00007C000000}"/>
    <cellStyle name="20% - Accent4 31" xfId="115" xr:uid="{00000000-0005-0000-0000-00007D000000}"/>
    <cellStyle name="20% - Accent4 32" xfId="1119" xr:uid="{00000000-0005-0000-0000-00007E000000}"/>
    <cellStyle name="20% - Accent4 33" xfId="1120" xr:uid="{00000000-0005-0000-0000-00007F000000}"/>
    <cellStyle name="20% - Accent4 34" xfId="1121" xr:uid="{00000000-0005-0000-0000-000080000000}"/>
    <cellStyle name="20% - Accent4 35" xfId="1122" xr:uid="{00000000-0005-0000-0000-000081000000}"/>
    <cellStyle name="20% - Accent4 4" xfId="116" xr:uid="{00000000-0005-0000-0000-000082000000}"/>
    <cellStyle name="20% - Accent4 5" xfId="117" xr:uid="{00000000-0005-0000-0000-000083000000}"/>
    <cellStyle name="20% - Accent4 6" xfId="118" xr:uid="{00000000-0005-0000-0000-000084000000}"/>
    <cellStyle name="20% - Accent4 7" xfId="119" xr:uid="{00000000-0005-0000-0000-000085000000}"/>
    <cellStyle name="20% - Accent4 8" xfId="120" xr:uid="{00000000-0005-0000-0000-000086000000}"/>
    <cellStyle name="20% - Accent4 9" xfId="121" xr:uid="{00000000-0005-0000-0000-000087000000}"/>
    <cellStyle name="20% - Accent5 10" xfId="122" xr:uid="{00000000-0005-0000-0000-000088000000}"/>
    <cellStyle name="20% - Accent5 11" xfId="123" xr:uid="{00000000-0005-0000-0000-000089000000}"/>
    <cellStyle name="20% - Accent5 12" xfId="124" xr:uid="{00000000-0005-0000-0000-00008A000000}"/>
    <cellStyle name="20% - Accent5 13" xfId="125" xr:uid="{00000000-0005-0000-0000-00008B000000}"/>
    <cellStyle name="20% - Accent5 14" xfId="126" xr:uid="{00000000-0005-0000-0000-00008C000000}"/>
    <cellStyle name="20% - Accent5 15" xfId="127" xr:uid="{00000000-0005-0000-0000-00008D000000}"/>
    <cellStyle name="20% - Accent5 16" xfId="128" xr:uid="{00000000-0005-0000-0000-00008E000000}"/>
    <cellStyle name="20% - Accent5 17" xfId="129" xr:uid="{00000000-0005-0000-0000-00008F000000}"/>
    <cellStyle name="20% - Accent5 18" xfId="130" xr:uid="{00000000-0005-0000-0000-000090000000}"/>
    <cellStyle name="20% - Accent5 19" xfId="131" xr:uid="{00000000-0005-0000-0000-000091000000}"/>
    <cellStyle name="20% - Accent5 2" xfId="132" xr:uid="{00000000-0005-0000-0000-000092000000}"/>
    <cellStyle name="20% - Accent5 20" xfId="133" xr:uid="{00000000-0005-0000-0000-000093000000}"/>
    <cellStyle name="20% - Accent5 21" xfId="134" xr:uid="{00000000-0005-0000-0000-000094000000}"/>
    <cellStyle name="20% - Accent5 22" xfId="135" xr:uid="{00000000-0005-0000-0000-000095000000}"/>
    <cellStyle name="20% - Accent5 23" xfId="136" xr:uid="{00000000-0005-0000-0000-000096000000}"/>
    <cellStyle name="20% - Accent5 24" xfId="137" xr:uid="{00000000-0005-0000-0000-000097000000}"/>
    <cellStyle name="20% - Accent5 25" xfId="138" xr:uid="{00000000-0005-0000-0000-000098000000}"/>
    <cellStyle name="20% - Accent5 26" xfId="139" xr:uid="{00000000-0005-0000-0000-000099000000}"/>
    <cellStyle name="20% - Accent5 27" xfId="140" xr:uid="{00000000-0005-0000-0000-00009A000000}"/>
    <cellStyle name="20% - Accent5 28" xfId="141" xr:uid="{00000000-0005-0000-0000-00009B000000}"/>
    <cellStyle name="20% - Accent5 29" xfId="142" xr:uid="{00000000-0005-0000-0000-00009C000000}"/>
    <cellStyle name="20% - Accent5 3" xfId="143" xr:uid="{00000000-0005-0000-0000-00009D000000}"/>
    <cellStyle name="20% - Accent5 30" xfId="144" xr:uid="{00000000-0005-0000-0000-00009E000000}"/>
    <cellStyle name="20% - Accent5 31" xfId="145" xr:uid="{00000000-0005-0000-0000-00009F000000}"/>
    <cellStyle name="20% - Accent5 32" xfId="1123" xr:uid="{00000000-0005-0000-0000-0000A0000000}"/>
    <cellStyle name="20% - Accent5 33" xfId="1124" xr:uid="{00000000-0005-0000-0000-0000A1000000}"/>
    <cellStyle name="20% - Accent5 34" xfId="1125" xr:uid="{00000000-0005-0000-0000-0000A2000000}"/>
    <cellStyle name="20% - Accent5 35" xfId="1126" xr:uid="{00000000-0005-0000-0000-0000A3000000}"/>
    <cellStyle name="20% - Accent5 4" xfId="146" xr:uid="{00000000-0005-0000-0000-0000A4000000}"/>
    <cellStyle name="20% - Accent5 5" xfId="147" xr:uid="{00000000-0005-0000-0000-0000A5000000}"/>
    <cellStyle name="20% - Accent5 6" xfId="148" xr:uid="{00000000-0005-0000-0000-0000A6000000}"/>
    <cellStyle name="20% - Accent5 7" xfId="149" xr:uid="{00000000-0005-0000-0000-0000A7000000}"/>
    <cellStyle name="20% - Accent5 8" xfId="150" xr:uid="{00000000-0005-0000-0000-0000A8000000}"/>
    <cellStyle name="20% - Accent5 9" xfId="151" xr:uid="{00000000-0005-0000-0000-0000A9000000}"/>
    <cellStyle name="20% - Accent6 10" xfId="152" xr:uid="{00000000-0005-0000-0000-0000AA000000}"/>
    <cellStyle name="20% - Accent6 11" xfId="153" xr:uid="{00000000-0005-0000-0000-0000AB000000}"/>
    <cellStyle name="20% - Accent6 12" xfId="154" xr:uid="{00000000-0005-0000-0000-0000AC000000}"/>
    <cellStyle name="20% - Accent6 13" xfId="155" xr:uid="{00000000-0005-0000-0000-0000AD000000}"/>
    <cellStyle name="20% - Accent6 14" xfId="156" xr:uid="{00000000-0005-0000-0000-0000AE000000}"/>
    <cellStyle name="20% - Accent6 15" xfId="157" xr:uid="{00000000-0005-0000-0000-0000AF000000}"/>
    <cellStyle name="20% - Accent6 16" xfId="158" xr:uid="{00000000-0005-0000-0000-0000B0000000}"/>
    <cellStyle name="20% - Accent6 17" xfId="159" xr:uid="{00000000-0005-0000-0000-0000B1000000}"/>
    <cellStyle name="20% - Accent6 18" xfId="160" xr:uid="{00000000-0005-0000-0000-0000B2000000}"/>
    <cellStyle name="20% - Accent6 19" xfId="161" xr:uid="{00000000-0005-0000-0000-0000B3000000}"/>
    <cellStyle name="20% - Accent6 2" xfId="162" xr:uid="{00000000-0005-0000-0000-0000B4000000}"/>
    <cellStyle name="20% - Accent6 20" xfId="163" xr:uid="{00000000-0005-0000-0000-0000B5000000}"/>
    <cellStyle name="20% - Accent6 21" xfId="164" xr:uid="{00000000-0005-0000-0000-0000B6000000}"/>
    <cellStyle name="20% - Accent6 22" xfId="165" xr:uid="{00000000-0005-0000-0000-0000B7000000}"/>
    <cellStyle name="20% - Accent6 23" xfId="166" xr:uid="{00000000-0005-0000-0000-0000B8000000}"/>
    <cellStyle name="20% - Accent6 24" xfId="167" xr:uid="{00000000-0005-0000-0000-0000B9000000}"/>
    <cellStyle name="20% - Accent6 25" xfId="168" xr:uid="{00000000-0005-0000-0000-0000BA000000}"/>
    <cellStyle name="20% - Accent6 26" xfId="169" xr:uid="{00000000-0005-0000-0000-0000BB000000}"/>
    <cellStyle name="20% - Accent6 27" xfId="170" xr:uid="{00000000-0005-0000-0000-0000BC000000}"/>
    <cellStyle name="20% - Accent6 28" xfId="171" xr:uid="{00000000-0005-0000-0000-0000BD000000}"/>
    <cellStyle name="20% - Accent6 29" xfId="172" xr:uid="{00000000-0005-0000-0000-0000BE000000}"/>
    <cellStyle name="20% - Accent6 3" xfId="173" xr:uid="{00000000-0005-0000-0000-0000BF000000}"/>
    <cellStyle name="20% - Accent6 30" xfId="174" xr:uid="{00000000-0005-0000-0000-0000C0000000}"/>
    <cellStyle name="20% - Accent6 31" xfId="175" xr:uid="{00000000-0005-0000-0000-0000C1000000}"/>
    <cellStyle name="20% - Accent6 32" xfId="1127" xr:uid="{00000000-0005-0000-0000-0000C2000000}"/>
    <cellStyle name="20% - Accent6 33" xfId="1128" xr:uid="{00000000-0005-0000-0000-0000C3000000}"/>
    <cellStyle name="20% - Accent6 34" xfId="1129" xr:uid="{00000000-0005-0000-0000-0000C4000000}"/>
    <cellStyle name="20% - Accent6 35" xfId="1130" xr:uid="{00000000-0005-0000-0000-0000C5000000}"/>
    <cellStyle name="20% - Accent6 4" xfId="176" xr:uid="{00000000-0005-0000-0000-0000C6000000}"/>
    <cellStyle name="20% - Accent6 5" xfId="177" xr:uid="{00000000-0005-0000-0000-0000C7000000}"/>
    <cellStyle name="20% - Accent6 6" xfId="178" xr:uid="{00000000-0005-0000-0000-0000C8000000}"/>
    <cellStyle name="20% - Accent6 7" xfId="179" xr:uid="{00000000-0005-0000-0000-0000C9000000}"/>
    <cellStyle name="20% - Accent6 8" xfId="180" xr:uid="{00000000-0005-0000-0000-0000CA000000}"/>
    <cellStyle name="20% - Accent6 9" xfId="181" xr:uid="{00000000-0005-0000-0000-0000CB000000}"/>
    <cellStyle name="291" xfId="182" xr:uid="{00000000-0005-0000-0000-0000CC000000}"/>
    <cellStyle name="2l" xfId="183" xr:uid="{00000000-0005-0000-0000-0000CD000000}"/>
    <cellStyle name="40% - Accent1 10" xfId="184" xr:uid="{00000000-0005-0000-0000-0000CE000000}"/>
    <cellStyle name="40% - Accent1 11" xfId="185" xr:uid="{00000000-0005-0000-0000-0000CF000000}"/>
    <cellStyle name="40% - Accent1 12" xfId="186" xr:uid="{00000000-0005-0000-0000-0000D0000000}"/>
    <cellStyle name="40% - Accent1 13" xfId="187" xr:uid="{00000000-0005-0000-0000-0000D1000000}"/>
    <cellStyle name="40% - Accent1 14" xfId="188" xr:uid="{00000000-0005-0000-0000-0000D2000000}"/>
    <cellStyle name="40% - Accent1 15" xfId="189" xr:uid="{00000000-0005-0000-0000-0000D3000000}"/>
    <cellStyle name="40% - Accent1 16" xfId="190" xr:uid="{00000000-0005-0000-0000-0000D4000000}"/>
    <cellStyle name="40% - Accent1 17" xfId="191" xr:uid="{00000000-0005-0000-0000-0000D5000000}"/>
    <cellStyle name="40% - Accent1 18" xfId="192" xr:uid="{00000000-0005-0000-0000-0000D6000000}"/>
    <cellStyle name="40% - Accent1 19" xfId="193" xr:uid="{00000000-0005-0000-0000-0000D7000000}"/>
    <cellStyle name="40% - Accent1 2" xfId="194" xr:uid="{00000000-0005-0000-0000-0000D8000000}"/>
    <cellStyle name="40% - Accent1 20" xfId="195" xr:uid="{00000000-0005-0000-0000-0000D9000000}"/>
    <cellStyle name="40% - Accent1 21" xfId="196" xr:uid="{00000000-0005-0000-0000-0000DA000000}"/>
    <cellStyle name="40% - Accent1 22" xfId="197" xr:uid="{00000000-0005-0000-0000-0000DB000000}"/>
    <cellStyle name="40% - Accent1 23" xfId="198" xr:uid="{00000000-0005-0000-0000-0000DC000000}"/>
    <cellStyle name="40% - Accent1 24" xfId="199" xr:uid="{00000000-0005-0000-0000-0000DD000000}"/>
    <cellStyle name="40% - Accent1 25" xfId="200" xr:uid="{00000000-0005-0000-0000-0000DE000000}"/>
    <cellStyle name="40% - Accent1 26" xfId="201" xr:uid="{00000000-0005-0000-0000-0000DF000000}"/>
    <cellStyle name="40% - Accent1 27" xfId="202" xr:uid="{00000000-0005-0000-0000-0000E0000000}"/>
    <cellStyle name="40% - Accent1 28" xfId="203" xr:uid="{00000000-0005-0000-0000-0000E1000000}"/>
    <cellStyle name="40% - Accent1 29" xfId="204" xr:uid="{00000000-0005-0000-0000-0000E2000000}"/>
    <cellStyle name="40% - Accent1 3" xfId="205" xr:uid="{00000000-0005-0000-0000-0000E3000000}"/>
    <cellStyle name="40% - Accent1 30" xfId="206" xr:uid="{00000000-0005-0000-0000-0000E4000000}"/>
    <cellStyle name="40% - Accent1 31" xfId="207" xr:uid="{00000000-0005-0000-0000-0000E5000000}"/>
    <cellStyle name="40% - Accent1 32" xfId="1131" xr:uid="{00000000-0005-0000-0000-0000E6000000}"/>
    <cellStyle name="40% - Accent1 33" xfId="1132" xr:uid="{00000000-0005-0000-0000-0000E7000000}"/>
    <cellStyle name="40% - Accent1 34" xfId="1133" xr:uid="{00000000-0005-0000-0000-0000E8000000}"/>
    <cellStyle name="40% - Accent1 35" xfId="1134" xr:uid="{00000000-0005-0000-0000-0000E9000000}"/>
    <cellStyle name="40% - Accent1 4" xfId="208" xr:uid="{00000000-0005-0000-0000-0000EA000000}"/>
    <cellStyle name="40% - Accent1 5" xfId="209" xr:uid="{00000000-0005-0000-0000-0000EB000000}"/>
    <cellStyle name="40% - Accent1 6" xfId="210" xr:uid="{00000000-0005-0000-0000-0000EC000000}"/>
    <cellStyle name="40% - Accent1 7" xfId="211" xr:uid="{00000000-0005-0000-0000-0000ED000000}"/>
    <cellStyle name="40% - Accent1 8" xfId="212" xr:uid="{00000000-0005-0000-0000-0000EE000000}"/>
    <cellStyle name="40% - Accent1 9" xfId="213" xr:uid="{00000000-0005-0000-0000-0000EF000000}"/>
    <cellStyle name="40% - Accent2 10" xfId="214" xr:uid="{00000000-0005-0000-0000-0000F0000000}"/>
    <cellStyle name="40% - Accent2 11" xfId="215" xr:uid="{00000000-0005-0000-0000-0000F1000000}"/>
    <cellStyle name="40% - Accent2 12" xfId="216" xr:uid="{00000000-0005-0000-0000-0000F2000000}"/>
    <cellStyle name="40% - Accent2 13" xfId="217" xr:uid="{00000000-0005-0000-0000-0000F3000000}"/>
    <cellStyle name="40% - Accent2 14" xfId="218" xr:uid="{00000000-0005-0000-0000-0000F4000000}"/>
    <cellStyle name="40% - Accent2 15" xfId="219" xr:uid="{00000000-0005-0000-0000-0000F5000000}"/>
    <cellStyle name="40% - Accent2 16" xfId="220" xr:uid="{00000000-0005-0000-0000-0000F6000000}"/>
    <cellStyle name="40% - Accent2 17" xfId="221" xr:uid="{00000000-0005-0000-0000-0000F7000000}"/>
    <cellStyle name="40% - Accent2 18" xfId="222" xr:uid="{00000000-0005-0000-0000-0000F8000000}"/>
    <cellStyle name="40% - Accent2 19" xfId="223" xr:uid="{00000000-0005-0000-0000-0000F9000000}"/>
    <cellStyle name="40% - Accent2 2" xfId="224" xr:uid="{00000000-0005-0000-0000-0000FA000000}"/>
    <cellStyle name="40% - Accent2 20" xfId="225" xr:uid="{00000000-0005-0000-0000-0000FB000000}"/>
    <cellStyle name="40% - Accent2 21" xfId="226" xr:uid="{00000000-0005-0000-0000-0000FC000000}"/>
    <cellStyle name="40% - Accent2 22" xfId="227" xr:uid="{00000000-0005-0000-0000-0000FD000000}"/>
    <cellStyle name="40% - Accent2 23" xfId="228" xr:uid="{00000000-0005-0000-0000-0000FE000000}"/>
    <cellStyle name="40% - Accent2 24" xfId="229" xr:uid="{00000000-0005-0000-0000-0000FF000000}"/>
    <cellStyle name="40% - Accent2 25" xfId="230" xr:uid="{00000000-0005-0000-0000-000000010000}"/>
    <cellStyle name="40% - Accent2 26" xfId="231" xr:uid="{00000000-0005-0000-0000-000001010000}"/>
    <cellStyle name="40% - Accent2 27" xfId="232" xr:uid="{00000000-0005-0000-0000-000002010000}"/>
    <cellStyle name="40% - Accent2 28" xfId="233" xr:uid="{00000000-0005-0000-0000-000003010000}"/>
    <cellStyle name="40% - Accent2 29" xfId="234" xr:uid="{00000000-0005-0000-0000-000004010000}"/>
    <cellStyle name="40% - Accent2 3" xfId="235" xr:uid="{00000000-0005-0000-0000-000005010000}"/>
    <cellStyle name="40% - Accent2 30" xfId="236" xr:uid="{00000000-0005-0000-0000-000006010000}"/>
    <cellStyle name="40% - Accent2 31" xfId="237" xr:uid="{00000000-0005-0000-0000-000007010000}"/>
    <cellStyle name="40% - Accent2 32" xfId="1135" xr:uid="{00000000-0005-0000-0000-000008010000}"/>
    <cellStyle name="40% - Accent2 33" xfId="1136" xr:uid="{00000000-0005-0000-0000-000009010000}"/>
    <cellStyle name="40% - Accent2 34" xfId="1137" xr:uid="{00000000-0005-0000-0000-00000A010000}"/>
    <cellStyle name="40% - Accent2 35" xfId="1138" xr:uid="{00000000-0005-0000-0000-00000B010000}"/>
    <cellStyle name="40% - Accent2 4" xfId="238" xr:uid="{00000000-0005-0000-0000-00000C010000}"/>
    <cellStyle name="40% - Accent2 5" xfId="239" xr:uid="{00000000-0005-0000-0000-00000D010000}"/>
    <cellStyle name="40% - Accent2 6" xfId="240" xr:uid="{00000000-0005-0000-0000-00000E010000}"/>
    <cellStyle name="40% - Accent2 7" xfId="241" xr:uid="{00000000-0005-0000-0000-00000F010000}"/>
    <cellStyle name="40% - Accent2 8" xfId="242" xr:uid="{00000000-0005-0000-0000-000010010000}"/>
    <cellStyle name="40% - Accent2 9" xfId="243" xr:uid="{00000000-0005-0000-0000-000011010000}"/>
    <cellStyle name="40% - Accent3 10" xfId="244" xr:uid="{00000000-0005-0000-0000-000012010000}"/>
    <cellStyle name="40% - Accent3 11" xfId="245" xr:uid="{00000000-0005-0000-0000-000013010000}"/>
    <cellStyle name="40% - Accent3 12" xfId="246" xr:uid="{00000000-0005-0000-0000-000014010000}"/>
    <cellStyle name="40% - Accent3 13" xfId="247" xr:uid="{00000000-0005-0000-0000-000015010000}"/>
    <cellStyle name="40% - Accent3 14" xfId="248" xr:uid="{00000000-0005-0000-0000-000016010000}"/>
    <cellStyle name="40% - Accent3 15" xfId="249" xr:uid="{00000000-0005-0000-0000-000017010000}"/>
    <cellStyle name="40% - Accent3 16" xfId="250" xr:uid="{00000000-0005-0000-0000-000018010000}"/>
    <cellStyle name="40% - Accent3 17" xfId="251" xr:uid="{00000000-0005-0000-0000-000019010000}"/>
    <cellStyle name="40% - Accent3 18" xfId="252" xr:uid="{00000000-0005-0000-0000-00001A010000}"/>
    <cellStyle name="40% - Accent3 19" xfId="253" xr:uid="{00000000-0005-0000-0000-00001B010000}"/>
    <cellStyle name="40% - Accent3 2" xfId="254" xr:uid="{00000000-0005-0000-0000-00001C010000}"/>
    <cellStyle name="40% - Accent3 20" xfId="255" xr:uid="{00000000-0005-0000-0000-00001D010000}"/>
    <cellStyle name="40% - Accent3 21" xfId="256" xr:uid="{00000000-0005-0000-0000-00001E010000}"/>
    <cellStyle name="40% - Accent3 22" xfId="257" xr:uid="{00000000-0005-0000-0000-00001F010000}"/>
    <cellStyle name="40% - Accent3 23" xfId="258" xr:uid="{00000000-0005-0000-0000-000020010000}"/>
    <cellStyle name="40% - Accent3 24" xfId="259" xr:uid="{00000000-0005-0000-0000-000021010000}"/>
    <cellStyle name="40% - Accent3 25" xfId="260" xr:uid="{00000000-0005-0000-0000-000022010000}"/>
    <cellStyle name="40% - Accent3 26" xfId="261" xr:uid="{00000000-0005-0000-0000-000023010000}"/>
    <cellStyle name="40% - Accent3 27" xfId="262" xr:uid="{00000000-0005-0000-0000-000024010000}"/>
    <cellStyle name="40% - Accent3 28" xfId="263" xr:uid="{00000000-0005-0000-0000-000025010000}"/>
    <cellStyle name="40% - Accent3 29" xfId="264" xr:uid="{00000000-0005-0000-0000-000026010000}"/>
    <cellStyle name="40% - Accent3 3" xfId="265" xr:uid="{00000000-0005-0000-0000-000027010000}"/>
    <cellStyle name="40% - Accent3 30" xfId="266" xr:uid="{00000000-0005-0000-0000-000028010000}"/>
    <cellStyle name="40% - Accent3 31" xfId="267" xr:uid="{00000000-0005-0000-0000-000029010000}"/>
    <cellStyle name="40% - Accent3 32" xfId="1139" xr:uid="{00000000-0005-0000-0000-00002A010000}"/>
    <cellStyle name="40% - Accent3 33" xfId="1140" xr:uid="{00000000-0005-0000-0000-00002B010000}"/>
    <cellStyle name="40% - Accent3 34" xfId="1141" xr:uid="{00000000-0005-0000-0000-00002C010000}"/>
    <cellStyle name="40% - Accent3 35" xfId="1142" xr:uid="{00000000-0005-0000-0000-00002D010000}"/>
    <cellStyle name="40% - Accent3 4" xfId="268" xr:uid="{00000000-0005-0000-0000-00002E010000}"/>
    <cellStyle name="40% - Accent3 5" xfId="269" xr:uid="{00000000-0005-0000-0000-00002F010000}"/>
    <cellStyle name="40% - Accent3 6" xfId="270" xr:uid="{00000000-0005-0000-0000-000030010000}"/>
    <cellStyle name="40% - Accent3 7" xfId="271" xr:uid="{00000000-0005-0000-0000-000031010000}"/>
    <cellStyle name="40% - Accent3 8" xfId="272" xr:uid="{00000000-0005-0000-0000-000032010000}"/>
    <cellStyle name="40% - Accent3 9" xfId="273" xr:uid="{00000000-0005-0000-0000-000033010000}"/>
    <cellStyle name="40% - Accent4 10" xfId="274" xr:uid="{00000000-0005-0000-0000-000034010000}"/>
    <cellStyle name="40% - Accent4 11" xfId="275" xr:uid="{00000000-0005-0000-0000-000035010000}"/>
    <cellStyle name="40% - Accent4 12" xfId="276" xr:uid="{00000000-0005-0000-0000-000036010000}"/>
    <cellStyle name="40% - Accent4 13" xfId="277" xr:uid="{00000000-0005-0000-0000-000037010000}"/>
    <cellStyle name="40% - Accent4 14" xfId="278" xr:uid="{00000000-0005-0000-0000-000038010000}"/>
    <cellStyle name="40% - Accent4 15" xfId="279" xr:uid="{00000000-0005-0000-0000-000039010000}"/>
    <cellStyle name="40% - Accent4 16" xfId="280" xr:uid="{00000000-0005-0000-0000-00003A010000}"/>
    <cellStyle name="40% - Accent4 17" xfId="281" xr:uid="{00000000-0005-0000-0000-00003B010000}"/>
    <cellStyle name="40% - Accent4 18" xfId="282" xr:uid="{00000000-0005-0000-0000-00003C010000}"/>
    <cellStyle name="40% - Accent4 19" xfId="283" xr:uid="{00000000-0005-0000-0000-00003D010000}"/>
    <cellStyle name="40% - Accent4 2" xfId="284" xr:uid="{00000000-0005-0000-0000-00003E010000}"/>
    <cellStyle name="40% - Accent4 20" xfId="285" xr:uid="{00000000-0005-0000-0000-00003F010000}"/>
    <cellStyle name="40% - Accent4 21" xfId="286" xr:uid="{00000000-0005-0000-0000-000040010000}"/>
    <cellStyle name="40% - Accent4 22" xfId="287" xr:uid="{00000000-0005-0000-0000-000041010000}"/>
    <cellStyle name="40% - Accent4 23" xfId="288" xr:uid="{00000000-0005-0000-0000-000042010000}"/>
    <cellStyle name="40% - Accent4 24" xfId="289" xr:uid="{00000000-0005-0000-0000-000043010000}"/>
    <cellStyle name="40% - Accent4 25" xfId="290" xr:uid="{00000000-0005-0000-0000-000044010000}"/>
    <cellStyle name="40% - Accent4 26" xfId="291" xr:uid="{00000000-0005-0000-0000-000045010000}"/>
    <cellStyle name="40% - Accent4 27" xfId="292" xr:uid="{00000000-0005-0000-0000-000046010000}"/>
    <cellStyle name="40% - Accent4 28" xfId="293" xr:uid="{00000000-0005-0000-0000-000047010000}"/>
    <cellStyle name="40% - Accent4 29" xfId="294" xr:uid="{00000000-0005-0000-0000-000048010000}"/>
    <cellStyle name="40% - Accent4 3" xfId="295" xr:uid="{00000000-0005-0000-0000-000049010000}"/>
    <cellStyle name="40% - Accent4 30" xfId="296" xr:uid="{00000000-0005-0000-0000-00004A010000}"/>
    <cellStyle name="40% - Accent4 31" xfId="297" xr:uid="{00000000-0005-0000-0000-00004B010000}"/>
    <cellStyle name="40% - Accent4 32" xfId="1143" xr:uid="{00000000-0005-0000-0000-00004C010000}"/>
    <cellStyle name="40% - Accent4 33" xfId="1144" xr:uid="{00000000-0005-0000-0000-00004D010000}"/>
    <cellStyle name="40% - Accent4 34" xfId="1145" xr:uid="{00000000-0005-0000-0000-00004E010000}"/>
    <cellStyle name="40% - Accent4 35" xfId="1146" xr:uid="{00000000-0005-0000-0000-00004F010000}"/>
    <cellStyle name="40% - Accent4 4" xfId="298" xr:uid="{00000000-0005-0000-0000-000050010000}"/>
    <cellStyle name="40% - Accent4 5" xfId="299" xr:uid="{00000000-0005-0000-0000-000051010000}"/>
    <cellStyle name="40% - Accent4 6" xfId="300" xr:uid="{00000000-0005-0000-0000-000052010000}"/>
    <cellStyle name="40% - Accent4 7" xfId="301" xr:uid="{00000000-0005-0000-0000-000053010000}"/>
    <cellStyle name="40% - Accent4 8" xfId="302" xr:uid="{00000000-0005-0000-0000-000054010000}"/>
    <cellStyle name="40% - Accent4 9" xfId="303" xr:uid="{00000000-0005-0000-0000-000055010000}"/>
    <cellStyle name="40% - Accent5 10" xfId="304" xr:uid="{00000000-0005-0000-0000-000056010000}"/>
    <cellStyle name="40% - Accent5 11" xfId="305" xr:uid="{00000000-0005-0000-0000-000057010000}"/>
    <cellStyle name="40% - Accent5 12" xfId="306" xr:uid="{00000000-0005-0000-0000-000058010000}"/>
    <cellStyle name="40% - Accent5 13" xfId="307" xr:uid="{00000000-0005-0000-0000-000059010000}"/>
    <cellStyle name="40% - Accent5 14" xfId="308" xr:uid="{00000000-0005-0000-0000-00005A010000}"/>
    <cellStyle name="40% - Accent5 15" xfId="309" xr:uid="{00000000-0005-0000-0000-00005B010000}"/>
    <cellStyle name="40% - Accent5 16" xfId="310" xr:uid="{00000000-0005-0000-0000-00005C010000}"/>
    <cellStyle name="40% - Accent5 17" xfId="311" xr:uid="{00000000-0005-0000-0000-00005D010000}"/>
    <cellStyle name="40% - Accent5 18" xfId="312" xr:uid="{00000000-0005-0000-0000-00005E010000}"/>
    <cellStyle name="40% - Accent5 19" xfId="313" xr:uid="{00000000-0005-0000-0000-00005F010000}"/>
    <cellStyle name="40% - Accent5 2" xfId="314" xr:uid="{00000000-0005-0000-0000-000060010000}"/>
    <cellStyle name="40% - Accent5 20" xfId="315" xr:uid="{00000000-0005-0000-0000-000061010000}"/>
    <cellStyle name="40% - Accent5 21" xfId="316" xr:uid="{00000000-0005-0000-0000-000062010000}"/>
    <cellStyle name="40% - Accent5 22" xfId="317" xr:uid="{00000000-0005-0000-0000-000063010000}"/>
    <cellStyle name="40% - Accent5 23" xfId="318" xr:uid="{00000000-0005-0000-0000-000064010000}"/>
    <cellStyle name="40% - Accent5 24" xfId="319" xr:uid="{00000000-0005-0000-0000-000065010000}"/>
    <cellStyle name="40% - Accent5 25" xfId="320" xr:uid="{00000000-0005-0000-0000-000066010000}"/>
    <cellStyle name="40% - Accent5 26" xfId="321" xr:uid="{00000000-0005-0000-0000-000067010000}"/>
    <cellStyle name="40% - Accent5 27" xfId="322" xr:uid="{00000000-0005-0000-0000-000068010000}"/>
    <cellStyle name="40% - Accent5 28" xfId="323" xr:uid="{00000000-0005-0000-0000-000069010000}"/>
    <cellStyle name="40% - Accent5 29" xfId="324" xr:uid="{00000000-0005-0000-0000-00006A010000}"/>
    <cellStyle name="40% - Accent5 3" xfId="325" xr:uid="{00000000-0005-0000-0000-00006B010000}"/>
    <cellStyle name="40% - Accent5 30" xfId="326" xr:uid="{00000000-0005-0000-0000-00006C010000}"/>
    <cellStyle name="40% - Accent5 31" xfId="327" xr:uid="{00000000-0005-0000-0000-00006D010000}"/>
    <cellStyle name="40% - Accent5 32" xfId="1147" xr:uid="{00000000-0005-0000-0000-00006E010000}"/>
    <cellStyle name="40% - Accent5 33" xfId="1148" xr:uid="{00000000-0005-0000-0000-00006F010000}"/>
    <cellStyle name="40% - Accent5 34" xfId="1149" xr:uid="{00000000-0005-0000-0000-000070010000}"/>
    <cellStyle name="40% - Accent5 35" xfId="1150" xr:uid="{00000000-0005-0000-0000-000071010000}"/>
    <cellStyle name="40% - Accent5 4" xfId="328" xr:uid="{00000000-0005-0000-0000-000072010000}"/>
    <cellStyle name="40% - Accent5 5" xfId="329" xr:uid="{00000000-0005-0000-0000-000073010000}"/>
    <cellStyle name="40% - Accent5 6" xfId="330" xr:uid="{00000000-0005-0000-0000-000074010000}"/>
    <cellStyle name="40% - Accent5 7" xfId="331" xr:uid="{00000000-0005-0000-0000-000075010000}"/>
    <cellStyle name="40% - Accent5 8" xfId="332" xr:uid="{00000000-0005-0000-0000-000076010000}"/>
    <cellStyle name="40% - Accent5 9" xfId="333" xr:uid="{00000000-0005-0000-0000-000077010000}"/>
    <cellStyle name="40% - Accent6 10" xfId="334" xr:uid="{00000000-0005-0000-0000-000078010000}"/>
    <cellStyle name="40% - Accent6 11" xfId="335" xr:uid="{00000000-0005-0000-0000-000079010000}"/>
    <cellStyle name="40% - Accent6 12" xfId="336" xr:uid="{00000000-0005-0000-0000-00007A010000}"/>
    <cellStyle name="40% - Accent6 13" xfId="337" xr:uid="{00000000-0005-0000-0000-00007B010000}"/>
    <cellStyle name="40% - Accent6 14" xfId="338" xr:uid="{00000000-0005-0000-0000-00007C010000}"/>
    <cellStyle name="40% - Accent6 15" xfId="339" xr:uid="{00000000-0005-0000-0000-00007D010000}"/>
    <cellStyle name="40% - Accent6 16" xfId="340" xr:uid="{00000000-0005-0000-0000-00007E010000}"/>
    <cellStyle name="40% - Accent6 17" xfId="341" xr:uid="{00000000-0005-0000-0000-00007F010000}"/>
    <cellStyle name="40% - Accent6 18" xfId="342" xr:uid="{00000000-0005-0000-0000-000080010000}"/>
    <cellStyle name="40% - Accent6 19" xfId="343" xr:uid="{00000000-0005-0000-0000-000081010000}"/>
    <cellStyle name="40% - Accent6 2" xfId="344" xr:uid="{00000000-0005-0000-0000-000082010000}"/>
    <cellStyle name="40% - Accent6 20" xfId="345" xr:uid="{00000000-0005-0000-0000-000083010000}"/>
    <cellStyle name="40% - Accent6 21" xfId="346" xr:uid="{00000000-0005-0000-0000-000084010000}"/>
    <cellStyle name="40% - Accent6 22" xfId="347" xr:uid="{00000000-0005-0000-0000-000085010000}"/>
    <cellStyle name="40% - Accent6 23" xfId="348" xr:uid="{00000000-0005-0000-0000-000086010000}"/>
    <cellStyle name="40% - Accent6 24" xfId="349" xr:uid="{00000000-0005-0000-0000-000087010000}"/>
    <cellStyle name="40% - Accent6 25" xfId="350" xr:uid="{00000000-0005-0000-0000-000088010000}"/>
    <cellStyle name="40% - Accent6 26" xfId="351" xr:uid="{00000000-0005-0000-0000-000089010000}"/>
    <cellStyle name="40% - Accent6 27" xfId="352" xr:uid="{00000000-0005-0000-0000-00008A010000}"/>
    <cellStyle name="40% - Accent6 28" xfId="353" xr:uid="{00000000-0005-0000-0000-00008B010000}"/>
    <cellStyle name="40% - Accent6 29" xfId="354" xr:uid="{00000000-0005-0000-0000-00008C010000}"/>
    <cellStyle name="40% - Accent6 3" xfId="355" xr:uid="{00000000-0005-0000-0000-00008D010000}"/>
    <cellStyle name="40% - Accent6 30" xfId="356" xr:uid="{00000000-0005-0000-0000-00008E010000}"/>
    <cellStyle name="40% - Accent6 31" xfId="357" xr:uid="{00000000-0005-0000-0000-00008F010000}"/>
    <cellStyle name="40% - Accent6 32" xfId="1151" xr:uid="{00000000-0005-0000-0000-000090010000}"/>
    <cellStyle name="40% - Accent6 33" xfId="1152" xr:uid="{00000000-0005-0000-0000-000091010000}"/>
    <cellStyle name="40% - Accent6 34" xfId="1153" xr:uid="{00000000-0005-0000-0000-000092010000}"/>
    <cellStyle name="40% - Accent6 35" xfId="1154" xr:uid="{00000000-0005-0000-0000-000093010000}"/>
    <cellStyle name="40% - Accent6 4" xfId="358" xr:uid="{00000000-0005-0000-0000-000094010000}"/>
    <cellStyle name="40% - Accent6 5" xfId="359" xr:uid="{00000000-0005-0000-0000-000095010000}"/>
    <cellStyle name="40% - Accent6 6" xfId="360" xr:uid="{00000000-0005-0000-0000-000096010000}"/>
    <cellStyle name="40% - Accent6 7" xfId="361" xr:uid="{00000000-0005-0000-0000-000097010000}"/>
    <cellStyle name="40% - Accent6 8" xfId="362" xr:uid="{00000000-0005-0000-0000-000098010000}"/>
    <cellStyle name="40% - Accent6 9" xfId="363" xr:uid="{00000000-0005-0000-0000-000099010000}"/>
    <cellStyle name="5/1/00" xfId="364" xr:uid="{00000000-0005-0000-0000-00009A010000}"/>
    <cellStyle name="60% - Accent1 10" xfId="365" xr:uid="{00000000-0005-0000-0000-00009B010000}"/>
    <cellStyle name="60% - Accent1 11" xfId="366" xr:uid="{00000000-0005-0000-0000-00009C010000}"/>
    <cellStyle name="60% - Accent1 12" xfId="367" xr:uid="{00000000-0005-0000-0000-00009D010000}"/>
    <cellStyle name="60% - Accent1 13" xfId="368" xr:uid="{00000000-0005-0000-0000-00009E010000}"/>
    <cellStyle name="60% - Accent1 14" xfId="369" xr:uid="{00000000-0005-0000-0000-00009F010000}"/>
    <cellStyle name="60% - Accent1 15" xfId="370" xr:uid="{00000000-0005-0000-0000-0000A0010000}"/>
    <cellStyle name="60% - Accent1 16" xfId="371" xr:uid="{00000000-0005-0000-0000-0000A1010000}"/>
    <cellStyle name="60% - Accent1 17" xfId="372" xr:uid="{00000000-0005-0000-0000-0000A2010000}"/>
    <cellStyle name="60% - Accent1 18" xfId="373" xr:uid="{00000000-0005-0000-0000-0000A3010000}"/>
    <cellStyle name="60% - Accent1 19" xfId="374" xr:uid="{00000000-0005-0000-0000-0000A4010000}"/>
    <cellStyle name="60% - Accent1 2" xfId="375" xr:uid="{00000000-0005-0000-0000-0000A5010000}"/>
    <cellStyle name="60% - Accent1 20" xfId="376" xr:uid="{00000000-0005-0000-0000-0000A6010000}"/>
    <cellStyle name="60% - Accent1 21" xfId="377" xr:uid="{00000000-0005-0000-0000-0000A7010000}"/>
    <cellStyle name="60% - Accent1 22" xfId="378" xr:uid="{00000000-0005-0000-0000-0000A8010000}"/>
    <cellStyle name="60% - Accent1 23" xfId="379" xr:uid="{00000000-0005-0000-0000-0000A9010000}"/>
    <cellStyle name="60% - Accent1 24" xfId="380" xr:uid="{00000000-0005-0000-0000-0000AA010000}"/>
    <cellStyle name="60% - Accent1 25" xfId="381" xr:uid="{00000000-0005-0000-0000-0000AB010000}"/>
    <cellStyle name="60% - Accent1 3" xfId="382" xr:uid="{00000000-0005-0000-0000-0000AC010000}"/>
    <cellStyle name="60% - Accent1 4" xfId="383" xr:uid="{00000000-0005-0000-0000-0000AD010000}"/>
    <cellStyle name="60% - Accent1 5" xfId="384" xr:uid="{00000000-0005-0000-0000-0000AE010000}"/>
    <cellStyle name="60% - Accent1 6" xfId="385" xr:uid="{00000000-0005-0000-0000-0000AF010000}"/>
    <cellStyle name="60% - Accent1 7" xfId="386" xr:uid="{00000000-0005-0000-0000-0000B0010000}"/>
    <cellStyle name="60% - Accent1 8" xfId="387" xr:uid="{00000000-0005-0000-0000-0000B1010000}"/>
    <cellStyle name="60% - Accent1 9" xfId="388" xr:uid="{00000000-0005-0000-0000-0000B2010000}"/>
    <cellStyle name="60% - Accent2 10" xfId="389" xr:uid="{00000000-0005-0000-0000-0000B3010000}"/>
    <cellStyle name="60% - Accent2 11" xfId="390" xr:uid="{00000000-0005-0000-0000-0000B4010000}"/>
    <cellStyle name="60% - Accent2 12" xfId="391" xr:uid="{00000000-0005-0000-0000-0000B5010000}"/>
    <cellStyle name="60% - Accent2 13" xfId="392" xr:uid="{00000000-0005-0000-0000-0000B6010000}"/>
    <cellStyle name="60% - Accent2 14" xfId="393" xr:uid="{00000000-0005-0000-0000-0000B7010000}"/>
    <cellStyle name="60% - Accent2 15" xfId="394" xr:uid="{00000000-0005-0000-0000-0000B8010000}"/>
    <cellStyle name="60% - Accent2 16" xfId="395" xr:uid="{00000000-0005-0000-0000-0000B9010000}"/>
    <cellStyle name="60% - Accent2 17" xfId="396" xr:uid="{00000000-0005-0000-0000-0000BA010000}"/>
    <cellStyle name="60% - Accent2 18" xfId="397" xr:uid="{00000000-0005-0000-0000-0000BB010000}"/>
    <cellStyle name="60% - Accent2 19" xfId="398" xr:uid="{00000000-0005-0000-0000-0000BC010000}"/>
    <cellStyle name="60% - Accent2 2" xfId="399" xr:uid="{00000000-0005-0000-0000-0000BD010000}"/>
    <cellStyle name="60% - Accent2 20" xfId="400" xr:uid="{00000000-0005-0000-0000-0000BE010000}"/>
    <cellStyle name="60% - Accent2 21" xfId="401" xr:uid="{00000000-0005-0000-0000-0000BF010000}"/>
    <cellStyle name="60% - Accent2 22" xfId="402" xr:uid="{00000000-0005-0000-0000-0000C0010000}"/>
    <cellStyle name="60% - Accent2 23" xfId="403" xr:uid="{00000000-0005-0000-0000-0000C1010000}"/>
    <cellStyle name="60% - Accent2 24" xfId="404" xr:uid="{00000000-0005-0000-0000-0000C2010000}"/>
    <cellStyle name="60% - Accent2 25" xfId="405" xr:uid="{00000000-0005-0000-0000-0000C3010000}"/>
    <cellStyle name="60% - Accent2 3" xfId="406" xr:uid="{00000000-0005-0000-0000-0000C4010000}"/>
    <cellStyle name="60% - Accent2 4" xfId="407" xr:uid="{00000000-0005-0000-0000-0000C5010000}"/>
    <cellStyle name="60% - Accent2 5" xfId="408" xr:uid="{00000000-0005-0000-0000-0000C6010000}"/>
    <cellStyle name="60% - Accent2 6" xfId="409" xr:uid="{00000000-0005-0000-0000-0000C7010000}"/>
    <cellStyle name="60% - Accent2 7" xfId="410" xr:uid="{00000000-0005-0000-0000-0000C8010000}"/>
    <cellStyle name="60% - Accent2 8" xfId="411" xr:uid="{00000000-0005-0000-0000-0000C9010000}"/>
    <cellStyle name="60% - Accent2 9" xfId="412" xr:uid="{00000000-0005-0000-0000-0000CA010000}"/>
    <cellStyle name="60% - Accent3 10" xfId="413" xr:uid="{00000000-0005-0000-0000-0000CB010000}"/>
    <cellStyle name="60% - Accent3 11" xfId="414" xr:uid="{00000000-0005-0000-0000-0000CC010000}"/>
    <cellStyle name="60% - Accent3 12" xfId="415" xr:uid="{00000000-0005-0000-0000-0000CD010000}"/>
    <cellStyle name="60% - Accent3 13" xfId="416" xr:uid="{00000000-0005-0000-0000-0000CE010000}"/>
    <cellStyle name="60% - Accent3 14" xfId="417" xr:uid="{00000000-0005-0000-0000-0000CF010000}"/>
    <cellStyle name="60% - Accent3 15" xfId="418" xr:uid="{00000000-0005-0000-0000-0000D0010000}"/>
    <cellStyle name="60% - Accent3 16" xfId="419" xr:uid="{00000000-0005-0000-0000-0000D1010000}"/>
    <cellStyle name="60% - Accent3 17" xfId="420" xr:uid="{00000000-0005-0000-0000-0000D2010000}"/>
    <cellStyle name="60% - Accent3 18" xfId="421" xr:uid="{00000000-0005-0000-0000-0000D3010000}"/>
    <cellStyle name="60% - Accent3 19" xfId="422" xr:uid="{00000000-0005-0000-0000-0000D4010000}"/>
    <cellStyle name="60% - Accent3 2" xfId="423" xr:uid="{00000000-0005-0000-0000-0000D5010000}"/>
    <cellStyle name="60% - Accent3 20" xfId="424" xr:uid="{00000000-0005-0000-0000-0000D6010000}"/>
    <cellStyle name="60% - Accent3 21" xfId="425" xr:uid="{00000000-0005-0000-0000-0000D7010000}"/>
    <cellStyle name="60% - Accent3 22" xfId="426" xr:uid="{00000000-0005-0000-0000-0000D8010000}"/>
    <cellStyle name="60% - Accent3 23" xfId="427" xr:uid="{00000000-0005-0000-0000-0000D9010000}"/>
    <cellStyle name="60% - Accent3 24" xfId="428" xr:uid="{00000000-0005-0000-0000-0000DA010000}"/>
    <cellStyle name="60% - Accent3 25" xfId="429" xr:uid="{00000000-0005-0000-0000-0000DB010000}"/>
    <cellStyle name="60% - Accent3 3" xfId="430" xr:uid="{00000000-0005-0000-0000-0000DC010000}"/>
    <cellStyle name="60% - Accent3 4" xfId="431" xr:uid="{00000000-0005-0000-0000-0000DD010000}"/>
    <cellStyle name="60% - Accent3 5" xfId="432" xr:uid="{00000000-0005-0000-0000-0000DE010000}"/>
    <cellStyle name="60% - Accent3 6" xfId="433" xr:uid="{00000000-0005-0000-0000-0000DF010000}"/>
    <cellStyle name="60% - Accent3 7" xfId="434" xr:uid="{00000000-0005-0000-0000-0000E0010000}"/>
    <cellStyle name="60% - Accent3 8" xfId="435" xr:uid="{00000000-0005-0000-0000-0000E1010000}"/>
    <cellStyle name="60% - Accent3 9" xfId="436" xr:uid="{00000000-0005-0000-0000-0000E2010000}"/>
    <cellStyle name="60% - Accent4 10" xfId="437" xr:uid="{00000000-0005-0000-0000-0000E3010000}"/>
    <cellStyle name="60% - Accent4 11" xfId="438" xr:uid="{00000000-0005-0000-0000-0000E4010000}"/>
    <cellStyle name="60% - Accent4 12" xfId="439" xr:uid="{00000000-0005-0000-0000-0000E5010000}"/>
    <cellStyle name="60% - Accent4 13" xfId="440" xr:uid="{00000000-0005-0000-0000-0000E6010000}"/>
    <cellStyle name="60% - Accent4 14" xfId="441" xr:uid="{00000000-0005-0000-0000-0000E7010000}"/>
    <cellStyle name="60% - Accent4 15" xfId="442" xr:uid="{00000000-0005-0000-0000-0000E8010000}"/>
    <cellStyle name="60% - Accent4 16" xfId="443" xr:uid="{00000000-0005-0000-0000-0000E9010000}"/>
    <cellStyle name="60% - Accent4 17" xfId="444" xr:uid="{00000000-0005-0000-0000-0000EA010000}"/>
    <cellStyle name="60% - Accent4 18" xfId="445" xr:uid="{00000000-0005-0000-0000-0000EB010000}"/>
    <cellStyle name="60% - Accent4 19" xfId="446" xr:uid="{00000000-0005-0000-0000-0000EC010000}"/>
    <cellStyle name="60% - Accent4 2" xfId="447" xr:uid="{00000000-0005-0000-0000-0000ED010000}"/>
    <cellStyle name="60% - Accent4 20" xfId="448" xr:uid="{00000000-0005-0000-0000-0000EE010000}"/>
    <cellStyle name="60% - Accent4 21" xfId="449" xr:uid="{00000000-0005-0000-0000-0000EF010000}"/>
    <cellStyle name="60% - Accent4 22" xfId="450" xr:uid="{00000000-0005-0000-0000-0000F0010000}"/>
    <cellStyle name="60% - Accent4 23" xfId="451" xr:uid="{00000000-0005-0000-0000-0000F1010000}"/>
    <cellStyle name="60% - Accent4 24" xfId="452" xr:uid="{00000000-0005-0000-0000-0000F2010000}"/>
    <cellStyle name="60% - Accent4 25" xfId="453" xr:uid="{00000000-0005-0000-0000-0000F3010000}"/>
    <cellStyle name="60% - Accent4 3" xfId="454" xr:uid="{00000000-0005-0000-0000-0000F4010000}"/>
    <cellStyle name="60% - Accent4 4" xfId="455" xr:uid="{00000000-0005-0000-0000-0000F5010000}"/>
    <cellStyle name="60% - Accent4 5" xfId="456" xr:uid="{00000000-0005-0000-0000-0000F6010000}"/>
    <cellStyle name="60% - Accent4 6" xfId="457" xr:uid="{00000000-0005-0000-0000-0000F7010000}"/>
    <cellStyle name="60% - Accent4 7" xfId="458" xr:uid="{00000000-0005-0000-0000-0000F8010000}"/>
    <cellStyle name="60% - Accent4 8" xfId="459" xr:uid="{00000000-0005-0000-0000-0000F9010000}"/>
    <cellStyle name="60% - Accent4 9" xfId="460" xr:uid="{00000000-0005-0000-0000-0000FA010000}"/>
    <cellStyle name="60% - Accent5 10" xfId="461" xr:uid="{00000000-0005-0000-0000-0000FB010000}"/>
    <cellStyle name="60% - Accent5 11" xfId="462" xr:uid="{00000000-0005-0000-0000-0000FC010000}"/>
    <cellStyle name="60% - Accent5 12" xfId="463" xr:uid="{00000000-0005-0000-0000-0000FD010000}"/>
    <cellStyle name="60% - Accent5 13" xfId="464" xr:uid="{00000000-0005-0000-0000-0000FE010000}"/>
    <cellStyle name="60% - Accent5 14" xfId="465" xr:uid="{00000000-0005-0000-0000-0000FF010000}"/>
    <cellStyle name="60% - Accent5 15" xfId="466" xr:uid="{00000000-0005-0000-0000-000000020000}"/>
    <cellStyle name="60% - Accent5 16" xfId="467" xr:uid="{00000000-0005-0000-0000-000001020000}"/>
    <cellStyle name="60% - Accent5 17" xfId="468" xr:uid="{00000000-0005-0000-0000-000002020000}"/>
    <cellStyle name="60% - Accent5 18" xfId="469" xr:uid="{00000000-0005-0000-0000-000003020000}"/>
    <cellStyle name="60% - Accent5 19" xfId="470" xr:uid="{00000000-0005-0000-0000-000004020000}"/>
    <cellStyle name="60% - Accent5 2" xfId="471" xr:uid="{00000000-0005-0000-0000-000005020000}"/>
    <cellStyle name="60% - Accent5 20" xfId="472" xr:uid="{00000000-0005-0000-0000-000006020000}"/>
    <cellStyle name="60% - Accent5 21" xfId="473" xr:uid="{00000000-0005-0000-0000-000007020000}"/>
    <cellStyle name="60% - Accent5 22" xfId="474" xr:uid="{00000000-0005-0000-0000-000008020000}"/>
    <cellStyle name="60% - Accent5 23" xfId="475" xr:uid="{00000000-0005-0000-0000-000009020000}"/>
    <cellStyle name="60% - Accent5 24" xfId="476" xr:uid="{00000000-0005-0000-0000-00000A020000}"/>
    <cellStyle name="60% - Accent5 25" xfId="477" xr:uid="{00000000-0005-0000-0000-00000B020000}"/>
    <cellStyle name="60% - Accent5 3" xfId="478" xr:uid="{00000000-0005-0000-0000-00000C020000}"/>
    <cellStyle name="60% - Accent5 4" xfId="479" xr:uid="{00000000-0005-0000-0000-00000D020000}"/>
    <cellStyle name="60% - Accent5 5" xfId="480" xr:uid="{00000000-0005-0000-0000-00000E020000}"/>
    <cellStyle name="60% - Accent5 6" xfId="481" xr:uid="{00000000-0005-0000-0000-00000F020000}"/>
    <cellStyle name="60% - Accent5 7" xfId="482" xr:uid="{00000000-0005-0000-0000-000010020000}"/>
    <cellStyle name="60% - Accent5 8" xfId="483" xr:uid="{00000000-0005-0000-0000-000011020000}"/>
    <cellStyle name="60% - Accent5 9" xfId="484" xr:uid="{00000000-0005-0000-0000-000012020000}"/>
    <cellStyle name="60% - Accent6 10" xfId="485" xr:uid="{00000000-0005-0000-0000-000013020000}"/>
    <cellStyle name="60% - Accent6 11" xfId="486" xr:uid="{00000000-0005-0000-0000-000014020000}"/>
    <cellStyle name="60% - Accent6 12" xfId="487" xr:uid="{00000000-0005-0000-0000-000015020000}"/>
    <cellStyle name="60% - Accent6 13" xfId="488" xr:uid="{00000000-0005-0000-0000-000016020000}"/>
    <cellStyle name="60% - Accent6 14" xfId="489" xr:uid="{00000000-0005-0000-0000-000017020000}"/>
    <cellStyle name="60% - Accent6 15" xfId="490" xr:uid="{00000000-0005-0000-0000-000018020000}"/>
    <cellStyle name="60% - Accent6 16" xfId="491" xr:uid="{00000000-0005-0000-0000-000019020000}"/>
    <cellStyle name="60% - Accent6 17" xfId="492" xr:uid="{00000000-0005-0000-0000-00001A020000}"/>
    <cellStyle name="60% - Accent6 18" xfId="493" xr:uid="{00000000-0005-0000-0000-00001B020000}"/>
    <cellStyle name="60% - Accent6 19" xfId="494" xr:uid="{00000000-0005-0000-0000-00001C020000}"/>
    <cellStyle name="60% - Accent6 2" xfId="495" xr:uid="{00000000-0005-0000-0000-00001D020000}"/>
    <cellStyle name="60% - Accent6 20" xfId="496" xr:uid="{00000000-0005-0000-0000-00001E020000}"/>
    <cellStyle name="60% - Accent6 21" xfId="497" xr:uid="{00000000-0005-0000-0000-00001F020000}"/>
    <cellStyle name="60% - Accent6 22" xfId="498" xr:uid="{00000000-0005-0000-0000-000020020000}"/>
    <cellStyle name="60% - Accent6 23" xfId="499" xr:uid="{00000000-0005-0000-0000-000021020000}"/>
    <cellStyle name="60% - Accent6 24" xfId="500" xr:uid="{00000000-0005-0000-0000-000022020000}"/>
    <cellStyle name="60% - Accent6 25" xfId="501" xr:uid="{00000000-0005-0000-0000-000023020000}"/>
    <cellStyle name="60% - Accent6 3" xfId="502" xr:uid="{00000000-0005-0000-0000-000024020000}"/>
    <cellStyle name="60% - Accent6 4" xfId="503" xr:uid="{00000000-0005-0000-0000-000025020000}"/>
    <cellStyle name="60% - Accent6 5" xfId="504" xr:uid="{00000000-0005-0000-0000-000026020000}"/>
    <cellStyle name="60% - Accent6 6" xfId="505" xr:uid="{00000000-0005-0000-0000-000027020000}"/>
    <cellStyle name="60% - Accent6 7" xfId="506" xr:uid="{00000000-0005-0000-0000-000028020000}"/>
    <cellStyle name="60% - Accent6 8" xfId="507" xr:uid="{00000000-0005-0000-0000-000029020000}"/>
    <cellStyle name="60% - Accent6 9" xfId="508" xr:uid="{00000000-0005-0000-0000-00002A020000}"/>
    <cellStyle name="Accent1 10" xfId="509" xr:uid="{00000000-0005-0000-0000-00002B020000}"/>
    <cellStyle name="Accent1 11" xfId="510" xr:uid="{00000000-0005-0000-0000-00002C020000}"/>
    <cellStyle name="Accent1 12" xfId="511" xr:uid="{00000000-0005-0000-0000-00002D020000}"/>
    <cellStyle name="Accent1 13" xfId="512" xr:uid="{00000000-0005-0000-0000-00002E020000}"/>
    <cellStyle name="Accent1 14" xfId="513" xr:uid="{00000000-0005-0000-0000-00002F020000}"/>
    <cellStyle name="Accent1 15" xfId="514" xr:uid="{00000000-0005-0000-0000-000030020000}"/>
    <cellStyle name="Accent1 16" xfId="515" xr:uid="{00000000-0005-0000-0000-000031020000}"/>
    <cellStyle name="Accent1 17" xfId="516" xr:uid="{00000000-0005-0000-0000-000032020000}"/>
    <cellStyle name="Accent1 18" xfId="517" xr:uid="{00000000-0005-0000-0000-000033020000}"/>
    <cellStyle name="Accent1 19" xfId="518" xr:uid="{00000000-0005-0000-0000-000034020000}"/>
    <cellStyle name="Accent1 2" xfId="519" xr:uid="{00000000-0005-0000-0000-000035020000}"/>
    <cellStyle name="Accent1 20" xfId="520" xr:uid="{00000000-0005-0000-0000-000036020000}"/>
    <cellStyle name="Accent1 21" xfId="521" xr:uid="{00000000-0005-0000-0000-000037020000}"/>
    <cellStyle name="Accent1 22" xfId="522" xr:uid="{00000000-0005-0000-0000-000038020000}"/>
    <cellStyle name="Accent1 23" xfId="523" xr:uid="{00000000-0005-0000-0000-000039020000}"/>
    <cellStyle name="Accent1 24" xfId="524" xr:uid="{00000000-0005-0000-0000-00003A020000}"/>
    <cellStyle name="Accent1 25" xfId="525" xr:uid="{00000000-0005-0000-0000-00003B020000}"/>
    <cellStyle name="Accent1 3" xfId="526" xr:uid="{00000000-0005-0000-0000-00003C020000}"/>
    <cellStyle name="Accent1 4" xfId="527" xr:uid="{00000000-0005-0000-0000-00003D020000}"/>
    <cellStyle name="Accent1 5" xfId="528" xr:uid="{00000000-0005-0000-0000-00003E020000}"/>
    <cellStyle name="Accent1 6" xfId="529" xr:uid="{00000000-0005-0000-0000-00003F020000}"/>
    <cellStyle name="Accent1 7" xfId="530" xr:uid="{00000000-0005-0000-0000-000040020000}"/>
    <cellStyle name="Accent1 8" xfId="531" xr:uid="{00000000-0005-0000-0000-000041020000}"/>
    <cellStyle name="Accent1 9" xfId="532" xr:uid="{00000000-0005-0000-0000-000042020000}"/>
    <cellStyle name="Accent2 10" xfId="533" xr:uid="{00000000-0005-0000-0000-000043020000}"/>
    <cellStyle name="Accent2 11" xfId="534" xr:uid="{00000000-0005-0000-0000-000044020000}"/>
    <cellStyle name="Accent2 12" xfId="535" xr:uid="{00000000-0005-0000-0000-000045020000}"/>
    <cellStyle name="Accent2 13" xfId="536" xr:uid="{00000000-0005-0000-0000-000046020000}"/>
    <cellStyle name="Accent2 14" xfId="537" xr:uid="{00000000-0005-0000-0000-000047020000}"/>
    <cellStyle name="Accent2 15" xfId="538" xr:uid="{00000000-0005-0000-0000-000048020000}"/>
    <cellStyle name="Accent2 16" xfId="539" xr:uid="{00000000-0005-0000-0000-000049020000}"/>
    <cellStyle name="Accent2 17" xfId="540" xr:uid="{00000000-0005-0000-0000-00004A020000}"/>
    <cellStyle name="Accent2 18" xfId="541" xr:uid="{00000000-0005-0000-0000-00004B020000}"/>
    <cellStyle name="Accent2 19" xfId="542" xr:uid="{00000000-0005-0000-0000-00004C020000}"/>
    <cellStyle name="Accent2 2" xfId="543" xr:uid="{00000000-0005-0000-0000-00004D020000}"/>
    <cellStyle name="Accent2 20" xfId="544" xr:uid="{00000000-0005-0000-0000-00004E020000}"/>
    <cellStyle name="Accent2 21" xfId="545" xr:uid="{00000000-0005-0000-0000-00004F020000}"/>
    <cellStyle name="Accent2 22" xfId="546" xr:uid="{00000000-0005-0000-0000-000050020000}"/>
    <cellStyle name="Accent2 23" xfId="547" xr:uid="{00000000-0005-0000-0000-000051020000}"/>
    <cellStyle name="Accent2 24" xfId="548" xr:uid="{00000000-0005-0000-0000-000052020000}"/>
    <cellStyle name="Accent2 25" xfId="549" xr:uid="{00000000-0005-0000-0000-000053020000}"/>
    <cellStyle name="Accent2 3" xfId="550" xr:uid="{00000000-0005-0000-0000-000054020000}"/>
    <cellStyle name="Accent2 4" xfId="551" xr:uid="{00000000-0005-0000-0000-000055020000}"/>
    <cellStyle name="Accent2 5" xfId="552" xr:uid="{00000000-0005-0000-0000-000056020000}"/>
    <cellStyle name="Accent2 6" xfId="553" xr:uid="{00000000-0005-0000-0000-000057020000}"/>
    <cellStyle name="Accent2 7" xfId="554" xr:uid="{00000000-0005-0000-0000-000058020000}"/>
    <cellStyle name="Accent2 8" xfId="555" xr:uid="{00000000-0005-0000-0000-000059020000}"/>
    <cellStyle name="Accent2 9" xfId="556" xr:uid="{00000000-0005-0000-0000-00005A020000}"/>
    <cellStyle name="Accent3 10" xfId="557" xr:uid="{00000000-0005-0000-0000-00005B020000}"/>
    <cellStyle name="Accent3 11" xfId="558" xr:uid="{00000000-0005-0000-0000-00005C020000}"/>
    <cellStyle name="Accent3 12" xfId="559" xr:uid="{00000000-0005-0000-0000-00005D020000}"/>
    <cellStyle name="Accent3 13" xfId="560" xr:uid="{00000000-0005-0000-0000-00005E020000}"/>
    <cellStyle name="Accent3 14" xfId="561" xr:uid="{00000000-0005-0000-0000-00005F020000}"/>
    <cellStyle name="Accent3 15" xfId="562" xr:uid="{00000000-0005-0000-0000-000060020000}"/>
    <cellStyle name="Accent3 16" xfId="563" xr:uid="{00000000-0005-0000-0000-000061020000}"/>
    <cellStyle name="Accent3 17" xfId="564" xr:uid="{00000000-0005-0000-0000-000062020000}"/>
    <cellStyle name="Accent3 18" xfId="565" xr:uid="{00000000-0005-0000-0000-000063020000}"/>
    <cellStyle name="Accent3 19" xfId="566" xr:uid="{00000000-0005-0000-0000-000064020000}"/>
    <cellStyle name="Accent3 2" xfId="567" xr:uid="{00000000-0005-0000-0000-000065020000}"/>
    <cellStyle name="Accent3 20" xfId="568" xr:uid="{00000000-0005-0000-0000-000066020000}"/>
    <cellStyle name="Accent3 21" xfId="569" xr:uid="{00000000-0005-0000-0000-000067020000}"/>
    <cellStyle name="Accent3 22" xfId="570" xr:uid="{00000000-0005-0000-0000-000068020000}"/>
    <cellStyle name="Accent3 23" xfId="571" xr:uid="{00000000-0005-0000-0000-000069020000}"/>
    <cellStyle name="Accent3 24" xfId="572" xr:uid="{00000000-0005-0000-0000-00006A020000}"/>
    <cellStyle name="Accent3 25" xfId="573" xr:uid="{00000000-0005-0000-0000-00006B020000}"/>
    <cellStyle name="Accent3 3" xfId="574" xr:uid="{00000000-0005-0000-0000-00006C020000}"/>
    <cellStyle name="Accent3 4" xfId="575" xr:uid="{00000000-0005-0000-0000-00006D020000}"/>
    <cellStyle name="Accent3 5" xfId="576" xr:uid="{00000000-0005-0000-0000-00006E020000}"/>
    <cellStyle name="Accent3 6" xfId="577" xr:uid="{00000000-0005-0000-0000-00006F020000}"/>
    <cellStyle name="Accent3 7" xfId="578" xr:uid="{00000000-0005-0000-0000-000070020000}"/>
    <cellStyle name="Accent3 8" xfId="579" xr:uid="{00000000-0005-0000-0000-000071020000}"/>
    <cellStyle name="Accent3 9" xfId="580" xr:uid="{00000000-0005-0000-0000-000072020000}"/>
    <cellStyle name="Accent4 10" xfId="581" xr:uid="{00000000-0005-0000-0000-000073020000}"/>
    <cellStyle name="Accent4 11" xfId="582" xr:uid="{00000000-0005-0000-0000-000074020000}"/>
    <cellStyle name="Accent4 12" xfId="583" xr:uid="{00000000-0005-0000-0000-000075020000}"/>
    <cellStyle name="Accent4 13" xfId="584" xr:uid="{00000000-0005-0000-0000-000076020000}"/>
    <cellStyle name="Accent4 14" xfId="585" xr:uid="{00000000-0005-0000-0000-000077020000}"/>
    <cellStyle name="Accent4 15" xfId="586" xr:uid="{00000000-0005-0000-0000-000078020000}"/>
    <cellStyle name="Accent4 16" xfId="587" xr:uid="{00000000-0005-0000-0000-000079020000}"/>
    <cellStyle name="Accent4 17" xfId="588" xr:uid="{00000000-0005-0000-0000-00007A020000}"/>
    <cellStyle name="Accent4 18" xfId="589" xr:uid="{00000000-0005-0000-0000-00007B020000}"/>
    <cellStyle name="Accent4 19" xfId="590" xr:uid="{00000000-0005-0000-0000-00007C020000}"/>
    <cellStyle name="Accent4 2" xfId="591" xr:uid="{00000000-0005-0000-0000-00007D020000}"/>
    <cellStyle name="Accent4 20" xfId="592" xr:uid="{00000000-0005-0000-0000-00007E020000}"/>
    <cellStyle name="Accent4 21" xfId="593" xr:uid="{00000000-0005-0000-0000-00007F020000}"/>
    <cellStyle name="Accent4 22" xfId="594" xr:uid="{00000000-0005-0000-0000-000080020000}"/>
    <cellStyle name="Accent4 23" xfId="595" xr:uid="{00000000-0005-0000-0000-000081020000}"/>
    <cellStyle name="Accent4 24" xfId="596" xr:uid="{00000000-0005-0000-0000-000082020000}"/>
    <cellStyle name="Accent4 25" xfId="597" xr:uid="{00000000-0005-0000-0000-000083020000}"/>
    <cellStyle name="Accent4 3" xfId="598" xr:uid="{00000000-0005-0000-0000-000084020000}"/>
    <cellStyle name="Accent4 4" xfId="599" xr:uid="{00000000-0005-0000-0000-000085020000}"/>
    <cellStyle name="Accent4 5" xfId="600" xr:uid="{00000000-0005-0000-0000-000086020000}"/>
    <cellStyle name="Accent4 6" xfId="601" xr:uid="{00000000-0005-0000-0000-000087020000}"/>
    <cellStyle name="Accent4 7" xfId="602" xr:uid="{00000000-0005-0000-0000-000088020000}"/>
    <cellStyle name="Accent4 8" xfId="603" xr:uid="{00000000-0005-0000-0000-000089020000}"/>
    <cellStyle name="Accent4 9" xfId="604" xr:uid="{00000000-0005-0000-0000-00008A020000}"/>
    <cellStyle name="Accent5 10" xfId="605" xr:uid="{00000000-0005-0000-0000-00008B020000}"/>
    <cellStyle name="Accent5 11" xfId="606" xr:uid="{00000000-0005-0000-0000-00008C020000}"/>
    <cellStyle name="Accent5 12" xfId="607" xr:uid="{00000000-0005-0000-0000-00008D020000}"/>
    <cellStyle name="Accent5 13" xfId="608" xr:uid="{00000000-0005-0000-0000-00008E020000}"/>
    <cellStyle name="Accent5 14" xfId="609" xr:uid="{00000000-0005-0000-0000-00008F020000}"/>
    <cellStyle name="Accent5 15" xfId="610" xr:uid="{00000000-0005-0000-0000-000090020000}"/>
    <cellStyle name="Accent5 16" xfId="611" xr:uid="{00000000-0005-0000-0000-000091020000}"/>
    <cellStyle name="Accent5 17" xfId="612" xr:uid="{00000000-0005-0000-0000-000092020000}"/>
    <cellStyle name="Accent5 18" xfId="613" xr:uid="{00000000-0005-0000-0000-000093020000}"/>
    <cellStyle name="Accent5 19" xfId="614" xr:uid="{00000000-0005-0000-0000-000094020000}"/>
    <cellStyle name="Accent5 2" xfId="615" xr:uid="{00000000-0005-0000-0000-000095020000}"/>
    <cellStyle name="Accent5 20" xfId="616" xr:uid="{00000000-0005-0000-0000-000096020000}"/>
    <cellStyle name="Accent5 21" xfId="617" xr:uid="{00000000-0005-0000-0000-000097020000}"/>
    <cellStyle name="Accent5 22" xfId="618" xr:uid="{00000000-0005-0000-0000-000098020000}"/>
    <cellStyle name="Accent5 23" xfId="619" xr:uid="{00000000-0005-0000-0000-000099020000}"/>
    <cellStyle name="Accent5 24" xfId="620" xr:uid="{00000000-0005-0000-0000-00009A020000}"/>
    <cellStyle name="Accent5 25" xfId="621" xr:uid="{00000000-0005-0000-0000-00009B020000}"/>
    <cellStyle name="Accent5 3" xfId="622" xr:uid="{00000000-0005-0000-0000-00009C020000}"/>
    <cellStyle name="Accent5 4" xfId="623" xr:uid="{00000000-0005-0000-0000-00009D020000}"/>
    <cellStyle name="Accent5 5" xfId="624" xr:uid="{00000000-0005-0000-0000-00009E020000}"/>
    <cellStyle name="Accent5 6" xfId="625" xr:uid="{00000000-0005-0000-0000-00009F020000}"/>
    <cellStyle name="Accent5 7" xfId="626" xr:uid="{00000000-0005-0000-0000-0000A0020000}"/>
    <cellStyle name="Accent5 8" xfId="627" xr:uid="{00000000-0005-0000-0000-0000A1020000}"/>
    <cellStyle name="Accent5 9" xfId="628" xr:uid="{00000000-0005-0000-0000-0000A2020000}"/>
    <cellStyle name="Accent6 10" xfId="629" xr:uid="{00000000-0005-0000-0000-0000A3020000}"/>
    <cellStyle name="Accent6 11" xfId="630" xr:uid="{00000000-0005-0000-0000-0000A4020000}"/>
    <cellStyle name="Accent6 12" xfId="631" xr:uid="{00000000-0005-0000-0000-0000A5020000}"/>
    <cellStyle name="Accent6 13" xfId="632" xr:uid="{00000000-0005-0000-0000-0000A6020000}"/>
    <cellStyle name="Accent6 14" xfId="633" xr:uid="{00000000-0005-0000-0000-0000A7020000}"/>
    <cellStyle name="Accent6 15" xfId="634" xr:uid="{00000000-0005-0000-0000-0000A8020000}"/>
    <cellStyle name="Accent6 16" xfId="635" xr:uid="{00000000-0005-0000-0000-0000A9020000}"/>
    <cellStyle name="Accent6 17" xfId="636" xr:uid="{00000000-0005-0000-0000-0000AA020000}"/>
    <cellStyle name="Accent6 18" xfId="637" xr:uid="{00000000-0005-0000-0000-0000AB020000}"/>
    <cellStyle name="Accent6 19" xfId="638" xr:uid="{00000000-0005-0000-0000-0000AC020000}"/>
    <cellStyle name="Accent6 2" xfId="639" xr:uid="{00000000-0005-0000-0000-0000AD020000}"/>
    <cellStyle name="Accent6 20" xfId="640" xr:uid="{00000000-0005-0000-0000-0000AE020000}"/>
    <cellStyle name="Accent6 21" xfId="641" xr:uid="{00000000-0005-0000-0000-0000AF020000}"/>
    <cellStyle name="Accent6 22" xfId="642" xr:uid="{00000000-0005-0000-0000-0000B0020000}"/>
    <cellStyle name="Accent6 23" xfId="643" xr:uid="{00000000-0005-0000-0000-0000B1020000}"/>
    <cellStyle name="Accent6 24" xfId="644" xr:uid="{00000000-0005-0000-0000-0000B2020000}"/>
    <cellStyle name="Accent6 25" xfId="645" xr:uid="{00000000-0005-0000-0000-0000B3020000}"/>
    <cellStyle name="Accent6 3" xfId="646" xr:uid="{00000000-0005-0000-0000-0000B4020000}"/>
    <cellStyle name="Accent6 4" xfId="647" xr:uid="{00000000-0005-0000-0000-0000B5020000}"/>
    <cellStyle name="Accent6 5" xfId="648" xr:uid="{00000000-0005-0000-0000-0000B6020000}"/>
    <cellStyle name="Accent6 6" xfId="649" xr:uid="{00000000-0005-0000-0000-0000B7020000}"/>
    <cellStyle name="Accent6 7" xfId="650" xr:uid="{00000000-0005-0000-0000-0000B8020000}"/>
    <cellStyle name="Accent6 8" xfId="651" xr:uid="{00000000-0005-0000-0000-0000B9020000}"/>
    <cellStyle name="Accent6 9" xfId="652" xr:uid="{00000000-0005-0000-0000-0000BA020000}"/>
    <cellStyle name="Bad 10" xfId="653" xr:uid="{00000000-0005-0000-0000-0000BB020000}"/>
    <cellStyle name="Bad 11" xfId="654" xr:uid="{00000000-0005-0000-0000-0000BC020000}"/>
    <cellStyle name="Bad 12" xfId="655" xr:uid="{00000000-0005-0000-0000-0000BD020000}"/>
    <cellStyle name="Bad 13" xfId="656" xr:uid="{00000000-0005-0000-0000-0000BE020000}"/>
    <cellStyle name="Bad 14" xfId="657" xr:uid="{00000000-0005-0000-0000-0000BF020000}"/>
    <cellStyle name="Bad 15" xfId="658" xr:uid="{00000000-0005-0000-0000-0000C0020000}"/>
    <cellStyle name="Bad 16" xfId="659" xr:uid="{00000000-0005-0000-0000-0000C1020000}"/>
    <cellStyle name="Bad 17" xfId="660" xr:uid="{00000000-0005-0000-0000-0000C2020000}"/>
    <cellStyle name="Bad 18" xfId="661" xr:uid="{00000000-0005-0000-0000-0000C3020000}"/>
    <cellStyle name="Bad 19" xfId="662" xr:uid="{00000000-0005-0000-0000-0000C4020000}"/>
    <cellStyle name="Bad 2" xfId="663" xr:uid="{00000000-0005-0000-0000-0000C5020000}"/>
    <cellStyle name="Bad 20" xfId="664" xr:uid="{00000000-0005-0000-0000-0000C6020000}"/>
    <cellStyle name="Bad 21" xfId="665" xr:uid="{00000000-0005-0000-0000-0000C7020000}"/>
    <cellStyle name="Bad 22" xfId="666" xr:uid="{00000000-0005-0000-0000-0000C8020000}"/>
    <cellStyle name="Bad 23" xfId="667" xr:uid="{00000000-0005-0000-0000-0000C9020000}"/>
    <cellStyle name="Bad 24" xfId="668" xr:uid="{00000000-0005-0000-0000-0000CA020000}"/>
    <cellStyle name="Bad 25" xfId="669" xr:uid="{00000000-0005-0000-0000-0000CB020000}"/>
    <cellStyle name="Bad 3" xfId="670" xr:uid="{00000000-0005-0000-0000-0000CC020000}"/>
    <cellStyle name="Bad 4" xfId="671" xr:uid="{00000000-0005-0000-0000-0000CD020000}"/>
    <cellStyle name="Bad 5" xfId="672" xr:uid="{00000000-0005-0000-0000-0000CE020000}"/>
    <cellStyle name="Bad 6" xfId="673" xr:uid="{00000000-0005-0000-0000-0000CF020000}"/>
    <cellStyle name="Bad 7" xfId="674" xr:uid="{00000000-0005-0000-0000-0000D0020000}"/>
    <cellStyle name="Bad 8" xfId="675" xr:uid="{00000000-0005-0000-0000-0000D1020000}"/>
    <cellStyle name="Bad 9" xfId="676" xr:uid="{00000000-0005-0000-0000-0000D2020000}"/>
    <cellStyle name="Calculation 10" xfId="677" xr:uid="{00000000-0005-0000-0000-0000D3020000}"/>
    <cellStyle name="Calculation 11" xfId="678" xr:uid="{00000000-0005-0000-0000-0000D4020000}"/>
    <cellStyle name="Calculation 12" xfId="679" xr:uid="{00000000-0005-0000-0000-0000D5020000}"/>
    <cellStyle name="Calculation 13" xfId="680" xr:uid="{00000000-0005-0000-0000-0000D6020000}"/>
    <cellStyle name="Calculation 14" xfId="681" xr:uid="{00000000-0005-0000-0000-0000D7020000}"/>
    <cellStyle name="Calculation 15" xfId="682" xr:uid="{00000000-0005-0000-0000-0000D8020000}"/>
    <cellStyle name="Calculation 16" xfId="683" xr:uid="{00000000-0005-0000-0000-0000D9020000}"/>
    <cellStyle name="Calculation 17" xfId="684" xr:uid="{00000000-0005-0000-0000-0000DA020000}"/>
    <cellStyle name="Calculation 18" xfId="685" xr:uid="{00000000-0005-0000-0000-0000DB020000}"/>
    <cellStyle name="Calculation 19" xfId="686" xr:uid="{00000000-0005-0000-0000-0000DC020000}"/>
    <cellStyle name="Calculation 2" xfId="687" xr:uid="{00000000-0005-0000-0000-0000DD020000}"/>
    <cellStyle name="Calculation 20" xfId="688" xr:uid="{00000000-0005-0000-0000-0000DE020000}"/>
    <cellStyle name="Calculation 21" xfId="689" xr:uid="{00000000-0005-0000-0000-0000DF020000}"/>
    <cellStyle name="Calculation 22" xfId="690" xr:uid="{00000000-0005-0000-0000-0000E0020000}"/>
    <cellStyle name="Calculation 23" xfId="691" xr:uid="{00000000-0005-0000-0000-0000E1020000}"/>
    <cellStyle name="Calculation 24" xfId="692" xr:uid="{00000000-0005-0000-0000-0000E2020000}"/>
    <cellStyle name="Calculation 25" xfId="693" xr:uid="{00000000-0005-0000-0000-0000E3020000}"/>
    <cellStyle name="Calculation 3" xfId="694" xr:uid="{00000000-0005-0000-0000-0000E4020000}"/>
    <cellStyle name="Calculation 4" xfId="695" xr:uid="{00000000-0005-0000-0000-0000E5020000}"/>
    <cellStyle name="Calculation 5" xfId="696" xr:uid="{00000000-0005-0000-0000-0000E6020000}"/>
    <cellStyle name="Calculation 6" xfId="697" xr:uid="{00000000-0005-0000-0000-0000E7020000}"/>
    <cellStyle name="Calculation 7" xfId="698" xr:uid="{00000000-0005-0000-0000-0000E8020000}"/>
    <cellStyle name="Calculation 8" xfId="699" xr:uid="{00000000-0005-0000-0000-0000E9020000}"/>
    <cellStyle name="Calculation 9" xfId="700" xr:uid="{00000000-0005-0000-0000-0000EA020000}"/>
    <cellStyle name="Check Cell 10" xfId="701" xr:uid="{00000000-0005-0000-0000-0000EB020000}"/>
    <cellStyle name="Check Cell 11" xfId="702" xr:uid="{00000000-0005-0000-0000-0000EC020000}"/>
    <cellStyle name="Check Cell 12" xfId="703" xr:uid="{00000000-0005-0000-0000-0000ED020000}"/>
    <cellStyle name="Check Cell 13" xfId="704" xr:uid="{00000000-0005-0000-0000-0000EE020000}"/>
    <cellStyle name="Check Cell 14" xfId="705" xr:uid="{00000000-0005-0000-0000-0000EF020000}"/>
    <cellStyle name="Check Cell 15" xfId="706" xr:uid="{00000000-0005-0000-0000-0000F0020000}"/>
    <cellStyle name="Check Cell 16" xfId="707" xr:uid="{00000000-0005-0000-0000-0000F1020000}"/>
    <cellStyle name="Check Cell 17" xfId="708" xr:uid="{00000000-0005-0000-0000-0000F2020000}"/>
    <cellStyle name="Check Cell 18" xfId="709" xr:uid="{00000000-0005-0000-0000-0000F3020000}"/>
    <cellStyle name="Check Cell 19" xfId="710" xr:uid="{00000000-0005-0000-0000-0000F4020000}"/>
    <cellStyle name="Check Cell 2" xfId="711" xr:uid="{00000000-0005-0000-0000-0000F5020000}"/>
    <cellStyle name="Check Cell 20" xfId="712" xr:uid="{00000000-0005-0000-0000-0000F6020000}"/>
    <cellStyle name="Check Cell 21" xfId="713" xr:uid="{00000000-0005-0000-0000-0000F7020000}"/>
    <cellStyle name="Check Cell 22" xfId="714" xr:uid="{00000000-0005-0000-0000-0000F8020000}"/>
    <cellStyle name="Check Cell 23" xfId="715" xr:uid="{00000000-0005-0000-0000-0000F9020000}"/>
    <cellStyle name="Check Cell 24" xfId="716" xr:uid="{00000000-0005-0000-0000-0000FA020000}"/>
    <cellStyle name="Check Cell 25" xfId="717" xr:uid="{00000000-0005-0000-0000-0000FB020000}"/>
    <cellStyle name="Check Cell 3" xfId="718" xr:uid="{00000000-0005-0000-0000-0000FC020000}"/>
    <cellStyle name="Check Cell 4" xfId="719" xr:uid="{00000000-0005-0000-0000-0000FD020000}"/>
    <cellStyle name="Check Cell 5" xfId="720" xr:uid="{00000000-0005-0000-0000-0000FE020000}"/>
    <cellStyle name="Check Cell 6" xfId="721" xr:uid="{00000000-0005-0000-0000-0000FF020000}"/>
    <cellStyle name="Check Cell 7" xfId="722" xr:uid="{00000000-0005-0000-0000-000000030000}"/>
    <cellStyle name="Check Cell 8" xfId="723" xr:uid="{00000000-0005-0000-0000-000001030000}"/>
    <cellStyle name="Check Cell 9" xfId="724" xr:uid="{00000000-0005-0000-0000-000002030000}"/>
    <cellStyle name="Comma 2" xfId="725" xr:uid="{00000000-0005-0000-0000-000003030000}"/>
    <cellStyle name="Comma 3" xfId="1155" xr:uid="{00000000-0005-0000-0000-000004030000}"/>
    <cellStyle name="Currency 2" xfId="1156" xr:uid="{00000000-0005-0000-0000-000005030000}"/>
    <cellStyle name="December 19/99" xfId="726" xr:uid="{00000000-0005-0000-0000-000006030000}"/>
    <cellStyle name="Delivery" xfId="727" xr:uid="{00000000-0005-0000-0000-000007030000}"/>
    <cellStyle name="Explanatory Text 10" xfId="728" xr:uid="{00000000-0005-0000-0000-000008030000}"/>
    <cellStyle name="Explanatory Text 11" xfId="729" xr:uid="{00000000-0005-0000-0000-000009030000}"/>
    <cellStyle name="Explanatory Text 12" xfId="730" xr:uid="{00000000-0005-0000-0000-00000A030000}"/>
    <cellStyle name="Explanatory Text 13" xfId="731" xr:uid="{00000000-0005-0000-0000-00000B030000}"/>
    <cellStyle name="Explanatory Text 14" xfId="732" xr:uid="{00000000-0005-0000-0000-00000C030000}"/>
    <cellStyle name="Explanatory Text 15" xfId="733" xr:uid="{00000000-0005-0000-0000-00000D030000}"/>
    <cellStyle name="Explanatory Text 16" xfId="734" xr:uid="{00000000-0005-0000-0000-00000E030000}"/>
    <cellStyle name="Explanatory Text 17" xfId="735" xr:uid="{00000000-0005-0000-0000-00000F030000}"/>
    <cellStyle name="Explanatory Text 18" xfId="736" xr:uid="{00000000-0005-0000-0000-000010030000}"/>
    <cellStyle name="Explanatory Text 19" xfId="737" xr:uid="{00000000-0005-0000-0000-000011030000}"/>
    <cellStyle name="Explanatory Text 2" xfId="738" xr:uid="{00000000-0005-0000-0000-000012030000}"/>
    <cellStyle name="Explanatory Text 20" xfId="739" xr:uid="{00000000-0005-0000-0000-000013030000}"/>
    <cellStyle name="Explanatory Text 21" xfId="740" xr:uid="{00000000-0005-0000-0000-000014030000}"/>
    <cellStyle name="Explanatory Text 22" xfId="741" xr:uid="{00000000-0005-0000-0000-000015030000}"/>
    <cellStyle name="Explanatory Text 23" xfId="742" xr:uid="{00000000-0005-0000-0000-000016030000}"/>
    <cellStyle name="Explanatory Text 24" xfId="743" xr:uid="{00000000-0005-0000-0000-000017030000}"/>
    <cellStyle name="Explanatory Text 25" xfId="744" xr:uid="{00000000-0005-0000-0000-000018030000}"/>
    <cellStyle name="Explanatory Text 3" xfId="745" xr:uid="{00000000-0005-0000-0000-000019030000}"/>
    <cellStyle name="Explanatory Text 4" xfId="746" xr:uid="{00000000-0005-0000-0000-00001A030000}"/>
    <cellStyle name="Explanatory Text 5" xfId="747" xr:uid="{00000000-0005-0000-0000-00001B030000}"/>
    <cellStyle name="Explanatory Text 6" xfId="748" xr:uid="{00000000-0005-0000-0000-00001C030000}"/>
    <cellStyle name="Explanatory Text 7" xfId="749" xr:uid="{00000000-0005-0000-0000-00001D030000}"/>
    <cellStyle name="Explanatory Text 8" xfId="750" xr:uid="{00000000-0005-0000-0000-00001E030000}"/>
    <cellStyle name="Explanatory Text 9" xfId="751" xr:uid="{00000000-0005-0000-0000-00001F030000}"/>
    <cellStyle name="February" xfId="752" xr:uid="{00000000-0005-0000-0000-000020030000}"/>
    <cellStyle name="Good 10" xfId="753" xr:uid="{00000000-0005-0000-0000-000021030000}"/>
    <cellStyle name="Good 11" xfId="754" xr:uid="{00000000-0005-0000-0000-000022030000}"/>
    <cellStyle name="Good 12" xfId="755" xr:uid="{00000000-0005-0000-0000-000023030000}"/>
    <cellStyle name="Good 13" xfId="756" xr:uid="{00000000-0005-0000-0000-000024030000}"/>
    <cellStyle name="Good 14" xfId="757" xr:uid="{00000000-0005-0000-0000-000025030000}"/>
    <cellStyle name="Good 15" xfId="758" xr:uid="{00000000-0005-0000-0000-000026030000}"/>
    <cellStyle name="Good 16" xfId="759" xr:uid="{00000000-0005-0000-0000-000027030000}"/>
    <cellStyle name="Good 17" xfId="760" xr:uid="{00000000-0005-0000-0000-000028030000}"/>
    <cellStyle name="Good 18" xfId="761" xr:uid="{00000000-0005-0000-0000-000029030000}"/>
    <cellStyle name="Good 19" xfId="762" xr:uid="{00000000-0005-0000-0000-00002A030000}"/>
    <cellStyle name="Good 2" xfId="763" xr:uid="{00000000-0005-0000-0000-00002B030000}"/>
    <cellStyle name="Good 20" xfId="764" xr:uid="{00000000-0005-0000-0000-00002C030000}"/>
    <cellStyle name="Good 21" xfId="765" xr:uid="{00000000-0005-0000-0000-00002D030000}"/>
    <cellStyle name="Good 22" xfId="766" xr:uid="{00000000-0005-0000-0000-00002E030000}"/>
    <cellStyle name="Good 23" xfId="767" xr:uid="{00000000-0005-0000-0000-00002F030000}"/>
    <cellStyle name="Good 24" xfId="768" xr:uid="{00000000-0005-0000-0000-000030030000}"/>
    <cellStyle name="Good 25" xfId="769" xr:uid="{00000000-0005-0000-0000-000031030000}"/>
    <cellStyle name="Good 3" xfId="770" xr:uid="{00000000-0005-0000-0000-000032030000}"/>
    <cellStyle name="Good 4" xfId="771" xr:uid="{00000000-0005-0000-0000-000033030000}"/>
    <cellStyle name="Good 5" xfId="772" xr:uid="{00000000-0005-0000-0000-000034030000}"/>
    <cellStyle name="Good 6" xfId="773" xr:uid="{00000000-0005-0000-0000-000035030000}"/>
    <cellStyle name="Good 7" xfId="774" xr:uid="{00000000-0005-0000-0000-000036030000}"/>
    <cellStyle name="Good 8" xfId="775" xr:uid="{00000000-0005-0000-0000-000037030000}"/>
    <cellStyle name="Good 9" xfId="776" xr:uid="{00000000-0005-0000-0000-000038030000}"/>
    <cellStyle name="Grey" xfId="777" xr:uid="{00000000-0005-0000-0000-000039030000}"/>
    <cellStyle name="Header1" xfId="778" xr:uid="{00000000-0005-0000-0000-00003A030000}"/>
    <cellStyle name="Header2" xfId="779" xr:uid="{00000000-0005-0000-0000-00003B030000}"/>
    <cellStyle name="Heading 1 10" xfId="780" xr:uid="{00000000-0005-0000-0000-00003C030000}"/>
    <cellStyle name="Heading 1 11" xfId="781" xr:uid="{00000000-0005-0000-0000-00003D030000}"/>
    <cellStyle name="Heading 1 12" xfId="782" xr:uid="{00000000-0005-0000-0000-00003E030000}"/>
    <cellStyle name="Heading 1 13" xfId="783" xr:uid="{00000000-0005-0000-0000-00003F030000}"/>
    <cellStyle name="Heading 1 14" xfId="784" xr:uid="{00000000-0005-0000-0000-000040030000}"/>
    <cellStyle name="Heading 1 15" xfId="785" xr:uid="{00000000-0005-0000-0000-000041030000}"/>
    <cellStyle name="Heading 1 16" xfId="786" xr:uid="{00000000-0005-0000-0000-000042030000}"/>
    <cellStyle name="Heading 1 17" xfId="787" xr:uid="{00000000-0005-0000-0000-000043030000}"/>
    <cellStyle name="Heading 1 18" xfId="788" xr:uid="{00000000-0005-0000-0000-000044030000}"/>
    <cellStyle name="Heading 1 19" xfId="789" xr:uid="{00000000-0005-0000-0000-000045030000}"/>
    <cellStyle name="Heading 1 2" xfId="790" xr:uid="{00000000-0005-0000-0000-000046030000}"/>
    <cellStyle name="Heading 1 20" xfId="791" xr:uid="{00000000-0005-0000-0000-000047030000}"/>
    <cellStyle name="Heading 1 21" xfId="792" xr:uid="{00000000-0005-0000-0000-000048030000}"/>
    <cellStyle name="Heading 1 22" xfId="793" xr:uid="{00000000-0005-0000-0000-000049030000}"/>
    <cellStyle name="Heading 1 23" xfId="794" xr:uid="{00000000-0005-0000-0000-00004A030000}"/>
    <cellStyle name="Heading 1 24" xfId="795" xr:uid="{00000000-0005-0000-0000-00004B030000}"/>
    <cellStyle name="Heading 1 25" xfId="796" xr:uid="{00000000-0005-0000-0000-00004C030000}"/>
    <cellStyle name="Heading 1 3" xfId="797" xr:uid="{00000000-0005-0000-0000-00004D030000}"/>
    <cellStyle name="Heading 1 4" xfId="798" xr:uid="{00000000-0005-0000-0000-00004E030000}"/>
    <cellStyle name="Heading 1 5" xfId="799" xr:uid="{00000000-0005-0000-0000-00004F030000}"/>
    <cellStyle name="Heading 1 6" xfId="800" xr:uid="{00000000-0005-0000-0000-000050030000}"/>
    <cellStyle name="Heading 1 7" xfId="801" xr:uid="{00000000-0005-0000-0000-000051030000}"/>
    <cellStyle name="Heading 1 8" xfId="802" xr:uid="{00000000-0005-0000-0000-000052030000}"/>
    <cellStyle name="Heading 1 9" xfId="803" xr:uid="{00000000-0005-0000-0000-000053030000}"/>
    <cellStyle name="Heading 2 10" xfId="804" xr:uid="{00000000-0005-0000-0000-000054030000}"/>
    <cellStyle name="Heading 2 11" xfId="805" xr:uid="{00000000-0005-0000-0000-000055030000}"/>
    <cellStyle name="Heading 2 12" xfId="806" xr:uid="{00000000-0005-0000-0000-000056030000}"/>
    <cellStyle name="Heading 2 13" xfId="807" xr:uid="{00000000-0005-0000-0000-000057030000}"/>
    <cellStyle name="Heading 2 14" xfId="808" xr:uid="{00000000-0005-0000-0000-000058030000}"/>
    <cellStyle name="Heading 2 15" xfId="809" xr:uid="{00000000-0005-0000-0000-000059030000}"/>
    <cellStyle name="Heading 2 16" xfId="810" xr:uid="{00000000-0005-0000-0000-00005A030000}"/>
    <cellStyle name="Heading 2 17" xfId="811" xr:uid="{00000000-0005-0000-0000-00005B030000}"/>
    <cellStyle name="Heading 2 18" xfId="812" xr:uid="{00000000-0005-0000-0000-00005C030000}"/>
    <cellStyle name="Heading 2 19" xfId="813" xr:uid="{00000000-0005-0000-0000-00005D030000}"/>
    <cellStyle name="Heading 2 2" xfId="814" xr:uid="{00000000-0005-0000-0000-00005E030000}"/>
    <cellStyle name="Heading 2 20" xfId="815" xr:uid="{00000000-0005-0000-0000-00005F030000}"/>
    <cellStyle name="Heading 2 21" xfId="816" xr:uid="{00000000-0005-0000-0000-000060030000}"/>
    <cellStyle name="Heading 2 22" xfId="817" xr:uid="{00000000-0005-0000-0000-000061030000}"/>
    <cellStyle name="Heading 2 23" xfId="818" xr:uid="{00000000-0005-0000-0000-000062030000}"/>
    <cellStyle name="Heading 2 24" xfId="819" xr:uid="{00000000-0005-0000-0000-000063030000}"/>
    <cellStyle name="Heading 2 25" xfId="820" xr:uid="{00000000-0005-0000-0000-000064030000}"/>
    <cellStyle name="Heading 2 3" xfId="821" xr:uid="{00000000-0005-0000-0000-000065030000}"/>
    <cellStyle name="Heading 2 4" xfId="822" xr:uid="{00000000-0005-0000-0000-000066030000}"/>
    <cellStyle name="Heading 2 5" xfId="823" xr:uid="{00000000-0005-0000-0000-000067030000}"/>
    <cellStyle name="Heading 2 6" xfId="824" xr:uid="{00000000-0005-0000-0000-000068030000}"/>
    <cellStyle name="Heading 2 7" xfId="825" xr:uid="{00000000-0005-0000-0000-000069030000}"/>
    <cellStyle name="Heading 2 8" xfId="826" xr:uid="{00000000-0005-0000-0000-00006A030000}"/>
    <cellStyle name="Heading 2 9" xfId="827" xr:uid="{00000000-0005-0000-0000-00006B030000}"/>
    <cellStyle name="Heading 3 10" xfId="828" xr:uid="{00000000-0005-0000-0000-00006C030000}"/>
    <cellStyle name="Heading 3 11" xfId="829" xr:uid="{00000000-0005-0000-0000-00006D030000}"/>
    <cellStyle name="Heading 3 12" xfId="830" xr:uid="{00000000-0005-0000-0000-00006E030000}"/>
    <cellStyle name="Heading 3 13" xfId="831" xr:uid="{00000000-0005-0000-0000-00006F030000}"/>
    <cellStyle name="Heading 3 14" xfId="832" xr:uid="{00000000-0005-0000-0000-000070030000}"/>
    <cellStyle name="Heading 3 15" xfId="833" xr:uid="{00000000-0005-0000-0000-000071030000}"/>
    <cellStyle name="Heading 3 16" xfId="834" xr:uid="{00000000-0005-0000-0000-000072030000}"/>
    <cellStyle name="Heading 3 17" xfId="835" xr:uid="{00000000-0005-0000-0000-000073030000}"/>
    <cellStyle name="Heading 3 18" xfId="836" xr:uid="{00000000-0005-0000-0000-000074030000}"/>
    <cellStyle name="Heading 3 19" xfId="837" xr:uid="{00000000-0005-0000-0000-000075030000}"/>
    <cellStyle name="Heading 3 2" xfId="838" xr:uid="{00000000-0005-0000-0000-000076030000}"/>
    <cellStyle name="Heading 3 20" xfId="839" xr:uid="{00000000-0005-0000-0000-000077030000}"/>
    <cellStyle name="Heading 3 21" xfId="840" xr:uid="{00000000-0005-0000-0000-000078030000}"/>
    <cellStyle name="Heading 3 22" xfId="841" xr:uid="{00000000-0005-0000-0000-000079030000}"/>
    <cellStyle name="Heading 3 23" xfId="842" xr:uid="{00000000-0005-0000-0000-00007A030000}"/>
    <cellStyle name="Heading 3 24" xfId="843" xr:uid="{00000000-0005-0000-0000-00007B030000}"/>
    <cellStyle name="Heading 3 25" xfId="844" xr:uid="{00000000-0005-0000-0000-00007C030000}"/>
    <cellStyle name="Heading 3 3" xfId="845" xr:uid="{00000000-0005-0000-0000-00007D030000}"/>
    <cellStyle name="Heading 3 4" xfId="846" xr:uid="{00000000-0005-0000-0000-00007E030000}"/>
    <cellStyle name="Heading 3 5" xfId="847" xr:uid="{00000000-0005-0000-0000-00007F030000}"/>
    <cellStyle name="Heading 3 6" xfId="848" xr:uid="{00000000-0005-0000-0000-000080030000}"/>
    <cellStyle name="Heading 3 7" xfId="849" xr:uid="{00000000-0005-0000-0000-000081030000}"/>
    <cellStyle name="Heading 3 8" xfId="850" xr:uid="{00000000-0005-0000-0000-000082030000}"/>
    <cellStyle name="Heading 3 9" xfId="851" xr:uid="{00000000-0005-0000-0000-000083030000}"/>
    <cellStyle name="Heading 4 10" xfId="852" xr:uid="{00000000-0005-0000-0000-000084030000}"/>
    <cellStyle name="Heading 4 11" xfId="853" xr:uid="{00000000-0005-0000-0000-000085030000}"/>
    <cellStyle name="Heading 4 12" xfId="854" xr:uid="{00000000-0005-0000-0000-000086030000}"/>
    <cellStyle name="Heading 4 13" xfId="855" xr:uid="{00000000-0005-0000-0000-000087030000}"/>
    <cellStyle name="Heading 4 14" xfId="856" xr:uid="{00000000-0005-0000-0000-000088030000}"/>
    <cellStyle name="Heading 4 15" xfId="857" xr:uid="{00000000-0005-0000-0000-000089030000}"/>
    <cellStyle name="Heading 4 16" xfId="858" xr:uid="{00000000-0005-0000-0000-00008A030000}"/>
    <cellStyle name="Heading 4 17" xfId="859" xr:uid="{00000000-0005-0000-0000-00008B030000}"/>
    <cellStyle name="Heading 4 18" xfId="860" xr:uid="{00000000-0005-0000-0000-00008C030000}"/>
    <cellStyle name="Heading 4 19" xfId="861" xr:uid="{00000000-0005-0000-0000-00008D030000}"/>
    <cellStyle name="Heading 4 2" xfId="862" xr:uid="{00000000-0005-0000-0000-00008E030000}"/>
    <cellStyle name="Heading 4 20" xfId="863" xr:uid="{00000000-0005-0000-0000-00008F030000}"/>
    <cellStyle name="Heading 4 21" xfId="864" xr:uid="{00000000-0005-0000-0000-000090030000}"/>
    <cellStyle name="Heading 4 22" xfId="865" xr:uid="{00000000-0005-0000-0000-000091030000}"/>
    <cellStyle name="Heading 4 23" xfId="866" xr:uid="{00000000-0005-0000-0000-000092030000}"/>
    <cellStyle name="Heading 4 24" xfId="867" xr:uid="{00000000-0005-0000-0000-000093030000}"/>
    <cellStyle name="Heading 4 25" xfId="868" xr:uid="{00000000-0005-0000-0000-000094030000}"/>
    <cellStyle name="Heading 4 3" xfId="869" xr:uid="{00000000-0005-0000-0000-000095030000}"/>
    <cellStyle name="Heading 4 4" xfId="870" xr:uid="{00000000-0005-0000-0000-000096030000}"/>
    <cellStyle name="Heading 4 5" xfId="871" xr:uid="{00000000-0005-0000-0000-000097030000}"/>
    <cellStyle name="Heading 4 6" xfId="872" xr:uid="{00000000-0005-0000-0000-000098030000}"/>
    <cellStyle name="Heading 4 7" xfId="873" xr:uid="{00000000-0005-0000-0000-000099030000}"/>
    <cellStyle name="Heading 4 8" xfId="874" xr:uid="{00000000-0005-0000-0000-00009A030000}"/>
    <cellStyle name="Heading 4 9" xfId="875" xr:uid="{00000000-0005-0000-0000-00009B030000}"/>
    <cellStyle name="Input [yellow]" xfId="876" xr:uid="{00000000-0005-0000-0000-00009C030000}"/>
    <cellStyle name="Input 10" xfId="877" xr:uid="{00000000-0005-0000-0000-00009D030000}"/>
    <cellStyle name="Input 11" xfId="878" xr:uid="{00000000-0005-0000-0000-00009E030000}"/>
    <cellStyle name="Input 12" xfId="879" xr:uid="{00000000-0005-0000-0000-00009F030000}"/>
    <cellStyle name="Input 13" xfId="880" xr:uid="{00000000-0005-0000-0000-0000A0030000}"/>
    <cellStyle name="Input 14" xfId="881" xr:uid="{00000000-0005-0000-0000-0000A1030000}"/>
    <cellStyle name="Input 15" xfId="882" xr:uid="{00000000-0005-0000-0000-0000A2030000}"/>
    <cellStyle name="Input 16" xfId="883" xr:uid="{00000000-0005-0000-0000-0000A3030000}"/>
    <cellStyle name="Input 17" xfId="884" xr:uid="{00000000-0005-0000-0000-0000A4030000}"/>
    <cellStyle name="Input 18" xfId="885" xr:uid="{00000000-0005-0000-0000-0000A5030000}"/>
    <cellStyle name="Input 19" xfId="886" xr:uid="{00000000-0005-0000-0000-0000A6030000}"/>
    <cellStyle name="Input 2" xfId="887" xr:uid="{00000000-0005-0000-0000-0000A7030000}"/>
    <cellStyle name="Input 20" xfId="888" xr:uid="{00000000-0005-0000-0000-0000A8030000}"/>
    <cellStyle name="Input 21" xfId="889" xr:uid="{00000000-0005-0000-0000-0000A9030000}"/>
    <cellStyle name="Input 22" xfId="890" xr:uid="{00000000-0005-0000-0000-0000AA030000}"/>
    <cellStyle name="Input 23" xfId="891" xr:uid="{00000000-0005-0000-0000-0000AB030000}"/>
    <cellStyle name="Input 24" xfId="892" xr:uid="{00000000-0005-0000-0000-0000AC030000}"/>
    <cellStyle name="Input 25" xfId="893" xr:uid="{00000000-0005-0000-0000-0000AD030000}"/>
    <cellStyle name="Input 26" xfId="894" xr:uid="{00000000-0005-0000-0000-0000AE030000}"/>
    <cellStyle name="Input 27" xfId="895" xr:uid="{00000000-0005-0000-0000-0000AF030000}"/>
    <cellStyle name="Input 28" xfId="896" xr:uid="{00000000-0005-0000-0000-0000B0030000}"/>
    <cellStyle name="Input 29" xfId="897" xr:uid="{00000000-0005-0000-0000-0000B1030000}"/>
    <cellStyle name="Input 3" xfId="898" xr:uid="{00000000-0005-0000-0000-0000B2030000}"/>
    <cellStyle name="Input 30" xfId="899" xr:uid="{00000000-0005-0000-0000-0000B3030000}"/>
    <cellStyle name="Input 31" xfId="900" xr:uid="{00000000-0005-0000-0000-0000B4030000}"/>
    <cellStyle name="Input 32" xfId="901" xr:uid="{00000000-0005-0000-0000-0000B5030000}"/>
    <cellStyle name="Input 33" xfId="1157" xr:uid="{00000000-0005-0000-0000-0000B6030000}"/>
    <cellStyle name="Input 34" xfId="1158" xr:uid="{00000000-0005-0000-0000-0000B7030000}"/>
    <cellStyle name="Input 35" xfId="1159" xr:uid="{00000000-0005-0000-0000-0000B8030000}"/>
    <cellStyle name="Input 36" xfId="1160" xr:uid="{00000000-0005-0000-0000-0000B9030000}"/>
    <cellStyle name="Input 37" xfId="1161" xr:uid="{00000000-0005-0000-0000-0000BA030000}"/>
    <cellStyle name="Input 4" xfId="902" xr:uid="{00000000-0005-0000-0000-0000BB030000}"/>
    <cellStyle name="Input 5" xfId="903" xr:uid="{00000000-0005-0000-0000-0000BC030000}"/>
    <cellStyle name="Input 6" xfId="904" xr:uid="{00000000-0005-0000-0000-0000BD030000}"/>
    <cellStyle name="Input 7" xfId="905" xr:uid="{00000000-0005-0000-0000-0000BE030000}"/>
    <cellStyle name="Input 8" xfId="906" xr:uid="{00000000-0005-0000-0000-0000BF030000}"/>
    <cellStyle name="Input 9" xfId="907" xr:uid="{00000000-0005-0000-0000-0000C0030000}"/>
    <cellStyle name="January 2000" xfId="908" xr:uid="{00000000-0005-0000-0000-0000C1030000}"/>
    <cellStyle name="June-2000" xfId="909" xr:uid="{00000000-0005-0000-0000-0000C2030000}"/>
    <cellStyle name="Linked Cell 10" xfId="910" xr:uid="{00000000-0005-0000-0000-0000C3030000}"/>
    <cellStyle name="Linked Cell 11" xfId="911" xr:uid="{00000000-0005-0000-0000-0000C4030000}"/>
    <cellStyle name="Linked Cell 12" xfId="912" xr:uid="{00000000-0005-0000-0000-0000C5030000}"/>
    <cellStyle name="Linked Cell 13" xfId="913" xr:uid="{00000000-0005-0000-0000-0000C6030000}"/>
    <cellStyle name="Linked Cell 14" xfId="914" xr:uid="{00000000-0005-0000-0000-0000C7030000}"/>
    <cellStyle name="Linked Cell 15" xfId="915" xr:uid="{00000000-0005-0000-0000-0000C8030000}"/>
    <cellStyle name="Linked Cell 16" xfId="916" xr:uid="{00000000-0005-0000-0000-0000C9030000}"/>
    <cellStyle name="Linked Cell 17" xfId="917" xr:uid="{00000000-0005-0000-0000-0000CA030000}"/>
    <cellStyle name="Linked Cell 18" xfId="918" xr:uid="{00000000-0005-0000-0000-0000CB030000}"/>
    <cellStyle name="Linked Cell 19" xfId="919" xr:uid="{00000000-0005-0000-0000-0000CC030000}"/>
    <cellStyle name="Linked Cell 2" xfId="920" xr:uid="{00000000-0005-0000-0000-0000CD030000}"/>
    <cellStyle name="Linked Cell 20" xfId="921" xr:uid="{00000000-0005-0000-0000-0000CE030000}"/>
    <cellStyle name="Linked Cell 21" xfId="922" xr:uid="{00000000-0005-0000-0000-0000CF030000}"/>
    <cellStyle name="Linked Cell 22" xfId="923" xr:uid="{00000000-0005-0000-0000-0000D0030000}"/>
    <cellStyle name="Linked Cell 23" xfId="924" xr:uid="{00000000-0005-0000-0000-0000D1030000}"/>
    <cellStyle name="Linked Cell 24" xfId="925" xr:uid="{00000000-0005-0000-0000-0000D2030000}"/>
    <cellStyle name="Linked Cell 25" xfId="926" xr:uid="{00000000-0005-0000-0000-0000D3030000}"/>
    <cellStyle name="Linked Cell 3" xfId="927" xr:uid="{00000000-0005-0000-0000-0000D4030000}"/>
    <cellStyle name="Linked Cell 4" xfId="928" xr:uid="{00000000-0005-0000-0000-0000D5030000}"/>
    <cellStyle name="Linked Cell 5" xfId="929" xr:uid="{00000000-0005-0000-0000-0000D6030000}"/>
    <cellStyle name="Linked Cell 6" xfId="930" xr:uid="{00000000-0005-0000-0000-0000D7030000}"/>
    <cellStyle name="Linked Cell 7" xfId="931" xr:uid="{00000000-0005-0000-0000-0000D8030000}"/>
    <cellStyle name="Linked Cell 8" xfId="932" xr:uid="{00000000-0005-0000-0000-0000D9030000}"/>
    <cellStyle name="Linked Cell 9" xfId="933" xr:uid="{00000000-0005-0000-0000-0000DA030000}"/>
    <cellStyle name="March" xfId="934" xr:uid="{00000000-0005-0000-0000-0000DB030000}"/>
    <cellStyle name="Neutral 10" xfId="935" xr:uid="{00000000-0005-0000-0000-0000DC030000}"/>
    <cellStyle name="Neutral 11" xfId="936" xr:uid="{00000000-0005-0000-0000-0000DD030000}"/>
    <cellStyle name="Neutral 12" xfId="937" xr:uid="{00000000-0005-0000-0000-0000DE030000}"/>
    <cellStyle name="Neutral 13" xfId="938" xr:uid="{00000000-0005-0000-0000-0000DF030000}"/>
    <cellStyle name="Neutral 14" xfId="939" xr:uid="{00000000-0005-0000-0000-0000E0030000}"/>
    <cellStyle name="Neutral 15" xfId="940" xr:uid="{00000000-0005-0000-0000-0000E1030000}"/>
    <cellStyle name="Neutral 16" xfId="941" xr:uid="{00000000-0005-0000-0000-0000E2030000}"/>
    <cellStyle name="Neutral 17" xfId="942" xr:uid="{00000000-0005-0000-0000-0000E3030000}"/>
    <cellStyle name="Neutral 18" xfId="943" xr:uid="{00000000-0005-0000-0000-0000E4030000}"/>
    <cellStyle name="Neutral 19" xfId="944" xr:uid="{00000000-0005-0000-0000-0000E5030000}"/>
    <cellStyle name="Neutral 2" xfId="945" xr:uid="{00000000-0005-0000-0000-0000E6030000}"/>
    <cellStyle name="Neutral 20" xfId="946" xr:uid="{00000000-0005-0000-0000-0000E7030000}"/>
    <cellStyle name="Neutral 21" xfId="947" xr:uid="{00000000-0005-0000-0000-0000E8030000}"/>
    <cellStyle name="Neutral 22" xfId="948" xr:uid="{00000000-0005-0000-0000-0000E9030000}"/>
    <cellStyle name="Neutral 23" xfId="949" xr:uid="{00000000-0005-0000-0000-0000EA030000}"/>
    <cellStyle name="Neutral 24" xfId="950" xr:uid="{00000000-0005-0000-0000-0000EB030000}"/>
    <cellStyle name="Neutral 25" xfId="951" xr:uid="{00000000-0005-0000-0000-0000EC030000}"/>
    <cellStyle name="Neutral 3" xfId="952" xr:uid="{00000000-0005-0000-0000-0000ED030000}"/>
    <cellStyle name="Neutral 4" xfId="953" xr:uid="{00000000-0005-0000-0000-0000EE030000}"/>
    <cellStyle name="Neutral 5" xfId="954" xr:uid="{00000000-0005-0000-0000-0000EF030000}"/>
    <cellStyle name="Neutral 6" xfId="955" xr:uid="{00000000-0005-0000-0000-0000F0030000}"/>
    <cellStyle name="Neutral 7" xfId="956" xr:uid="{00000000-0005-0000-0000-0000F1030000}"/>
    <cellStyle name="Neutral 8" xfId="957" xr:uid="{00000000-0005-0000-0000-0000F2030000}"/>
    <cellStyle name="Neutral 9" xfId="958" xr:uid="{00000000-0005-0000-0000-0000F3030000}"/>
    <cellStyle name="Normal" xfId="0" builtinId="0"/>
    <cellStyle name="Normal - Style1" xfId="959" xr:uid="{00000000-0005-0000-0000-0000F5030000}"/>
    <cellStyle name="Normal 10" xfId="960" xr:uid="{00000000-0005-0000-0000-0000F6030000}"/>
    <cellStyle name="Normal 11" xfId="961" xr:uid="{00000000-0005-0000-0000-0000F7030000}"/>
    <cellStyle name="Normal 12" xfId="962" xr:uid="{00000000-0005-0000-0000-0000F8030000}"/>
    <cellStyle name="Normal 13" xfId="963" xr:uid="{00000000-0005-0000-0000-0000F9030000}"/>
    <cellStyle name="Normal 14" xfId="964" xr:uid="{00000000-0005-0000-0000-0000FA030000}"/>
    <cellStyle name="Normal 15" xfId="965" xr:uid="{00000000-0005-0000-0000-0000FB030000}"/>
    <cellStyle name="Normal 16" xfId="966" xr:uid="{00000000-0005-0000-0000-0000FC030000}"/>
    <cellStyle name="Normal 17" xfId="967" xr:uid="{00000000-0005-0000-0000-0000FD030000}"/>
    <cellStyle name="Normal 18" xfId="968" xr:uid="{00000000-0005-0000-0000-0000FE030000}"/>
    <cellStyle name="Normal 19" xfId="969" xr:uid="{00000000-0005-0000-0000-0000FF030000}"/>
    <cellStyle name="Normal 2" xfId="970" xr:uid="{00000000-0005-0000-0000-000000040000}"/>
    <cellStyle name="Normal 2 2" xfId="1162" xr:uid="{00000000-0005-0000-0000-000001040000}"/>
    <cellStyle name="Normal 20" xfId="971" xr:uid="{00000000-0005-0000-0000-000002040000}"/>
    <cellStyle name="Normal 21" xfId="972" xr:uid="{00000000-0005-0000-0000-000003040000}"/>
    <cellStyle name="Normal 22" xfId="973" xr:uid="{00000000-0005-0000-0000-000004040000}"/>
    <cellStyle name="Normal 23" xfId="974" xr:uid="{00000000-0005-0000-0000-000005040000}"/>
    <cellStyle name="Normal 24" xfId="975" xr:uid="{00000000-0005-0000-0000-000006040000}"/>
    <cellStyle name="Normal 25" xfId="976" xr:uid="{00000000-0005-0000-0000-000007040000}"/>
    <cellStyle name="Normal 26" xfId="977" xr:uid="{00000000-0005-0000-0000-000008040000}"/>
    <cellStyle name="Normal 27" xfId="978" xr:uid="{00000000-0005-0000-0000-000009040000}"/>
    <cellStyle name="Normal 28" xfId="979" xr:uid="{00000000-0005-0000-0000-00000A040000}"/>
    <cellStyle name="Normal 29" xfId="980" xr:uid="{00000000-0005-0000-0000-00000B040000}"/>
    <cellStyle name="Normal 3" xfId="981" xr:uid="{00000000-0005-0000-0000-00000C040000}"/>
    <cellStyle name="Normal 30" xfId="982" xr:uid="{00000000-0005-0000-0000-00000D040000}"/>
    <cellStyle name="Normal 31" xfId="983" xr:uid="{00000000-0005-0000-0000-00000E040000}"/>
    <cellStyle name="Normal 32" xfId="984" xr:uid="{00000000-0005-0000-0000-00000F040000}"/>
    <cellStyle name="Normal 33" xfId="985" xr:uid="{00000000-0005-0000-0000-000010040000}"/>
    <cellStyle name="Normal 34" xfId="986" xr:uid="{00000000-0005-0000-0000-000011040000}"/>
    <cellStyle name="Normal 35" xfId="1163" xr:uid="{00000000-0005-0000-0000-000012040000}"/>
    <cellStyle name="Normal 36" xfId="1164" xr:uid="{00000000-0005-0000-0000-000013040000}"/>
    <cellStyle name="Normal 37" xfId="1165" xr:uid="{00000000-0005-0000-0000-000014040000}"/>
    <cellStyle name="Normal 38" xfId="1166" xr:uid="{00000000-0005-0000-0000-000015040000}"/>
    <cellStyle name="Normal 39" xfId="1167" xr:uid="{00000000-0005-0000-0000-000016040000}"/>
    <cellStyle name="Normal 4" xfId="987" xr:uid="{00000000-0005-0000-0000-000017040000}"/>
    <cellStyle name="Normal 40" xfId="1168" xr:uid="{00000000-0005-0000-0000-000018040000}"/>
    <cellStyle name="Normal 41" xfId="1169" xr:uid="{00000000-0005-0000-0000-000019040000}"/>
    <cellStyle name="Normal 42" xfId="1170" xr:uid="{00000000-0005-0000-0000-00001A040000}"/>
    <cellStyle name="Normal 5" xfId="988" xr:uid="{00000000-0005-0000-0000-00001B040000}"/>
    <cellStyle name="Normal 6" xfId="989" xr:uid="{00000000-0005-0000-0000-00001C040000}"/>
    <cellStyle name="Normal 7" xfId="990" xr:uid="{00000000-0005-0000-0000-00001D040000}"/>
    <cellStyle name="Normal 8" xfId="991" xr:uid="{00000000-0005-0000-0000-00001E040000}"/>
    <cellStyle name="Normal 9" xfId="992" xr:uid="{00000000-0005-0000-0000-00001F040000}"/>
    <cellStyle name="Normal_Albany Quarterly Recycling Rpt" xfId="993" xr:uid="{00000000-0005-0000-0000-000020040000}"/>
    <cellStyle name="Normal_Hay Phone Stats" xfId="1171" xr:uid="{00000000-0005-0000-0000-000021040000}"/>
    <cellStyle name="Normal_QTRLY &amp; ANNUAL 2008 Report " xfId="994" xr:uid="{00000000-0005-0000-0000-000022040000}"/>
    <cellStyle name="Normal_Table of Contents" xfId="1" xr:uid="{00000000-0005-0000-0000-000023040000}"/>
    <cellStyle name="Note 10" xfId="995" xr:uid="{00000000-0005-0000-0000-000024040000}"/>
    <cellStyle name="Note 11" xfId="996" xr:uid="{00000000-0005-0000-0000-000025040000}"/>
    <cellStyle name="Note 12" xfId="997" xr:uid="{00000000-0005-0000-0000-000026040000}"/>
    <cellStyle name="Note 13" xfId="998" xr:uid="{00000000-0005-0000-0000-000027040000}"/>
    <cellStyle name="Note 14" xfId="999" xr:uid="{00000000-0005-0000-0000-000028040000}"/>
    <cellStyle name="Note 15" xfId="1000" xr:uid="{00000000-0005-0000-0000-000029040000}"/>
    <cellStyle name="Note 16" xfId="1001" xr:uid="{00000000-0005-0000-0000-00002A040000}"/>
    <cellStyle name="Note 17" xfId="1002" xr:uid="{00000000-0005-0000-0000-00002B040000}"/>
    <cellStyle name="Note 18" xfId="1003" xr:uid="{00000000-0005-0000-0000-00002C040000}"/>
    <cellStyle name="Note 19" xfId="1004" xr:uid="{00000000-0005-0000-0000-00002D040000}"/>
    <cellStyle name="Note 2" xfId="1005" xr:uid="{00000000-0005-0000-0000-00002E040000}"/>
    <cellStyle name="Note 20" xfId="1006" xr:uid="{00000000-0005-0000-0000-00002F040000}"/>
    <cellStyle name="Note 21" xfId="1007" xr:uid="{00000000-0005-0000-0000-000030040000}"/>
    <cellStyle name="Note 22" xfId="1008" xr:uid="{00000000-0005-0000-0000-000031040000}"/>
    <cellStyle name="Note 23" xfId="1009" xr:uid="{00000000-0005-0000-0000-000032040000}"/>
    <cellStyle name="Note 24" xfId="1010" xr:uid="{00000000-0005-0000-0000-000033040000}"/>
    <cellStyle name="Note 25" xfId="1011" xr:uid="{00000000-0005-0000-0000-000034040000}"/>
    <cellStyle name="Note 26" xfId="1012" xr:uid="{00000000-0005-0000-0000-000035040000}"/>
    <cellStyle name="Note 27" xfId="1013" xr:uid="{00000000-0005-0000-0000-000036040000}"/>
    <cellStyle name="Note 28" xfId="1014" xr:uid="{00000000-0005-0000-0000-000037040000}"/>
    <cellStyle name="Note 29" xfId="1015" xr:uid="{00000000-0005-0000-0000-000038040000}"/>
    <cellStyle name="Note 3" xfId="1016" xr:uid="{00000000-0005-0000-0000-000039040000}"/>
    <cellStyle name="Note 30" xfId="1017" xr:uid="{00000000-0005-0000-0000-00003A040000}"/>
    <cellStyle name="Note 31" xfId="1018" xr:uid="{00000000-0005-0000-0000-00003B040000}"/>
    <cellStyle name="Note 32" xfId="1019" xr:uid="{00000000-0005-0000-0000-00003C040000}"/>
    <cellStyle name="Note 33" xfId="1020" xr:uid="{00000000-0005-0000-0000-00003D040000}"/>
    <cellStyle name="Note 34" xfId="1021" xr:uid="{00000000-0005-0000-0000-00003E040000}"/>
    <cellStyle name="Note 35" xfId="1172" xr:uid="{00000000-0005-0000-0000-00003F040000}"/>
    <cellStyle name="Note 36" xfId="1173" xr:uid="{00000000-0005-0000-0000-000040040000}"/>
    <cellStyle name="Note 37" xfId="1174" xr:uid="{00000000-0005-0000-0000-000041040000}"/>
    <cellStyle name="Note 38" xfId="1175" xr:uid="{00000000-0005-0000-0000-000042040000}"/>
    <cellStyle name="Note 4" xfId="1022" xr:uid="{00000000-0005-0000-0000-000043040000}"/>
    <cellStyle name="Note 5" xfId="1023" xr:uid="{00000000-0005-0000-0000-000044040000}"/>
    <cellStyle name="Note 6" xfId="1024" xr:uid="{00000000-0005-0000-0000-000045040000}"/>
    <cellStyle name="Note 7" xfId="1025" xr:uid="{00000000-0005-0000-0000-000046040000}"/>
    <cellStyle name="Note 8" xfId="1026" xr:uid="{00000000-0005-0000-0000-000047040000}"/>
    <cellStyle name="Note 9" xfId="1027" xr:uid="{00000000-0005-0000-0000-000048040000}"/>
    <cellStyle name="November" xfId="1028" xr:uid="{00000000-0005-0000-0000-000049040000}"/>
    <cellStyle name="Output 10" xfId="1029" xr:uid="{00000000-0005-0000-0000-00004A040000}"/>
    <cellStyle name="Output 11" xfId="1030" xr:uid="{00000000-0005-0000-0000-00004B040000}"/>
    <cellStyle name="Output 12" xfId="1031" xr:uid="{00000000-0005-0000-0000-00004C040000}"/>
    <cellStyle name="Output 13" xfId="1032" xr:uid="{00000000-0005-0000-0000-00004D040000}"/>
    <cellStyle name="Output 14" xfId="1033" xr:uid="{00000000-0005-0000-0000-00004E040000}"/>
    <cellStyle name="Output 15" xfId="1034" xr:uid="{00000000-0005-0000-0000-00004F040000}"/>
    <cellStyle name="Output 16" xfId="1035" xr:uid="{00000000-0005-0000-0000-000050040000}"/>
    <cellStyle name="Output 17" xfId="1036" xr:uid="{00000000-0005-0000-0000-000051040000}"/>
    <cellStyle name="Output 18" xfId="1037" xr:uid="{00000000-0005-0000-0000-000052040000}"/>
    <cellStyle name="Output 19" xfId="1038" xr:uid="{00000000-0005-0000-0000-000053040000}"/>
    <cellStyle name="Output 2" xfId="1039" xr:uid="{00000000-0005-0000-0000-000054040000}"/>
    <cellStyle name="Output 20" xfId="1040" xr:uid="{00000000-0005-0000-0000-000055040000}"/>
    <cellStyle name="Output 21" xfId="1041" xr:uid="{00000000-0005-0000-0000-000056040000}"/>
    <cellStyle name="Output 22" xfId="1042" xr:uid="{00000000-0005-0000-0000-000057040000}"/>
    <cellStyle name="Output 23" xfId="1043" xr:uid="{00000000-0005-0000-0000-000058040000}"/>
    <cellStyle name="Output 24" xfId="1044" xr:uid="{00000000-0005-0000-0000-000059040000}"/>
    <cellStyle name="Output 25" xfId="1045" xr:uid="{00000000-0005-0000-0000-00005A040000}"/>
    <cellStyle name="Output 3" xfId="1046" xr:uid="{00000000-0005-0000-0000-00005B040000}"/>
    <cellStyle name="Output 4" xfId="1047" xr:uid="{00000000-0005-0000-0000-00005C040000}"/>
    <cellStyle name="Output 5" xfId="1048" xr:uid="{00000000-0005-0000-0000-00005D040000}"/>
    <cellStyle name="Output 6" xfId="1049" xr:uid="{00000000-0005-0000-0000-00005E040000}"/>
    <cellStyle name="Output 7" xfId="1050" xr:uid="{00000000-0005-0000-0000-00005F040000}"/>
    <cellStyle name="Output 8" xfId="1051" xr:uid="{00000000-0005-0000-0000-000060040000}"/>
    <cellStyle name="Output 9" xfId="1052" xr:uid="{00000000-0005-0000-0000-000061040000}"/>
    <cellStyle name="Percent [2]" xfId="1053" xr:uid="{00000000-0005-0000-0000-000062040000}"/>
    <cellStyle name="Percent 2" xfId="1054" xr:uid="{00000000-0005-0000-0000-000063040000}"/>
    <cellStyle name="September" xfId="1055" xr:uid="{00000000-0005-0000-0000-000064040000}"/>
    <cellStyle name="Title 2" xfId="1056" xr:uid="{00000000-0005-0000-0000-000065040000}"/>
    <cellStyle name="Title 3" xfId="1057" xr:uid="{00000000-0005-0000-0000-000066040000}"/>
    <cellStyle name="Title 4" xfId="1058" xr:uid="{00000000-0005-0000-0000-000067040000}"/>
    <cellStyle name="Total 10" xfId="1059" xr:uid="{00000000-0005-0000-0000-000068040000}"/>
    <cellStyle name="Total 11" xfId="1060" xr:uid="{00000000-0005-0000-0000-000069040000}"/>
    <cellStyle name="Total 12" xfId="1061" xr:uid="{00000000-0005-0000-0000-00006A040000}"/>
    <cellStyle name="Total 13" xfId="1062" xr:uid="{00000000-0005-0000-0000-00006B040000}"/>
    <cellStyle name="Total 14" xfId="1063" xr:uid="{00000000-0005-0000-0000-00006C040000}"/>
    <cellStyle name="Total 15" xfId="1064" xr:uid="{00000000-0005-0000-0000-00006D040000}"/>
    <cellStyle name="Total 16" xfId="1065" xr:uid="{00000000-0005-0000-0000-00006E040000}"/>
    <cellStyle name="Total 17" xfId="1066" xr:uid="{00000000-0005-0000-0000-00006F040000}"/>
    <cellStyle name="Total 18" xfId="1067" xr:uid="{00000000-0005-0000-0000-000070040000}"/>
    <cellStyle name="Total 19" xfId="1068" xr:uid="{00000000-0005-0000-0000-000071040000}"/>
    <cellStyle name="Total 2" xfId="1069" xr:uid="{00000000-0005-0000-0000-000072040000}"/>
    <cellStyle name="Total 20" xfId="1070" xr:uid="{00000000-0005-0000-0000-000073040000}"/>
    <cellStyle name="Total 21" xfId="1071" xr:uid="{00000000-0005-0000-0000-000074040000}"/>
    <cellStyle name="Total 22" xfId="1072" xr:uid="{00000000-0005-0000-0000-000075040000}"/>
    <cellStyle name="Total 23" xfId="1073" xr:uid="{00000000-0005-0000-0000-000076040000}"/>
    <cellStyle name="Total 24" xfId="1074" xr:uid="{00000000-0005-0000-0000-000077040000}"/>
    <cellStyle name="Total 25" xfId="1075" xr:uid="{00000000-0005-0000-0000-000078040000}"/>
    <cellStyle name="Total 3" xfId="1076" xr:uid="{00000000-0005-0000-0000-000079040000}"/>
    <cellStyle name="Total 4" xfId="1077" xr:uid="{00000000-0005-0000-0000-00007A040000}"/>
    <cellStyle name="Total 5" xfId="1078" xr:uid="{00000000-0005-0000-0000-00007B040000}"/>
    <cellStyle name="Total 6" xfId="1079" xr:uid="{00000000-0005-0000-0000-00007C040000}"/>
    <cellStyle name="Total 7" xfId="1080" xr:uid="{00000000-0005-0000-0000-00007D040000}"/>
    <cellStyle name="Total 8" xfId="1081" xr:uid="{00000000-0005-0000-0000-00007E040000}"/>
    <cellStyle name="Total 9" xfId="1082" xr:uid="{00000000-0005-0000-0000-00007F040000}"/>
    <cellStyle name="Warning Text 10" xfId="1083" xr:uid="{00000000-0005-0000-0000-000080040000}"/>
    <cellStyle name="Warning Text 11" xfId="1084" xr:uid="{00000000-0005-0000-0000-000081040000}"/>
    <cellStyle name="Warning Text 12" xfId="1085" xr:uid="{00000000-0005-0000-0000-000082040000}"/>
    <cellStyle name="Warning Text 13" xfId="1086" xr:uid="{00000000-0005-0000-0000-000083040000}"/>
    <cellStyle name="Warning Text 14" xfId="1087" xr:uid="{00000000-0005-0000-0000-000084040000}"/>
    <cellStyle name="Warning Text 15" xfId="1088" xr:uid="{00000000-0005-0000-0000-000085040000}"/>
    <cellStyle name="Warning Text 16" xfId="1089" xr:uid="{00000000-0005-0000-0000-000086040000}"/>
    <cellStyle name="Warning Text 17" xfId="1090" xr:uid="{00000000-0005-0000-0000-000087040000}"/>
    <cellStyle name="Warning Text 18" xfId="1091" xr:uid="{00000000-0005-0000-0000-000088040000}"/>
    <cellStyle name="Warning Text 19" xfId="1092" xr:uid="{00000000-0005-0000-0000-000089040000}"/>
    <cellStyle name="Warning Text 2" xfId="1093" xr:uid="{00000000-0005-0000-0000-00008A040000}"/>
    <cellStyle name="Warning Text 20" xfId="1094" xr:uid="{00000000-0005-0000-0000-00008B040000}"/>
    <cellStyle name="Warning Text 21" xfId="1095" xr:uid="{00000000-0005-0000-0000-00008C040000}"/>
    <cellStyle name="Warning Text 22" xfId="1096" xr:uid="{00000000-0005-0000-0000-00008D040000}"/>
    <cellStyle name="Warning Text 23" xfId="1097" xr:uid="{00000000-0005-0000-0000-00008E040000}"/>
    <cellStyle name="Warning Text 24" xfId="1098" xr:uid="{00000000-0005-0000-0000-00008F040000}"/>
    <cellStyle name="Warning Text 25" xfId="1099" xr:uid="{00000000-0005-0000-0000-000090040000}"/>
    <cellStyle name="Warning Text 3" xfId="1100" xr:uid="{00000000-0005-0000-0000-000091040000}"/>
    <cellStyle name="Warning Text 4" xfId="1101" xr:uid="{00000000-0005-0000-0000-000092040000}"/>
    <cellStyle name="Warning Text 5" xfId="1102" xr:uid="{00000000-0005-0000-0000-000093040000}"/>
    <cellStyle name="Warning Text 6" xfId="1103" xr:uid="{00000000-0005-0000-0000-000094040000}"/>
    <cellStyle name="Warning Text 7" xfId="1104" xr:uid="{00000000-0005-0000-0000-000095040000}"/>
    <cellStyle name="Warning Text 8" xfId="1105" xr:uid="{00000000-0005-0000-0000-000096040000}"/>
    <cellStyle name="Warning Text 9" xfId="1106" xr:uid="{00000000-0005-0000-0000-00009704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140970</xdr:colOff>
      <xdr:row>1</xdr:row>
      <xdr:rowOff>104775</xdr:rowOff>
    </xdr:from>
    <xdr:to>
      <xdr:col>8</xdr:col>
      <xdr:colOff>83820</xdr:colOff>
      <xdr:row>7</xdr:row>
      <xdr:rowOff>133350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305137" y="263525"/>
          <a:ext cx="3435350" cy="981075"/>
          <a:chOff x="4" y="7"/>
          <a:chExt cx="140" cy="53"/>
        </a:xfrm>
      </xdr:grpSpPr>
      <xdr:sp macro="" textlink="">
        <xdr:nvSpPr>
          <xdr:cNvPr id="3" name="Freefor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43" y="7"/>
            <a:ext cx="29" cy="31"/>
          </a:xfrm>
          <a:custGeom>
            <a:avLst/>
            <a:gdLst>
              <a:gd name="T0" fmla="*/ 0 w 588"/>
              <a:gd name="T1" fmla="*/ 0 h 332"/>
              <a:gd name="T2" fmla="*/ 0 w 588"/>
              <a:gd name="T3" fmla="*/ 0 h 332"/>
              <a:gd name="T4" fmla="*/ 0 w 588"/>
              <a:gd name="T5" fmla="*/ 0 h 332"/>
              <a:gd name="T6" fmla="*/ 0 w 588"/>
              <a:gd name="T7" fmla="*/ 0 h 332"/>
              <a:gd name="T8" fmla="*/ 0 w 588"/>
              <a:gd name="T9" fmla="*/ 0 h 332"/>
              <a:gd name="T10" fmla="*/ 0 w 588"/>
              <a:gd name="T11" fmla="*/ 0 h 332"/>
              <a:gd name="T12" fmla="*/ 0 w 588"/>
              <a:gd name="T13" fmla="*/ 0 h 332"/>
              <a:gd name="T14" fmla="*/ 0 w 588"/>
              <a:gd name="T15" fmla="*/ 0 h 332"/>
              <a:gd name="T16" fmla="*/ 0 w 588"/>
              <a:gd name="T17" fmla="*/ 0 h 332"/>
              <a:gd name="T18" fmla="*/ 0 w 588"/>
              <a:gd name="T19" fmla="*/ 0 h 332"/>
              <a:gd name="T20" fmla="*/ 0 w 588"/>
              <a:gd name="T21" fmla="*/ 0 h 332"/>
              <a:gd name="T22" fmla="*/ 0 w 588"/>
              <a:gd name="T23" fmla="*/ 0 h 332"/>
              <a:gd name="T24" fmla="*/ 0 w 588"/>
              <a:gd name="T25" fmla="*/ 0 h 332"/>
              <a:gd name="T26" fmla="*/ 0 w 588"/>
              <a:gd name="T27" fmla="*/ 0 h 332"/>
              <a:gd name="T28" fmla="*/ 0 w 588"/>
              <a:gd name="T29" fmla="*/ 0 h 332"/>
              <a:gd name="T30" fmla="*/ 0 w 588"/>
              <a:gd name="T31" fmla="*/ 0 h 332"/>
              <a:gd name="T32" fmla="*/ 0 w 588"/>
              <a:gd name="T33" fmla="*/ 0 h 33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88"/>
              <a:gd name="T52" fmla="*/ 0 h 332"/>
              <a:gd name="T53" fmla="*/ 588 w 588"/>
              <a:gd name="T54" fmla="*/ 332 h 33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88" h="332">
                <a:moveTo>
                  <a:pt x="0" y="0"/>
                </a:moveTo>
                <a:lnTo>
                  <a:pt x="124" y="0"/>
                </a:lnTo>
                <a:lnTo>
                  <a:pt x="163" y="207"/>
                </a:lnTo>
                <a:lnTo>
                  <a:pt x="165" y="207"/>
                </a:lnTo>
                <a:lnTo>
                  <a:pt x="222" y="0"/>
                </a:lnTo>
                <a:lnTo>
                  <a:pt x="364" y="0"/>
                </a:lnTo>
                <a:lnTo>
                  <a:pt x="420" y="207"/>
                </a:lnTo>
                <a:lnTo>
                  <a:pt x="421" y="207"/>
                </a:lnTo>
                <a:lnTo>
                  <a:pt x="461" y="0"/>
                </a:lnTo>
                <a:lnTo>
                  <a:pt x="588" y="2"/>
                </a:lnTo>
                <a:lnTo>
                  <a:pt x="532" y="332"/>
                </a:lnTo>
                <a:lnTo>
                  <a:pt x="343" y="332"/>
                </a:lnTo>
                <a:lnTo>
                  <a:pt x="289" y="131"/>
                </a:lnTo>
                <a:lnTo>
                  <a:pt x="288" y="131"/>
                </a:lnTo>
                <a:lnTo>
                  <a:pt x="233" y="332"/>
                </a:lnTo>
                <a:lnTo>
                  <a:pt x="71" y="332"/>
                </a:lnTo>
                <a:lnTo>
                  <a:pt x="0" y="0"/>
                </a:lnTo>
                <a:close/>
              </a:path>
            </a:pathLst>
          </a:custGeom>
          <a:solidFill>
            <a:srgbClr val="008000"/>
          </a:solidFill>
          <a:ln w="9525">
            <a:solidFill>
              <a:srgbClr val="008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" name="Freeform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/>
          </xdr:cNvSpPr>
        </xdr:nvSpPr>
        <xdr:spPr bwMode="auto">
          <a:xfrm>
            <a:off x="69" y="7"/>
            <a:ext cx="32" cy="33"/>
          </a:xfrm>
          <a:custGeom>
            <a:avLst/>
            <a:gdLst>
              <a:gd name="T0" fmla="*/ 0 w 613"/>
              <a:gd name="T1" fmla="*/ 0 h 338"/>
              <a:gd name="T2" fmla="*/ 0 w 613"/>
              <a:gd name="T3" fmla="*/ 0 h 338"/>
              <a:gd name="T4" fmla="*/ 0 w 613"/>
              <a:gd name="T5" fmla="*/ 0 h 338"/>
              <a:gd name="T6" fmla="*/ 0 w 613"/>
              <a:gd name="T7" fmla="*/ 0 h 338"/>
              <a:gd name="T8" fmla="*/ 0 w 613"/>
              <a:gd name="T9" fmla="*/ 0 h 338"/>
              <a:gd name="T10" fmla="*/ 0 w 613"/>
              <a:gd name="T11" fmla="*/ 0 h 338"/>
              <a:gd name="T12" fmla="*/ 0 w 613"/>
              <a:gd name="T13" fmla="*/ 0 h 338"/>
              <a:gd name="T14" fmla="*/ 0 w 613"/>
              <a:gd name="T15" fmla="*/ 0 h 338"/>
              <a:gd name="T16" fmla="*/ 0 w 613"/>
              <a:gd name="T17" fmla="*/ 0 h 338"/>
              <a:gd name="T18" fmla="*/ 0 w 613"/>
              <a:gd name="T19" fmla="*/ 0 h 338"/>
              <a:gd name="T20" fmla="*/ 0 w 613"/>
              <a:gd name="T21" fmla="*/ 0 h 338"/>
              <a:gd name="T22" fmla="*/ 0 w 613"/>
              <a:gd name="T23" fmla="*/ 0 h 338"/>
              <a:gd name="T24" fmla="*/ 0 w 613"/>
              <a:gd name="T25" fmla="*/ 0 h 338"/>
              <a:gd name="T26" fmla="*/ 0 w 613"/>
              <a:gd name="T27" fmla="*/ 0 h 338"/>
              <a:gd name="T28" fmla="*/ 0 w 613"/>
              <a:gd name="T29" fmla="*/ 0 h 338"/>
              <a:gd name="T30" fmla="*/ 0 w 613"/>
              <a:gd name="T31" fmla="*/ 0 h 338"/>
              <a:gd name="T32" fmla="*/ 0 w 613"/>
              <a:gd name="T33" fmla="*/ 0 h 338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613"/>
              <a:gd name="T52" fmla="*/ 0 h 338"/>
              <a:gd name="T53" fmla="*/ 613 w 613"/>
              <a:gd name="T54" fmla="*/ 338 h 338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613" h="338">
                <a:moveTo>
                  <a:pt x="64" y="0"/>
                </a:moveTo>
                <a:lnTo>
                  <a:pt x="248" y="0"/>
                </a:lnTo>
                <a:lnTo>
                  <a:pt x="306" y="202"/>
                </a:lnTo>
                <a:lnTo>
                  <a:pt x="307" y="202"/>
                </a:lnTo>
                <a:lnTo>
                  <a:pt x="366" y="0"/>
                </a:lnTo>
                <a:lnTo>
                  <a:pt x="537" y="0"/>
                </a:lnTo>
                <a:lnTo>
                  <a:pt x="613" y="332"/>
                </a:lnTo>
                <a:lnTo>
                  <a:pt x="491" y="332"/>
                </a:lnTo>
                <a:lnTo>
                  <a:pt x="449" y="124"/>
                </a:lnTo>
                <a:lnTo>
                  <a:pt x="448" y="124"/>
                </a:lnTo>
                <a:lnTo>
                  <a:pt x="387" y="332"/>
                </a:lnTo>
                <a:lnTo>
                  <a:pt x="236" y="332"/>
                </a:lnTo>
                <a:lnTo>
                  <a:pt x="176" y="124"/>
                </a:lnTo>
                <a:lnTo>
                  <a:pt x="175" y="124"/>
                </a:lnTo>
                <a:lnTo>
                  <a:pt x="126" y="338"/>
                </a:lnTo>
                <a:lnTo>
                  <a:pt x="0" y="332"/>
                </a:lnTo>
                <a:lnTo>
                  <a:pt x="64" y="0"/>
                </a:lnTo>
                <a:close/>
              </a:path>
            </a:pathLst>
          </a:custGeom>
          <a:solidFill>
            <a:srgbClr val="F0AB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WordArt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4" y="46"/>
            <a:ext cx="140" cy="14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sz="2800" kern="10" spc="0">
                <a:ln w="3175">
                  <a:solidFill>
                    <a:srgbClr val="008000"/>
                  </a:solidFill>
                  <a:round/>
                  <a:headEnd/>
                  <a:tailEnd/>
                </a:ln>
                <a:solidFill>
                  <a:srgbClr val="003300"/>
                </a:solidFill>
                <a:effectLst/>
                <a:latin typeface="Arial Black"/>
              </a:rPr>
              <a:t>WASTE MANAGEMENT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0</xdr:row>
      <xdr:rowOff>115570</xdr:rowOff>
    </xdr:from>
    <xdr:to>
      <xdr:col>0</xdr:col>
      <xdr:colOff>1545129</xdr:colOff>
      <xdr:row>0</xdr:row>
      <xdr:rowOff>618490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1" y="115570"/>
          <a:ext cx="1443528" cy="502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mstr2\Local%20Settings\Temporary%20Internet%20Files\OLK32\CURN0307-Alameda%20JEICGO03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mstr2\Local%20Settings\Temporary%20Internet%20Files\OLK32\CURN1006-Alameda%20JEICCN1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eg\L1L3G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OQ\SWABBIE\1998\0598QDS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akland-A\2003%20CITY%20OAKLAND\Old%20EXH_H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anks\Documents\Templates\Cust_Count_v1\Report_Test_V1_SMART_Based_Tons_Test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NEW_S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2000"/>
      <sheetName val="3000"/>
      <sheetName val="Alameda JE"/>
      <sheetName val="NEW JV'S"/>
      <sheetName val="lost - Input Rates"/>
      <sheetName val="Albany Curb. Single Stream"/>
      <sheetName val="Albany Apts Single Stream"/>
      <sheetName val="Emeryville"/>
      <sheetName val="Castro Valley Single"/>
      <sheetName val="Oakland Single Stream"/>
      <sheetName val="Oakland multi-family"/>
      <sheetName val="Ora Loma L1 Single Stream"/>
      <sheetName val="Ora Loma L3 Single Stream"/>
      <sheetName val="98THFEL RO"/>
      <sheetName val="Newark Single Stream"/>
      <sheetName val="Carolyn"/>
      <sheetName val="98th T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2000"/>
      <sheetName val="3000"/>
      <sheetName val="Alameda JE"/>
      <sheetName val="NEW JV'S"/>
      <sheetName val="WMACSUM"/>
      <sheetName val="lost - Input Rates"/>
      <sheetName val="Albany"/>
      <sheetName val="Albany Curb. Single Stream"/>
      <sheetName val="Albany Apts"/>
      <sheetName val="Albany Apts Single Stream"/>
      <sheetName val="Emeryville"/>
      <sheetName val="Castro Valley Single"/>
      <sheetName val="Oakland CRB"/>
      <sheetName val="Oakland Single Stream"/>
      <sheetName val="Oakland multi-family"/>
      <sheetName val="Ora Loma L1"/>
      <sheetName val="Ora Loma L1 Single Stream"/>
      <sheetName val="Ora Loma L3"/>
      <sheetName val="Ora Loma L3 Single Stream"/>
      <sheetName val="98THFEL RO"/>
      <sheetName val="Carolyn"/>
      <sheetName val="98th T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KY"/>
      <sheetName val="L1L3GRNWASTE"/>
      <sheetName val=" NOV2K SUMMARY"/>
      <sheetName val="NOV BY CITIES"/>
      <sheetName val="CONCRETE BY CITIES"/>
    </sheetNames>
    <sheetDataSet>
      <sheetData sheetId="0">
        <row r="1">
          <cell r="B1" t="str">
            <v>550 - ORO LOMA (066)</v>
          </cell>
          <cell r="C1" t="str">
            <v>650 - HAYWARD (064)</v>
          </cell>
        </row>
        <row r="2">
          <cell r="A2" t="str">
            <v>JANUARY</v>
          </cell>
          <cell r="B2">
            <v>331</v>
          </cell>
          <cell r="C2">
            <v>268</v>
          </cell>
        </row>
        <row r="3">
          <cell r="A3" t="str">
            <v>FEBRUARY</v>
          </cell>
          <cell r="B3">
            <v>262</v>
          </cell>
          <cell r="C3">
            <v>298</v>
          </cell>
        </row>
        <row r="4">
          <cell r="A4" t="str">
            <v>MARCH</v>
          </cell>
          <cell r="B4">
            <v>273</v>
          </cell>
          <cell r="C4">
            <v>350</v>
          </cell>
        </row>
        <row r="5">
          <cell r="A5" t="str">
            <v>APRIL</v>
          </cell>
          <cell r="B5">
            <v>353</v>
          </cell>
          <cell r="C5">
            <v>571</v>
          </cell>
        </row>
        <row r="6">
          <cell r="A6" t="str">
            <v>MAY</v>
          </cell>
          <cell r="B6">
            <v>364</v>
          </cell>
          <cell r="C6">
            <v>608</v>
          </cell>
        </row>
        <row r="7">
          <cell r="A7" t="str">
            <v>JUNE</v>
          </cell>
          <cell r="B7">
            <v>487</v>
          </cell>
          <cell r="C7">
            <v>757</v>
          </cell>
        </row>
        <row r="8">
          <cell r="A8" t="str">
            <v>JULY</v>
          </cell>
          <cell r="B8">
            <v>426</v>
          </cell>
          <cell r="C8">
            <v>898</v>
          </cell>
        </row>
        <row r="9">
          <cell r="A9" t="str">
            <v>AUGUST</v>
          </cell>
          <cell r="B9">
            <v>488</v>
          </cell>
          <cell r="C9">
            <v>919</v>
          </cell>
        </row>
        <row r="10">
          <cell r="A10" t="str">
            <v>SEPTEMBER</v>
          </cell>
          <cell r="B10">
            <v>395</v>
          </cell>
          <cell r="C10">
            <v>848</v>
          </cell>
        </row>
        <row r="11">
          <cell r="A11" t="str">
            <v>OCTOBER</v>
          </cell>
          <cell r="B11">
            <v>647</v>
          </cell>
          <cell r="C11">
            <v>849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1_Alloc"/>
      <sheetName val="291_Tons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_H-VOID"/>
    </sheetNames>
    <sheetDataSet>
      <sheetData sheetId="0">
        <row r="1">
          <cell r="A1" t="str">
            <v>EXHIBIT H</v>
          </cell>
        </row>
        <row r="2">
          <cell r="A2" t="str">
            <v>CITY OF OAKLAND</v>
          </cell>
        </row>
        <row r="3">
          <cell r="A3" t="str">
            <v>MONTHLY SERVICE REPORT FOR SEPTEMBER 2003</v>
          </cell>
        </row>
        <row r="4">
          <cell r="B4" t="str">
            <v>SOLID WASTE DISPOSAL TONS</v>
          </cell>
          <cell r="K4" t="str">
            <v>RECYCLABLE TONS</v>
          </cell>
        </row>
        <row r="6">
          <cell r="B6" t="str">
            <v>RESID</v>
          </cell>
          <cell r="C6" t="str">
            <v>COMM'L</v>
          </cell>
          <cell r="D6" t="str">
            <v>R/O</v>
          </cell>
          <cell r="E6" t="str">
            <v>MUNI</v>
          </cell>
          <cell r="F6" t="str">
            <v>SELF-HAUL</v>
          </cell>
          <cell r="G6" t="str">
            <v xml:space="preserve">BULKY </v>
          </cell>
          <cell r="H6" t="str">
            <v>ALTAMONT</v>
          </cell>
          <cell r="I6" t="str">
            <v>ALTAMONT</v>
          </cell>
          <cell r="J6" t="str">
            <v>TOTAL</v>
          </cell>
          <cell r="K6" t="str">
            <v>YARD</v>
          </cell>
          <cell r="L6" t="str">
            <v xml:space="preserve">WHITE </v>
          </cell>
          <cell r="M6" t="str">
            <v>WHITE GOODS</v>
          </cell>
          <cell r="N6" t="str">
            <v>TIRES</v>
          </cell>
          <cell r="O6" t="str">
            <v>TIRES</v>
          </cell>
          <cell r="P6" t="str">
            <v>DSTS SELF-</v>
          </cell>
          <cell r="Q6" t="str">
            <v xml:space="preserve">OTHER-CITY </v>
          </cell>
        </row>
        <row r="7">
          <cell r="G7" t="str">
            <v>GOOD</v>
          </cell>
          <cell r="H7" t="str">
            <v>SELF-HAUL</v>
          </cell>
          <cell r="I7" t="str">
            <v>RECY RESID</v>
          </cell>
          <cell r="K7" t="str">
            <v>WASTE</v>
          </cell>
          <cell r="L7" t="str">
            <v>GOODS</v>
          </cell>
          <cell r="M7" t="str">
            <v>TONNAGE</v>
          </cell>
          <cell r="O7" t="str">
            <v>TONNAGE</v>
          </cell>
          <cell r="P7" t="str">
            <v>HAUL YARD</v>
          </cell>
          <cell r="Q7" t="str">
            <v>YARD WASTE</v>
          </cell>
        </row>
        <row r="8">
          <cell r="H8" t="str">
            <v>FROM OAK</v>
          </cell>
          <cell r="I8" t="str">
            <v>FROM OAK</v>
          </cell>
          <cell r="K8" t="str">
            <v>(Tons)</v>
          </cell>
          <cell r="L8" t="str">
            <v>(Units)</v>
          </cell>
          <cell r="M8" t="str">
            <v>(avg 145 lbs/unit)</v>
          </cell>
          <cell r="N8" t="str">
            <v>(Units)</v>
          </cell>
          <cell r="O8" t="str">
            <v>(avg 20 lbs/unit)</v>
          </cell>
          <cell r="P8" t="str">
            <v>WASTE</v>
          </cell>
          <cell r="Q8" t="str">
            <v>(Tons)</v>
          </cell>
        </row>
        <row r="9">
          <cell r="A9">
            <v>37622</v>
          </cell>
          <cell r="B9">
            <v>7685.48</v>
          </cell>
          <cell r="C9">
            <v>9364.2199999999993</v>
          </cell>
          <cell r="D9">
            <v>3891.46</v>
          </cell>
          <cell r="E9">
            <v>936.55</v>
          </cell>
          <cell r="F9">
            <v>7061.26</v>
          </cell>
          <cell r="G9">
            <v>78.59</v>
          </cell>
          <cell r="H9">
            <v>17.82</v>
          </cell>
          <cell r="I9">
            <v>276.49</v>
          </cell>
          <cell r="J9">
            <v>29311.869999999995</v>
          </cell>
          <cell r="K9">
            <v>2022.01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335</v>
          </cell>
          <cell r="Q9">
            <v>96.93</v>
          </cell>
        </row>
        <row r="10">
          <cell r="A10">
            <v>37653</v>
          </cell>
          <cell r="B10">
            <v>6586.56</v>
          </cell>
          <cell r="C10">
            <v>8255.58</v>
          </cell>
          <cell r="D10">
            <v>3348.1</v>
          </cell>
          <cell r="E10">
            <v>1408.67</v>
          </cell>
          <cell r="F10">
            <v>7412.6</v>
          </cell>
          <cell r="G10">
            <v>601.44000000000005</v>
          </cell>
          <cell r="H10">
            <v>0</v>
          </cell>
          <cell r="I10">
            <v>168.42</v>
          </cell>
          <cell r="J10">
            <v>27781.369999999992</v>
          </cell>
          <cell r="K10">
            <v>1745.77</v>
          </cell>
          <cell r="L10">
            <v>456</v>
          </cell>
          <cell r="M10">
            <v>33.06</v>
          </cell>
          <cell r="N10">
            <v>460</v>
          </cell>
          <cell r="O10">
            <v>4.5999999999999996</v>
          </cell>
          <cell r="P10">
            <v>26</v>
          </cell>
          <cell r="Q10">
            <v>71.44</v>
          </cell>
        </row>
        <row r="11">
          <cell r="A11">
            <v>37681</v>
          </cell>
          <cell r="B11">
            <v>7058.99</v>
          </cell>
          <cell r="C11">
            <v>8768.7900000000009</v>
          </cell>
          <cell r="D11">
            <v>3887.73</v>
          </cell>
          <cell r="E11">
            <v>1893.24</v>
          </cell>
          <cell r="F11">
            <v>6926.6</v>
          </cell>
          <cell r="G11">
            <v>1103.93</v>
          </cell>
          <cell r="H11">
            <v>2.5099999999999998</v>
          </cell>
          <cell r="I11">
            <v>123.96</v>
          </cell>
          <cell r="J11">
            <v>29765.750000000004</v>
          </cell>
          <cell r="K11">
            <v>2127.38</v>
          </cell>
          <cell r="L11">
            <v>1079</v>
          </cell>
          <cell r="M11">
            <v>78.227500000000006</v>
          </cell>
          <cell r="N11">
            <v>662</v>
          </cell>
          <cell r="O11">
            <v>6.62</v>
          </cell>
          <cell r="P11">
            <v>31</v>
          </cell>
          <cell r="Q11">
            <v>77.569999999999993</v>
          </cell>
        </row>
        <row r="12">
          <cell r="A12">
            <v>37712</v>
          </cell>
          <cell r="B12">
            <v>7612.66</v>
          </cell>
          <cell r="C12">
            <v>9184.58</v>
          </cell>
          <cell r="D12">
            <v>3731.15</v>
          </cell>
          <cell r="E12">
            <v>1918.85</v>
          </cell>
          <cell r="F12">
            <v>6423.37</v>
          </cell>
          <cell r="G12">
            <v>1606.9</v>
          </cell>
          <cell r="H12">
            <v>0</v>
          </cell>
          <cell r="I12">
            <v>130.88999999999999</v>
          </cell>
          <cell r="J12">
            <v>30608.399999999998</v>
          </cell>
          <cell r="K12">
            <v>2422.27</v>
          </cell>
          <cell r="L12">
            <v>2229</v>
          </cell>
          <cell r="M12">
            <v>161.60249999999999</v>
          </cell>
          <cell r="N12">
            <v>1405</v>
          </cell>
          <cell r="O12">
            <v>14.05</v>
          </cell>
          <cell r="P12">
            <v>331</v>
          </cell>
          <cell r="Q12">
            <v>91.8</v>
          </cell>
        </row>
        <row r="13">
          <cell r="A13">
            <v>37742</v>
          </cell>
          <cell r="B13">
            <v>7662.2</v>
          </cell>
          <cell r="C13">
            <v>9034.2999999999993</v>
          </cell>
          <cell r="D13">
            <v>3740.32</v>
          </cell>
          <cell r="E13">
            <v>1407.98</v>
          </cell>
          <cell r="F13">
            <v>6669.47</v>
          </cell>
          <cell r="G13">
            <v>1392.16</v>
          </cell>
          <cell r="H13">
            <v>0</v>
          </cell>
          <cell r="I13">
            <v>76.09</v>
          </cell>
          <cell r="J13">
            <v>29982.52</v>
          </cell>
          <cell r="K13">
            <v>2587.5700000000002</v>
          </cell>
          <cell r="L13">
            <v>1811</v>
          </cell>
          <cell r="M13">
            <v>131.29750000000001</v>
          </cell>
          <cell r="N13">
            <v>853</v>
          </cell>
          <cell r="O13">
            <v>8.5299999999999994</v>
          </cell>
          <cell r="P13">
            <v>296</v>
          </cell>
          <cell r="Q13">
            <v>73.48</v>
          </cell>
        </row>
        <row r="14">
          <cell r="A14">
            <v>37773</v>
          </cell>
          <cell r="B14">
            <v>7391.22</v>
          </cell>
          <cell r="C14">
            <v>8823.64</v>
          </cell>
          <cell r="D14">
            <v>3964.09</v>
          </cell>
          <cell r="E14">
            <v>1504.46</v>
          </cell>
          <cell r="F14">
            <v>7684.18</v>
          </cell>
          <cell r="G14">
            <v>928.69</v>
          </cell>
          <cell r="H14">
            <v>1.62</v>
          </cell>
          <cell r="I14">
            <v>53.97</v>
          </cell>
          <cell r="J14">
            <v>30351.87</v>
          </cell>
          <cell r="K14">
            <v>2405.48</v>
          </cell>
          <cell r="L14">
            <v>1009</v>
          </cell>
          <cell r="M14">
            <v>73.152500000000003</v>
          </cell>
          <cell r="N14">
            <v>390</v>
          </cell>
          <cell r="O14">
            <v>3.9</v>
          </cell>
          <cell r="P14">
            <v>259</v>
          </cell>
          <cell r="Q14">
            <v>83.97</v>
          </cell>
        </row>
        <row r="15">
          <cell r="A15">
            <v>37803</v>
          </cell>
          <cell r="B15">
            <v>7754.11</v>
          </cell>
          <cell r="C15">
            <v>9212.9</v>
          </cell>
          <cell r="D15">
            <v>4104.95</v>
          </cell>
          <cell r="E15">
            <v>1403.92</v>
          </cell>
          <cell r="F15">
            <v>8260</v>
          </cell>
          <cell r="G15">
            <v>1464.97</v>
          </cell>
          <cell r="H15">
            <v>0.25</v>
          </cell>
          <cell r="I15">
            <v>63.26</v>
          </cell>
          <cell r="J15">
            <v>32264.359999999997</v>
          </cell>
          <cell r="K15">
            <v>2154.8000000000002</v>
          </cell>
          <cell r="L15">
            <v>1618</v>
          </cell>
          <cell r="M15">
            <v>117.30500000000001</v>
          </cell>
          <cell r="N15">
            <v>473</v>
          </cell>
          <cell r="O15">
            <v>4.7300000000000004</v>
          </cell>
          <cell r="P15">
            <v>212</v>
          </cell>
          <cell r="Q15">
            <v>101.39</v>
          </cell>
        </row>
        <row r="16">
          <cell r="A16">
            <v>37834</v>
          </cell>
          <cell r="B16">
            <v>7193</v>
          </cell>
          <cell r="C16">
            <v>8389</v>
          </cell>
          <cell r="D16">
            <v>3888.83</v>
          </cell>
          <cell r="E16">
            <v>1380.73</v>
          </cell>
          <cell r="F16">
            <v>8634.19</v>
          </cell>
          <cell r="G16">
            <v>1181.73</v>
          </cell>
          <cell r="H16">
            <v>4.54</v>
          </cell>
          <cell r="I16">
            <v>77.45</v>
          </cell>
          <cell r="J16">
            <v>30749.47</v>
          </cell>
          <cell r="K16">
            <v>1954.44</v>
          </cell>
          <cell r="L16">
            <v>1206</v>
          </cell>
          <cell r="M16">
            <v>87.435000000000002</v>
          </cell>
          <cell r="N16">
            <v>90</v>
          </cell>
          <cell r="O16">
            <v>0.9</v>
          </cell>
          <cell r="P16">
            <v>298</v>
          </cell>
          <cell r="Q16">
            <v>134.49</v>
          </cell>
        </row>
        <row r="17">
          <cell r="A17">
            <v>37865</v>
          </cell>
          <cell r="B17">
            <v>7403.54</v>
          </cell>
          <cell r="C17">
            <v>8856.7099999999991</v>
          </cell>
          <cell r="D17">
            <v>3880.98</v>
          </cell>
          <cell r="E17">
            <v>996.92</v>
          </cell>
          <cell r="F17">
            <v>7852.24</v>
          </cell>
          <cell r="G17">
            <v>911.73</v>
          </cell>
          <cell r="H17">
            <v>0</v>
          </cell>
          <cell r="I17">
            <v>55.36</v>
          </cell>
          <cell r="J17">
            <v>29957.48</v>
          </cell>
          <cell r="K17">
            <v>1946.94</v>
          </cell>
          <cell r="L17">
            <v>1000</v>
          </cell>
          <cell r="M17">
            <v>72.5</v>
          </cell>
          <cell r="N17">
            <v>0</v>
          </cell>
          <cell r="O17">
            <v>0</v>
          </cell>
          <cell r="P17">
            <v>237</v>
          </cell>
          <cell r="Q17">
            <v>147.72</v>
          </cell>
        </row>
        <row r="18">
          <cell r="A18">
            <v>37895</v>
          </cell>
          <cell r="J18">
            <v>0</v>
          </cell>
          <cell r="M18">
            <v>0</v>
          </cell>
          <cell r="O18">
            <v>0</v>
          </cell>
        </row>
        <row r="19">
          <cell r="A19">
            <v>37926</v>
          </cell>
          <cell r="J19">
            <v>0</v>
          </cell>
          <cell r="M19">
            <v>0</v>
          </cell>
          <cell r="O19">
            <v>0</v>
          </cell>
        </row>
        <row r="20">
          <cell r="A20">
            <v>37956</v>
          </cell>
          <cell r="J20">
            <v>0</v>
          </cell>
          <cell r="M20">
            <v>0</v>
          </cell>
          <cell r="O20">
            <v>0</v>
          </cell>
        </row>
        <row r="21">
          <cell r="A21" t="str">
            <v>2003</v>
          </cell>
          <cell r="B21">
            <v>66347.759999999995</v>
          </cell>
          <cell r="C21">
            <v>79889.72</v>
          </cell>
          <cell r="D21">
            <v>34437.61</v>
          </cell>
          <cell r="E21">
            <v>12851.32</v>
          </cell>
          <cell r="F21">
            <v>66923.91</v>
          </cell>
          <cell r="G21">
            <v>9270.1400000000012</v>
          </cell>
          <cell r="H21">
            <v>26.74</v>
          </cell>
          <cell r="I21">
            <v>1025.8900000000001</v>
          </cell>
          <cell r="J21">
            <v>270773.08999999997</v>
          </cell>
          <cell r="K21">
            <v>19366.659999999996</v>
          </cell>
          <cell r="L21">
            <v>10408</v>
          </cell>
          <cell r="M21">
            <v>754.57999999999993</v>
          </cell>
          <cell r="N21">
            <v>4333</v>
          </cell>
          <cell r="O21">
            <v>43.329999999999991</v>
          </cell>
          <cell r="P21">
            <v>2025</v>
          </cell>
          <cell r="Q21">
            <v>878.79000000000008</v>
          </cell>
        </row>
        <row r="24">
          <cell r="A24" t="str">
            <v>Residential Can Service Levels:</v>
          </cell>
        </row>
        <row r="25">
          <cell r="A25" t="str">
            <v>SEP 2003</v>
          </cell>
          <cell r="B25" t="str">
            <v>Mini-Can</v>
          </cell>
          <cell r="C25" t="str">
            <v>32 gallon</v>
          </cell>
          <cell r="D25" t="str">
            <v>64 gallon</v>
          </cell>
          <cell r="E25" t="str">
            <v>96 gallon</v>
          </cell>
          <cell r="F25" t="str">
            <v>128 gallon</v>
          </cell>
          <cell r="G25" t="str">
            <v>160 gallon</v>
          </cell>
          <cell r="H25" t="str">
            <v>192 gallon</v>
          </cell>
          <cell r="I25" t="str">
            <v>224 gallon</v>
          </cell>
          <cell r="J25" t="str">
            <v>256 gallon</v>
          </cell>
          <cell r="K25" t="str">
            <v>TOTAL</v>
          </cell>
        </row>
        <row r="26">
          <cell r="D26" t="str">
            <v>( 2 cans )</v>
          </cell>
          <cell r="E26" t="str">
            <v>( 3 cans )</v>
          </cell>
          <cell r="F26" t="str">
            <v>( 4 cans )</v>
          </cell>
          <cell r="G26" t="str">
            <v>( 5 cans )</v>
          </cell>
          <cell r="H26" t="str">
            <v>( 6 cans )</v>
          </cell>
          <cell r="I26" t="str">
            <v>( 7 cans )</v>
          </cell>
          <cell r="J26" t="str">
            <v>( 8 cans )</v>
          </cell>
        </row>
        <row r="27">
          <cell r="A27" t="str">
            <v># of Accounts</v>
          </cell>
          <cell r="B27">
            <v>12927</v>
          </cell>
          <cell r="C27">
            <v>60293</v>
          </cell>
          <cell r="D27">
            <v>7373</v>
          </cell>
          <cell r="E27">
            <v>1172</v>
          </cell>
          <cell r="K27">
            <v>81765</v>
          </cell>
        </row>
        <row r="28">
          <cell r="A28" t="str">
            <v># of Cans</v>
          </cell>
          <cell r="B28">
            <v>14079</v>
          </cell>
          <cell r="C28">
            <v>77318</v>
          </cell>
          <cell r="D28">
            <v>8628</v>
          </cell>
          <cell r="E28">
            <v>3145</v>
          </cell>
          <cell r="K28">
            <v>103170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es"/>
      <sheetName val="MSW_Account_Breakdown"/>
      <sheetName val="RECY_Account_Breakdown"/>
      <sheetName val="ORGANICS_Account_Breakdown"/>
      <sheetName val="Tonnage_Data"/>
      <sheetName val="Rolloff_Breakout"/>
      <sheetName val="DEL_SWP_RPR_Breakdown"/>
      <sheetName val="Cart_Delivery_Stats"/>
      <sheetName val="Missed_Pickup_Report"/>
      <sheetName val="HOC_Report"/>
      <sheetName val="CPL_CMP_Report"/>
      <sheetName val="Route_Landfill_Other_Data"/>
      <sheetName val="SMART_Data"/>
      <sheetName val="Acct_Count"/>
      <sheetName val="Count_By_Freq"/>
      <sheetName val="Account_Totals"/>
      <sheetName val="Frequency"/>
      <sheetName val="Sideyard"/>
      <sheetName val="CMP_CPL_Cases"/>
      <sheetName val="Ticket_Report"/>
      <sheetName val="RO_Tonnage"/>
      <sheetName val="Fastlane_Tons"/>
    </sheetNames>
    <sheetDataSet>
      <sheetData sheetId="0"/>
      <sheetData sheetId="1">
        <row r="1">
          <cell r="A1" t="str">
            <v>City of Oakland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R2" t="str">
            <v>BLT10GW - BLT FREMONT TS CITY</v>
          </cell>
        </row>
        <row r="4">
          <cell r="R4" t="str">
            <v>FWT HAYWARD-FOOD WASTE</v>
          </cell>
        </row>
        <row r="6">
          <cell r="R6" t="str">
            <v>FWT ALAMEDA-FOOD WASTE</v>
          </cell>
        </row>
        <row r="8">
          <cell r="R8" t="str">
            <v>FWT San Ramon -Food Waste</v>
          </cell>
        </row>
        <row r="9">
          <cell r="R9" t="str">
            <v>FWT-San Ramon-FOOD WASTE</v>
          </cell>
        </row>
        <row r="10">
          <cell r="R10" t="str">
            <v>FWT ALBANY-FOOD WASTE</v>
          </cell>
        </row>
        <row r="15">
          <cell r="R15" t="str">
            <v>ALTAMONT LANDFILL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S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</sheetPr>
  <dimension ref="A14:M33"/>
  <sheetViews>
    <sheetView view="pageBreakPreview" zoomScale="120" zoomScaleNormal="100" zoomScaleSheetLayoutView="120" workbookViewId="0">
      <selection activeCell="G22" sqref="G22"/>
    </sheetView>
  </sheetViews>
  <sheetFormatPr defaultColWidth="7.07421875" defaultRowHeight="12.5" x14ac:dyDescent="0.25"/>
  <cols>
    <col min="1" max="16384" width="7.07421875" style="4"/>
  </cols>
  <sheetData>
    <row r="14" spans="1:12" ht="22.5" x14ac:dyDescent="0.45">
      <c r="G14" s="5"/>
    </row>
    <row r="15" spans="1:12" ht="26.5" customHeight="1" x14ac:dyDescent="0.55000000000000004">
      <c r="A15" s="173" t="s">
        <v>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6"/>
      <c r="L15" s="6"/>
    </row>
    <row r="16" spans="1:12" ht="31.9" customHeight="1" x14ac:dyDescent="0.55000000000000004">
      <c r="A16" s="173" t="s">
        <v>87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6"/>
      <c r="L16" s="6"/>
    </row>
    <row r="17" spans="1:13" s="7" customFormat="1" ht="27.5" x14ac:dyDescent="0.55000000000000004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</row>
    <row r="32" spans="1:13" ht="15" x14ac:dyDescent="0.3">
      <c r="A32" s="174" t="s">
        <v>7</v>
      </c>
      <c r="B32" s="174"/>
      <c r="C32" s="174"/>
      <c r="D32" s="174"/>
      <c r="E32" s="174"/>
      <c r="F32" s="174"/>
      <c r="G32" s="174"/>
      <c r="H32" s="174"/>
      <c r="I32" s="174"/>
      <c r="J32" s="174"/>
    </row>
    <row r="33" spans="1:10" ht="15" x14ac:dyDescent="0.3">
      <c r="A33" s="174" t="s">
        <v>27</v>
      </c>
      <c r="B33" s="174"/>
      <c r="C33" s="174"/>
      <c r="D33" s="174"/>
      <c r="E33" s="174"/>
      <c r="F33" s="174"/>
      <c r="G33" s="174"/>
      <c r="H33" s="174"/>
      <c r="I33" s="174"/>
      <c r="J33" s="174"/>
    </row>
  </sheetData>
  <mergeCells count="2">
    <mergeCell ref="A32:J32"/>
    <mergeCell ref="A33:J33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E25"/>
  <sheetViews>
    <sheetView view="pageLayout" zoomScaleNormal="100" workbookViewId="0">
      <selection activeCell="A2" sqref="A2"/>
    </sheetView>
  </sheetViews>
  <sheetFormatPr defaultColWidth="6.84375" defaultRowHeight="15" x14ac:dyDescent="0.3"/>
  <cols>
    <col min="1" max="1" width="36.69140625" style="2" bestFit="1" customWidth="1"/>
    <col min="2" max="2" width="36.4609375" style="2" customWidth="1"/>
    <col min="3" max="3" width="2.765625" style="3" customWidth="1"/>
    <col min="4" max="16384" width="6.84375" style="2"/>
  </cols>
  <sheetData>
    <row r="1" spans="1:5" ht="71.5" customHeight="1" x14ac:dyDescent="0.3">
      <c r="A1" s="221"/>
      <c r="B1" s="221"/>
      <c r="C1" s="222"/>
      <c r="D1" s="221"/>
      <c r="E1" s="221"/>
    </row>
    <row r="2" spans="1:5" ht="39.75" customHeight="1" x14ac:dyDescent="0.3">
      <c r="A2" s="222" t="s">
        <v>28</v>
      </c>
      <c r="B2" s="221"/>
      <c r="C2" s="222"/>
      <c r="D2" s="221"/>
      <c r="E2" s="221"/>
    </row>
    <row r="3" spans="1:5" s="17" customFormat="1" ht="61.15" customHeight="1" x14ac:dyDescent="0.3">
      <c r="A3" s="224" t="s">
        <v>0</v>
      </c>
      <c r="B3" s="225" t="s">
        <v>1</v>
      </c>
      <c r="C3" s="225">
        <v>1</v>
      </c>
      <c r="D3" s="225"/>
      <c r="E3" s="225"/>
    </row>
    <row r="4" spans="1:5" ht="46.15" customHeight="1" x14ac:dyDescent="0.3">
      <c r="A4" s="221" t="s">
        <v>2</v>
      </c>
      <c r="B4" s="222" t="s">
        <v>1</v>
      </c>
      <c r="C4" s="222">
        <v>2</v>
      </c>
      <c r="D4" s="221"/>
      <c r="E4" s="221"/>
    </row>
    <row r="5" spans="1:5" ht="46.15" customHeight="1" x14ac:dyDescent="0.3">
      <c r="A5" s="221" t="s">
        <v>3</v>
      </c>
      <c r="B5" s="222" t="s">
        <v>1</v>
      </c>
      <c r="C5" s="222">
        <v>3</v>
      </c>
      <c r="D5" s="221"/>
      <c r="E5" s="221"/>
    </row>
    <row r="6" spans="1:5" ht="46.15" customHeight="1" x14ac:dyDescent="0.3">
      <c r="A6" s="221" t="s">
        <v>4</v>
      </c>
      <c r="B6" s="222" t="s">
        <v>1</v>
      </c>
      <c r="C6" s="222">
        <v>4</v>
      </c>
      <c r="D6" s="221"/>
      <c r="E6" s="221"/>
    </row>
    <row r="7" spans="1:5" ht="40.15" customHeight="1" x14ac:dyDescent="0.3">
      <c r="A7" s="221"/>
      <c r="B7" s="222"/>
      <c r="C7" s="222"/>
      <c r="D7" s="221"/>
      <c r="E7" s="221"/>
    </row>
    <row r="8" spans="1:5" ht="161.25" customHeight="1" x14ac:dyDescent="0.3">
      <c r="A8" s="223" t="s">
        <v>5</v>
      </c>
      <c r="B8" s="221"/>
      <c r="C8" s="222"/>
      <c r="D8" s="221"/>
      <c r="E8" s="221"/>
    </row>
    <row r="9" spans="1:5" x14ac:dyDescent="0.3">
      <c r="A9" s="221"/>
      <c r="B9" s="221"/>
      <c r="C9" s="222"/>
      <c r="D9" s="221"/>
      <c r="E9" s="221"/>
    </row>
    <row r="10" spans="1:5" x14ac:dyDescent="0.3">
      <c r="A10" s="221"/>
      <c r="B10" s="221"/>
      <c r="C10" s="222"/>
      <c r="D10" s="221"/>
      <c r="E10" s="221"/>
    </row>
    <row r="11" spans="1:5" x14ac:dyDescent="0.3">
      <c r="A11" s="221"/>
      <c r="B11" s="221"/>
      <c r="C11" s="222"/>
      <c r="D11" s="221"/>
      <c r="E11" s="221"/>
    </row>
    <row r="12" spans="1:5" x14ac:dyDescent="0.3">
      <c r="A12" s="221"/>
      <c r="B12" s="221"/>
      <c r="C12" s="222"/>
      <c r="D12" s="221"/>
      <c r="E12" s="221"/>
    </row>
    <row r="13" spans="1:5" x14ac:dyDescent="0.3">
      <c r="A13" s="221"/>
      <c r="B13" s="221"/>
      <c r="C13" s="222"/>
      <c r="D13" s="221"/>
      <c r="E13" s="221"/>
    </row>
    <row r="14" spans="1:5" x14ac:dyDescent="0.3">
      <c r="A14" s="221"/>
      <c r="B14" s="221"/>
      <c r="C14" s="222"/>
      <c r="D14" s="221"/>
      <c r="E14" s="221"/>
    </row>
    <row r="15" spans="1:5" x14ac:dyDescent="0.3">
      <c r="A15" s="221"/>
      <c r="B15" s="221"/>
      <c r="C15" s="222"/>
      <c r="D15" s="221"/>
      <c r="E15" s="221"/>
    </row>
    <row r="16" spans="1:5" x14ac:dyDescent="0.3">
      <c r="A16" s="221"/>
      <c r="B16" s="221"/>
      <c r="C16" s="222"/>
      <c r="D16" s="221"/>
      <c r="E16" s="221"/>
    </row>
    <row r="17" spans="1:5" x14ac:dyDescent="0.3">
      <c r="A17" s="221"/>
      <c r="B17" s="221"/>
      <c r="C17" s="222"/>
      <c r="D17" s="221"/>
      <c r="E17" s="221"/>
    </row>
    <row r="18" spans="1:5" x14ac:dyDescent="0.3">
      <c r="A18" s="221"/>
      <c r="B18" s="221"/>
      <c r="C18" s="222"/>
      <c r="D18" s="221"/>
      <c r="E18" s="221"/>
    </row>
    <row r="19" spans="1:5" x14ac:dyDescent="0.3">
      <c r="A19" s="221"/>
      <c r="B19" s="221"/>
      <c r="C19" s="222"/>
      <c r="D19" s="221"/>
      <c r="E19" s="221"/>
    </row>
    <row r="20" spans="1:5" x14ac:dyDescent="0.3">
      <c r="A20" s="221"/>
      <c r="B20" s="221"/>
      <c r="C20" s="222"/>
      <c r="D20" s="221"/>
      <c r="E20" s="221"/>
    </row>
    <row r="21" spans="1:5" x14ac:dyDescent="0.3">
      <c r="A21" s="221"/>
      <c r="B21" s="221"/>
      <c r="C21" s="222"/>
      <c r="D21" s="221"/>
      <c r="E21" s="221"/>
    </row>
    <row r="22" spans="1:5" x14ac:dyDescent="0.3">
      <c r="A22" s="221"/>
      <c r="B22" s="221"/>
      <c r="C22" s="222"/>
      <c r="D22" s="221"/>
      <c r="E22" s="221"/>
    </row>
    <row r="23" spans="1:5" x14ac:dyDescent="0.3">
      <c r="A23" s="221"/>
      <c r="B23" s="221"/>
      <c r="C23" s="222"/>
      <c r="D23" s="221"/>
      <c r="E23" s="221"/>
    </row>
    <row r="24" spans="1:5" x14ac:dyDescent="0.3">
      <c r="A24" s="221"/>
      <c r="B24" s="221"/>
      <c r="C24" s="222"/>
      <c r="D24" s="221"/>
      <c r="E24" s="221"/>
    </row>
    <row r="25" spans="1:5" x14ac:dyDescent="0.3">
      <c r="A25" s="221"/>
      <c r="B25" s="221"/>
      <c r="C25" s="222"/>
      <c r="D25" s="221"/>
      <c r="E25" s="221"/>
    </row>
  </sheetData>
  <printOptions horizontalCentered="1"/>
  <pageMargins left="0.75" right="0.75" top="1" bottom="0" header="0.5" footer="0.5"/>
  <pageSetup scale="83" orientation="portrait" horizontalDpi="300" verticalDpi="300" r:id="rId1"/>
  <headerFooter alignWithMargins="0">
    <oddHeader>&amp;CAlbany 2018 Annual Report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fitToPage="1"/>
  </sheetPr>
  <dimension ref="A1:V43"/>
  <sheetViews>
    <sheetView zoomScale="60" zoomScaleNormal="60" workbookViewId="0">
      <selection activeCell="C8" sqref="C8"/>
    </sheetView>
  </sheetViews>
  <sheetFormatPr defaultColWidth="8.84375" defaultRowHeight="15.5" x14ac:dyDescent="0.35"/>
  <cols>
    <col min="1" max="1" width="17.53515625" style="1" bestFit="1" customWidth="1"/>
    <col min="2" max="2" width="15.3046875" style="119" bestFit="1" customWidth="1"/>
    <col min="3" max="3" width="14" style="119" bestFit="1" customWidth="1"/>
    <col min="4" max="4" width="19.23046875" style="119" bestFit="1" customWidth="1"/>
    <col min="5" max="5" width="13.765625" style="119" bestFit="1" customWidth="1"/>
    <col min="6" max="6" width="15.3046875" style="119" bestFit="1" customWidth="1"/>
    <col min="7" max="7" width="14" style="119" bestFit="1" customWidth="1"/>
    <col min="8" max="8" width="10.84375" style="119" bestFit="1" customWidth="1"/>
    <col min="9" max="9" width="14.23046875" style="119" bestFit="1" customWidth="1"/>
    <col min="10" max="10" width="15.3046875" style="119" bestFit="1" customWidth="1"/>
    <col min="11" max="11" width="14" style="119" bestFit="1" customWidth="1"/>
    <col min="12" max="13" width="13.4609375" style="119" bestFit="1" customWidth="1"/>
    <col min="14" max="14" width="18.69140625" style="123" bestFit="1" customWidth="1"/>
    <col min="15" max="15" width="8.765625" style="123" bestFit="1" customWidth="1"/>
    <col min="16" max="16" width="19.23046875" style="123" bestFit="1" customWidth="1"/>
    <col min="17" max="17" width="15.3046875" style="92" bestFit="1" customWidth="1"/>
    <col min="18" max="18" width="14" style="92" bestFit="1" customWidth="1"/>
    <col min="19" max="19" width="13.4609375" style="92" bestFit="1" customWidth="1"/>
    <col min="20" max="20" width="18.23046875" style="92" bestFit="1" customWidth="1"/>
    <col min="21" max="21" width="12.84375" style="119" bestFit="1" customWidth="1"/>
    <col min="22" max="22" width="15.3046875" style="124" bestFit="1" customWidth="1"/>
    <col min="23" max="23" width="8.84375" style="1"/>
    <col min="24" max="24" width="13.84375" style="1" customWidth="1"/>
    <col min="25" max="16384" width="8.84375" style="1"/>
  </cols>
  <sheetData>
    <row r="1" spans="1:22" ht="62.25" customHeight="1" thickBot="1" x14ac:dyDescent="0.4">
      <c r="A1" s="177" t="str">
        <f ca="1">LEFT('Cover '!A16, 4)&amp;" SUMMARY OF TOTAL TONS HAULED"</f>
        <v>2018 SUMMARY OF TOTAL TONS HAULED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9"/>
    </row>
    <row r="2" spans="1:22" ht="33.65" customHeight="1" thickBot="1" x14ac:dyDescent="0.45">
      <c r="A2" s="56" t="s">
        <v>70</v>
      </c>
      <c r="B2" s="180" t="s">
        <v>8</v>
      </c>
      <c r="C2" s="181"/>
      <c r="D2" s="181"/>
      <c r="E2" s="181"/>
      <c r="F2" s="181"/>
      <c r="G2" s="182"/>
      <c r="H2" s="182"/>
      <c r="I2" s="183"/>
      <c r="J2" s="180" t="s">
        <v>62</v>
      </c>
      <c r="K2" s="181"/>
      <c r="L2" s="181"/>
      <c r="M2" s="181"/>
      <c r="N2" s="181"/>
      <c r="O2" s="182"/>
      <c r="P2" s="183"/>
      <c r="Q2" s="180" t="s">
        <v>63</v>
      </c>
      <c r="R2" s="181"/>
      <c r="S2" s="181"/>
      <c r="T2" s="181"/>
      <c r="U2" s="183"/>
      <c r="V2" s="57"/>
    </row>
    <row r="3" spans="1:22" ht="53.15" customHeight="1" x14ac:dyDescent="0.35">
      <c r="A3" s="58"/>
      <c r="B3" s="59" t="s">
        <v>43</v>
      </c>
      <c r="C3" s="60" t="s">
        <v>44</v>
      </c>
      <c r="D3" s="60" t="s">
        <v>45</v>
      </c>
      <c r="E3" s="60" t="s">
        <v>46</v>
      </c>
      <c r="F3" s="61" t="s">
        <v>47</v>
      </c>
      <c r="G3" s="61" t="s">
        <v>48</v>
      </c>
      <c r="H3" s="62" t="s">
        <v>49</v>
      </c>
      <c r="I3" s="184" t="s">
        <v>31</v>
      </c>
      <c r="J3" s="59" t="s">
        <v>50</v>
      </c>
      <c r="K3" s="60" t="s">
        <v>51</v>
      </c>
      <c r="L3" s="60" t="s">
        <v>52</v>
      </c>
      <c r="M3" s="60" t="s">
        <v>53</v>
      </c>
      <c r="N3" s="60" t="s">
        <v>54</v>
      </c>
      <c r="O3" s="63" t="s">
        <v>29</v>
      </c>
      <c r="P3" s="175" t="s">
        <v>55</v>
      </c>
      <c r="Q3" s="59" t="s">
        <v>56</v>
      </c>
      <c r="R3" s="60" t="s">
        <v>57</v>
      </c>
      <c r="S3" s="60" t="s">
        <v>58</v>
      </c>
      <c r="T3" s="60" t="s">
        <v>59</v>
      </c>
      <c r="U3" s="184" t="s">
        <v>60</v>
      </c>
      <c r="V3" s="186" t="s">
        <v>61</v>
      </c>
    </row>
    <row r="4" spans="1:22" ht="39.75" customHeight="1" thickBot="1" x14ac:dyDescent="0.45">
      <c r="A4" s="64"/>
      <c r="B4" s="188" t="s">
        <v>30</v>
      </c>
      <c r="C4" s="189"/>
      <c r="D4" s="189"/>
      <c r="E4" s="189"/>
      <c r="F4" s="65" t="s">
        <v>64</v>
      </c>
      <c r="G4" s="65" t="s">
        <v>64</v>
      </c>
      <c r="H4" s="66" t="s">
        <v>64</v>
      </c>
      <c r="I4" s="185"/>
      <c r="J4" s="190" t="s">
        <v>32</v>
      </c>
      <c r="K4" s="191"/>
      <c r="L4" s="191"/>
      <c r="M4" s="191"/>
      <c r="N4" s="191"/>
      <c r="O4" s="192"/>
      <c r="P4" s="176"/>
      <c r="Q4" s="193" t="s">
        <v>9</v>
      </c>
      <c r="R4" s="194"/>
      <c r="S4" s="194"/>
      <c r="T4" s="195"/>
      <c r="U4" s="185"/>
      <c r="V4" s="187"/>
    </row>
    <row r="5" spans="1:22" ht="25" customHeight="1" thickBot="1" x14ac:dyDescent="0.4">
      <c r="A5" s="67"/>
      <c r="B5" s="68" t="s">
        <v>10</v>
      </c>
      <c r="C5" s="69" t="s">
        <v>10</v>
      </c>
      <c r="D5" s="69" t="s">
        <v>10</v>
      </c>
      <c r="E5" s="69" t="s">
        <v>10</v>
      </c>
      <c r="F5" s="70" t="s">
        <v>10</v>
      </c>
      <c r="G5" s="70" t="s">
        <v>10</v>
      </c>
      <c r="H5" s="71" t="s">
        <v>10</v>
      </c>
      <c r="I5" s="72" t="s">
        <v>10</v>
      </c>
      <c r="J5" s="68" t="s">
        <v>10</v>
      </c>
      <c r="K5" s="69" t="s">
        <v>10</v>
      </c>
      <c r="L5" s="69" t="s">
        <v>10</v>
      </c>
      <c r="M5" s="69" t="s">
        <v>10</v>
      </c>
      <c r="N5" s="73" t="s">
        <v>10</v>
      </c>
      <c r="O5" s="74" t="s">
        <v>10</v>
      </c>
      <c r="P5" s="72" t="s">
        <v>10</v>
      </c>
      <c r="Q5" s="68" t="s">
        <v>10</v>
      </c>
      <c r="R5" s="69" t="s">
        <v>10</v>
      </c>
      <c r="S5" s="69" t="s">
        <v>10</v>
      </c>
      <c r="T5" s="69" t="s">
        <v>10</v>
      </c>
      <c r="U5" s="72" t="s">
        <v>10</v>
      </c>
      <c r="V5" s="72" t="s">
        <v>10</v>
      </c>
    </row>
    <row r="6" spans="1:22" s="83" customFormat="1" ht="39" customHeight="1" x14ac:dyDescent="0.35">
      <c r="A6" s="75" t="s">
        <v>65</v>
      </c>
      <c r="B6" s="76">
        <v>410.53000000000003</v>
      </c>
      <c r="C6" s="77">
        <v>172.62999999999997</v>
      </c>
      <c r="D6" s="77">
        <v>340.09999999999997</v>
      </c>
      <c r="E6" s="77">
        <v>298.62000000000006</v>
      </c>
      <c r="F6" s="78">
        <v>84.04038176566624</v>
      </c>
      <c r="G6" s="78">
        <v>10.64905563229939</v>
      </c>
      <c r="H6" s="79">
        <v>135.86446196896466</v>
      </c>
      <c r="I6" s="80">
        <v>1452.4338993669305</v>
      </c>
      <c r="J6" s="76">
        <v>362.39961823433373</v>
      </c>
      <c r="K6" s="77">
        <v>45.920944367700613</v>
      </c>
      <c r="L6" s="77">
        <v>87.47999999999999</v>
      </c>
      <c r="M6" s="77">
        <v>100.45553803103539</v>
      </c>
      <c r="N6" s="81">
        <v>69.319999999999993</v>
      </c>
      <c r="O6" s="82">
        <v>54.31</v>
      </c>
      <c r="P6" s="80">
        <v>719.88610063306965</v>
      </c>
      <c r="Q6" s="76">
        <v>474.38000000000005</v>
      </c>
      <c r="R6" s="77">
        <v>22.089999999999996</v>
      </c>
      <c r="S6" s="77">
        <v>131.79999999999998</v>
      </c>
      <c r="T6" s="77">
        <v>30.32</v>
      </c>
      <c r="U6" s="80">
        <v>658.59</v>
      </c>
      <c r="V6" s="80">
        <v>2830.9100000000003</v>
      </c>
    </row>
    <row r="7" spans="1:22" s="83" customFormat="1" ht="39" customHeight="1" x14ac:dyDescent="0.35">
      <c r="A7" s="130" t="s">
        <v>66</v>
      </c>
      <c r="B7" s="131">
        <v>412.95000000000005</v>
      </c>
      <c r="C7" s="132">
        <v>173.45999999999998</v>
      </c>
      <c r="D7" s="132">
        <v>366.31</v>
      </c>
      <c r="E7" s="132">
        <v>318.49</v>
      </c>
      <c r="F7" s="133">
        <v>80.452419942232879</v>
      </c>
      <c r="G7" s="133">
        <v>15.850282556825324</v>
      </c>
      <c r="H7" s="134">
        <v>1.2763164589163063</v>
      </c>
      <c r="I7" s="135">
        <v>1368.7890189579743</v>
      </c>
      <c r="J7" s="131">
        <v>346.92758005776716</v>
      </c>
      <c r="K7" s="132">
        <v>68.349717443174654</v>
      </c>
      <c r="L7" s="132">
        <v>169.46000000000006</v>
      </c>
      <c r="M7" s="132">
        <v>0.94368354108369357</v>
      </c>
      <c r="N7" s="136">
        <v>15.95</v>
      </c>
      <c r="O7" s="137">
        <v>41.41</v>
      </c>
      <c r="P7" s="135">
        <v>643.04098104202558</v>
      </c>
      <c r="Q7" s="131">
        <v>585.66999999999985</v>
      </c>
      <c r="R7" s="132">
        <v>26.14</v>
      </c>
      <c r="S7" s="132">
        <v>153.33000000000004</v>
      </c>
      <c r="T7" s="132">
        <v>25.78</v>
      </c>
      <c r="U7" s="135">
        <v>790.92</v>
      </c>
      <c r="V7" s="135">
        <v>2802.75</v>
      </c>
    </row>
    <row r="8" spans="1:22" s="83" customFormat="1" ht="39" customHeight="1" x14ac:dyDescent="0.35">
      <c r="A8" s="130" t="s">
        <v>67</v>
      </c>
      <c r="B8" s="131">
        <v>386.65999999999991</v>
      </c>
      <c r="C8" s="132">
        <v>192.69999999999993</v>
      </c>
      <c r="D8" s="132">
        <v>369.23</v>
      </c>
      <c r="E8" s="132">
        <v>284.98</v>
      </c>
      <c r="F8" s="133">
        <v>84.350987065176497</v>
      </c>
      <c r="G8" s="133">
        <v>17.075761647620254</v>
      </c>
      <c r="H8" s="134">
        <v>0</v>
      </c>
      <c r="I8" s="135">
        <v>1334.9967487127967</v>
      </c>
      <c r="J8" s="131">
        <v>363.73901293482356</v>
      </c>
      <c r="K8" s="132">
        <v>73.634238352379754</v>
      </c>
      <c r="L8" s="132">
        <v>159.17000000000002</v>
      </c>
      <c r="M8" s="132">
        <v>0</v>
      </c>
      <c r="N8" s="136">
        <v>17.93</v>
      </c>
      <c r="O8" s="137">
        <v>19.73</v>
      </c>
      <c r="P8" s="135">
        <v>634.20325128720322</v>
      </c>
      <c r="Q8" s="131">
        <v>474.37000000000012</v>
      </c>
      <c r="R8" s="132">
        <v>35.859999999999985</v>
      </c>
      <c r="S8" s="132">
        <v>142.87000000000003</v>
      </c>
      <c r="T8" s="132">
        <v>33.590000000000003</v>
      </c>
      <c r="U8" s="135">
        <v>686.69</v>
      </c>
      <c r="V8" s="135">
        <v>2655.89</v>
      </c>
    </row>
    <row r="9" spans="1:22" s="83" customFormat="1" ht="39" customHeight="1" thickBot="1" x14ac:dyDescent="0.4">
      <c r="A9" s="84" t="s">
        <v>68</v>
      </c>
      <c r="B9" s="85">
        <v>397.51000000000005</v>
      </c>
      <c r="C9" s="86">
        <v>198.81</v>
      </c>
      <c r="D9" s="86">
        <v>378.44000000000005</v>
      </c>
      <c r="E9" s="86">
        <v>303.75</v>
      </c>
      <c r="F9" s="87">
        <v>86.865948763029067</v>
      </c>
      <c r="G9" s="87">
        <v>15.737335175185244</v>
      </c>
      <c r="H9" s="88">
        <v>0</v>
      </c>
      <c r="I9" s="89">
        <v>1381.1132839382146</v>
      </c>
      <c r="J9" s="85">
        <v>374.58405123697105</v>
      </c>
      <c r="K9" s="86">
        <v>67.862664824814772</v>
      </c>
      <c r="L9" s="86">
        <v>165.25000000000006</v>
      </c>
      <c r="M9" s="86">
        <v>0</v>
      </c>
      <c r="N9" s="90">
        <v>35.15</v>
      </c>
      <c r="O9" s="91">
        <v>24.63</v>
      </c>
      <c r="P9" s="89">
        <v>667.47671606178585</v>
      </c>
      <c r="Q9" s="85">
        <v>474.52</v>
      </c>
      <c r="R9" s="86">
        <v>34.889999999999986</v>
      </c>
      <c r="S9" s="86">
        <v>153.07000000000002</v>
      </c>
      <c r="T9" s="86">
        <v>23.28</v>
      </c>
      <c r="U9" s="89">
        <v>685.76</v>
      </c>
      <c r="V9" s="89">
        <v>2734.3500000000004</v>
      </c>
    </row>
    <row r="10" spans="1:22" s="83" customFormat="1" ht="39" customHeight="1" thickBot="1" x14ac:dyDescent="0.4">
      <c r="A10" s="93" t="s">
        <v>69</v>
      </c>
      <c r="B10" s="125">
        <v>1607.6499999999999</v>
      </c>
      <c r="C10" s="126">
        <v>737.59999999999991</v>
      </c>
      <c r="D10" s="126">
        <v>1454.08</v>
      </c>
      <c r="E10" s="126">
        <v>1205.8400000000001</v>
      </c>
      <c r="F10" s="127">
        <v>335.70973753610474</v>
      </c>
      <c r="G10" s="127">
        <v>59.312435011930219</v>
      </c>
      <c r="H10" s="128">
        <v>137.14077842788097</v>
      </c>
      <c r="I10" s="129">
        <v>5537.332950975916</v>
      </c>
      <c r="J10" s="125">
        <v>1447.6502624638954</v>
      </c>
      <c r="K10" s="126">
        <v>255.76756498806981</v>
      </c>
      <c r="L10" s="126">
        <v>581.36000000000013</v>
      </c>
      <c r="M10" s="126">
        <v>101.39922157211909</v>
      </c>
      <c r="N10" s="127">
        <v>138.35</v>
      </c>
      <c r="O10" s="128">
        <v>140.07999999999998</v>
      </c>
      <c r="P10" s="129">
        <v>2664.6070490240841</v>
      </c>
      <c r="Q10" s="125">
        <v>2008.94</v>
      </c>
      <c r="R10" s="126">
        <v>118.97999999999996</v>
      </c>
      <c r="S10" s="126">
        <v>581.07000000000005</v>
      </c>
      <c r="T10" s="126">
        <v>112.97</v>
      </c>
      <c r="U10" s="129">
        <v>2821.96</v>
      </c>
      <c r="V10" s="129">
        <v>11023.900000000001</v>
      </c>
    </row>
    <row r="11" spans="1:22" x14ac:dyDescent="0.35">
      <c r="B11" s="94"/>
      <c r="C11" s="94"/>
      <c r="D11" s="94"/>
      <c r="E11" s="94"/>
      <c r="F11" s="95"/>
      <c r="G11" s="95"/>
      <c r="H11" s="95"/>
      <c r="I11" s="94"/>
      <c r="J11" s="94"/>
      <c r="K11" s="94"/>
      <c r="L11" s="94"/>
      <c r="M11" s="94"/>
      <c r="N11" s="96"/>
      <c r="O11" s="96"/>
      <c r="P11" s="96"/>
      <c r="Q11" s="97"/>
      <c r="R11" s="97"/>
      <c r="S11" s="97"/>
      <c r="T11" s="97"/>
      <c r="U11" s="94"/>
      <c r="V11" s="98"/>
    </row>
    <row r="12" spans="1:22" x14ac:dyDescent="0.35">
      <c r="B12" s="94"/>
      <c r="C12" s="94"/>
      <c r="D12" s="94"/>
      <c r="E12" s="94"/>
      <c r="F12" s="99"/>
      <c r="G12" s="99"/>
      <c r="H12" s="99"/>
      <c r="I12" s="94"/>
      <c r="J12" s="94"/>
      <c r="K12" s="94"/>
      <c r="L12" s="94"/>
      <c r="M12" s="94"/>
      <c r="N12" s="96"/>
      <c r="O12" s="96"/>
      <c r="P12" s="96"/>
      <c r="Q12" s="97"/>
      <c r="R12" s="97"/>
      <c r="S12" s="97"/>
      <c r="T12" s="97"/>
      <c r="U12" s="94"/>
      <c r="V12" s="98"/>
    </row>
    <row r="13" spans="1:22" s="100" customFormat="1" ht="30.75" customHeight="1" x14ac:dyDescent="0.35">
      <c r="B13" s="101"/>
      <c r="C13" s="101"/>
      <c r="D13" s="101"/>
      <c r="E13" s="101"/>
      <c r="F13" s="99"/>
      <c r="G13" s="99"/>
      <c r="H13" s="99"/>
      <c r="I13" s="101"/>
      <c r="J13" s="101"/>
      <c r="K13" s="101"/>
      <c r="L13" s="101"/>
      <c r="M13" s="101"/>
      <c r="N13" s="102"/>
      <c r="O13" s="102"/>
      <c r="P13" s="102"/>
      <c r="Q13" s="103"/>
      <c r="R13" s="103"/>
      <c r="S13" s="103"/>
      <c r="T13" s="103"/>
      <c r="U13" s="101"/>
      <c r="V13" s="104"/>
    </row>
    <row r="14" spans="1:22" s="112" customFormat="1" ht="20.149999999999999" customHeight="1" x14ac:dyDescent="0.35">
      <c r="A14" s="105"/>
      <c r="B14" s="95"/>
      <c r="C14" s="95"/>
      <c r="D14" s="95"/>
      <c r="E14" s="95"/>
      <c r="F14" s="106"/>
      <c r="G14" s="106"/>
      <c r="H14" s="106"/>
      <c r="I14" s="107"/>
      <c r="J14" s="107"/>
      <c r="K14" s="107"/>
      <c r="L14" s="107"/>
      <c r="M14" s="107"/>
      <c r="N14" s="108"/>
      <c r="O14" s="108"/>
      <c r="P14" s="109"/>
      <c r="Q14" s="110"/>
      <c r="R14" s="110"/>
      <c r="S14" s="110"/>
      <c r="T14" s="110"/>
      <c r="U14" s="106"/>
      <c r="V14" s="111"/>
    </row>
    <row r="15" spans="1:22" s="112" customFormat="1" ht="20.149999999999999" customHeight="1" x14ac:dyDescent="0.35">
      <c r="B15" s="95"/>
      <c r="C15" s="95"/>
      <c r="D15" s="95"/>
      <c r="E15" s="95"/>
      <c r="F15" s="101"/>
      <c r="G15" s="101"/>
      <c r="H15" s="101"/>
      <c r="I15" s="107"/>
      <c r="J15" s="107"/>
      <c r="K15" s="107"/>
      <c r="L15" s="107"/>
      <c r="M15" s="107"/>
      <c r="N15" s="99"/>
      <c r="O15" s="99"/>
      <c r="P15" s="99"/>
      <c r="Q15" s="113"/>
      <c r="R15" s="113"/>
      <c r="S15" s="113"/>
      <c r="T15" s="113"/>
      <c r="U15" s="106"/>
      <c r="V15" s="111"/>
    </row>
    <row r="16" spans="1:22" s="114" customFormat="1" ht="30" customHeight="1" x14ac:dyDescent="0.35">
      <c r="B16" s="99"/>
      <c r="C16" s="99"/>
      <c r="D16" s="99"/>
      <c r="E16" s="99"/>
      <c r="F16" s="106"/>
      <c r="G16" s="106"/>
      <c r="H16" s="106"/>
      <c r="I16" s="115"/>
      <c r="J16" s="115"/>
      <c r="K16" s="115"/>
      <c r="L16" s="115"/>
      <c r="M16" s="115"/>
      <c r="N16" s="108"/>
      <c r="O16" s="108"/>
      <c r="P16" s="108"/>
      <c r="Q16" s="108"/>
      <c r="R16" s="108"/>
      <c r="S16" s="108"/>
      <c r="T16" s="108"/>
      <c r="U16" s="106"/>
      <c r="V16" s="116"/>
    </row>
    <row r="17" spans="1:22" s="114" customFormat="1" ht="30" customHeight="1" x14ac:dyDescent="0.35">
      <c r="B17" s="99"/>
      <c r="C17" s="99"/>
      <c r="D17" s="99"/>
      <c r="E17" s="99"/>
      <c r="F17" s="95"/>
      <c r="G17" s="95"/>
      <c r="H17" s="95"/>
      <c r="I17" s="115"/>
      <c r="J17" s="115"/>
      <c r="K17" s="115"/>
      <c r="L17" s="115"/>
      <c r="M17" s="115"/>
      <c r="N17" s="108"/>
      <c r="O17" s="108"/>
      <c r="P17" s="108"/>
      <c r="Q17" s="108"/>
      <c r="R17" s="108"/>
      <c r="S17" s="108"/>
      <c r="T17" s="108"/>
      <c r="U17" s="106"/>
      <c r="V17" s="116"/>
    </row>
    <row r="18" spans="1:22" s="112" customFormat="1" ht="20.149999999999999" customHeight="1" x14ac:dyDescent="0.35">
      <c r="B18" s="106"/>
      <c r="C18" s="106"/>
      <c r="D18" s="106"/>
      <c r="E18" s="106"/>
      <c r="F18" s="95"/>
      <c r="G18" s="95"/>
      <c r="H18" s="95"/>
      <c r="I18" s="106"/>
      <c r="J18" s="106"/>
      <c r="K18" s="106"/>
      <c r="L18" s="106"/>
      <c r="M18" s="106"/>
      <c r="N18" s="108"/>
      <c r="O18" s="108"/>
      <c r="P18" s="108"/>
      <c r="Q18" s="110"/>
      <c r="R18" s="110"/>
      <c r="S18" s="110"/>
      <c r="T18" s="110"/>
      <c r="U18" s="106"/>
      <c r="V18" s="117"/>
    </row>
    <row r="19" spans="1:22" s="100" customFormat="1" ht="20.149999999999999" customHeight="1" x14ac:dyDescent="0.35">
      <c r="B19" s="101"/>
      <c r="C19" s="101"/>
      <c r="D19" s="101"/>
      <c r="E19" s="101"/>
      <c r="F19" s="99"/>
      <c r="G19" s="99"/>
      <c r="H19" s="99"/>
      <c r="I19" s="101"/>
      <c r="J19" s="101"/>
      <c r="K19" s="101"/>
      <c r="L19" s="101"/>
      <c r="M19" s="101"/>
      <c r="N19" s="102"/>
      <c r="O19" s="102"/>
      <c r="P19" s="102"/>
      <c r="Q19" s="103"/>
      <c r="R19" s="103"/>
      <c r="S19" s="103"/>
      <c r="T19" s="103"/>
      <c r="U19" s="101"/>
      <c r="V19" s="104"/>
    </row>
    <row r="20" spans="1:22" s="112" customFormat="1" x14ac:dyDescent="0.35">
      <c r="B20" s="106"/>
      <c r="C20" s="106"/>
      <c r="D20" s="106"/>
      <c r="E20" s="106"/>
      <c r="F20" s="99"/>
      <c r="G20" s="99"/>
      <c r="H20" s="99"/>
      <c r="I20" s="106"/>
      <c r="J20" s="106"/>
      <c r="K20" s="106"/>
      <c r="L20" s="106"/>
      <c r="M20" s="106"/>
      <c r="N20" s="108"/>
      <c r="O20" s="108"/>
      <c r="P20" s="108"/>
      <c r="Q20" s="110"/>
      <c r="R20" s="110"/>
      <c r="S20" s="110"/>
      <c r="T20" s="110"/>
      <c r="U20" s="106"/>
      <c r="V20" s="117"/>
    </row>
    <row r="21" spans="1:22" s="112" customFormat="1" x14ac:dyDescent="0.35">
      <c r="A21" s="105"/>
      <c r="B21" s="95"/>
      <c r="C21" s="95"/>
      <c r="D21" s="95"/>
      <c r="E21" s="95"/>
      <c r="F21" s="106"/>
      <c r="G21" s="106"/>
      <c r="H21" s="106"/>
      <c r="I21" s="107"/>
      <c r="J21" s="118"/>
      <c r="K21" s="118"/>
      <c r="L21" s="118"/>
      <c r="M21" s="118"/>
      <c r="N21" s="108"/>
      <c r="O21" s="108"/>
      <c r="P21" s="108"/>
      <c r="Q21" s="110"/>
      <c r="R21" s="110"/>
      <c r="S21" s="110"/>
      <c r="T21" s="110"/>
      <c r="U21" s="106"/>
      <c r="V21" s="111"/>
    </row>
    <row r="22" spans="1:22" s="112" customFormat="1" x14ac:dyDescent="0.35">
      <c r="B22" s="95"/>
      <c r="C22" s="95"/>
      <c r="D22" s="95"/>
      <c r="E22" s="95"/>
      <c r="F22" s="106"/>
      <c r="G22" s="106"/>
      <c r="H22" s="106"/>
      <c r="I22" s="107"/>
      <c r="J22" s="118"/>
      <c r="K22" s="118"/>
      <c r="L22" s="118"/>
      <c r="M22" s="118"/>
      <c r="N22" s="108"/>
      <c r="O22" s="108"/>
      <c r="P22" s="108"/>
      <c r="Q22" s="110"/>
      <c r="R22" s="110"/>
      <c r="S22" s="110"/>
      <c r="T22" s="110"/>
      <c r="U22" s="106"/>
      <c r="V22" s="111"/>
    </row>
    <row r="23" spans="1:22" s="114" customFormat="1" ht="30" customHeight="1" x14ac:dyDescent="0.35">
      <c r="B23" s="99"/>
      <c r="C23" s="99"/>
      <c r="D23" s="99"/>
      <c r="E23" s="99"/>
      <c r="F23" s="106"/>
      <c r="G23" s="106"/>
      <c r="H23" s="106"/>
      <c r="I23" s="115"/>
      <c r="J23" s="118"/>
      <c r="K23" s="118"/>
      <c r="L23" s="118"/>
      <c r="M23" s="118"/>
      <c r="N23" s="108"/>
      <c r="O23" s="108"/>
      <c r="P23" s="108"/>
      <c r="Q23" s="108"/>
      <c r="R23" s="108"/>
      <c r="S23" s="108"/>
      <c r="T23" s="108"/>
      <c r="U23" s="106"/>
      <c r="V23" s="116"/>
    </row>
    <row r="24" spans="1:22" s="114" customFormat="1" ht="30" customHeight="1" x14ac:dyDescent="0.35">
      <c r="B24" s="99"/>
      <c r="C24" s="99"/>
      <c r="D24" s="99"/>
      <c r="E24" s="99"/>
      <c r="F24" s="106"/>
      <c r="G24" s="106"/>
      <c r="H24" s="106"/>
      <c r="I24" s="115"/>
      <c r="J24" s="118"/>
      <c r="K24" s="118"/>
      <c r="L24" s="118"/>
      <c r="M24" s="118"/>
      <c r="N24" s="108"/>
      <c r="O24" s="108"/>
      <c r="P24" s="108"/>
      <c r="Q24" s="108"/>
      <c r="R24" s="108"/>
      <c r="S24" s="108"/>
      <c r="T24" s="108"/>
      <c r="U24" s="106"/>
      <c r="V24" s="116"/>
    </row>
    <row r="25" spans="1:22" s="112" customForma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8"/>
      <c r="O25" s="108"/>
      <c r="P25" s="108"/>
      <c r="Q25" s="110"/>
      <c r="R25" s="110"/>
      <c r="S25" s="110"/>
      <c r="T25" s="110"/>
      <c r="U25" s="106"/>
      <c r="V25" s="117"/>
    </row>
    <row r="26" spans="1:22" s="112" customForma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8"/>
      <c r="O26" s="108"/>
      <c r="P26" s="108"/>
      <c r="Q26" s="110"/>
      <c r="R26" s="110"/>
      <c r="S26" s="110"/>
      <c r="T26" s="110"/>
      <c r="U26" s="106"/>
      <c r="V26" s="117"/>
    </row>
    <row r="27" spans="1:22" s="112" customFormat="1" x14ac:dyDescent="0.3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8"/>
      <c r="O27" s="108"/>
      <c r="P27" s="108"/>
      <c r="Q27" s="110"/>
      <c r="R27" s="110"/>
      <c r="S27" s="110"/>
      <c r="T27" s="110"/>
      <c r="U27" s="106"/>
      <c r="V27" s="117"/>
    </row>
    <row r="28" spans="1:22" s="112" customFormat="1" x14ac:dyDescent="0.3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8"/>
      <c r="O28" s="108"/>
      <c r="P28" s="108"/>
      <c r="Q28" s="110"/>
      <c r="R28" s="110"/>
      <c r="S28" s="110"/>
      <c r="T28" s="110"/>
      <c r="U28" s="106"/>
      <c r="V28" s="117"/>
    </row>
    <row r="29" spans="1:22" s="112" customFormat="1" x14ac:dyDescent="0.35">
      <c r="B29" s="106"/>
      <c r="C29" s="106"/>
      <c r="D29" s="106"/>
      <c r="E29" s="106"/>
      <c r="F29" s="94"/>
      <c r="G29" s="94"/>
      <c r="H29" s="94"/>
      <c r="I29" s="106"/>
      <c r="J29" s="106"/>
      <c r="K29" s="106"/>
      <c r="L29" s="106"/>
      <c r="M29" s="106"/>
      <c r="N29" s="108"/>
      <c r="O29" s="108"/>
      <c r="P29" s="108"/>
      <c r="Q29" s="110"/>
      <c r="R29" s="110"/>
      <c r="S29" s="110"/>
      <c r="T29" s="110"/>
      <c r="U29" s="106"/>
      <c r="V29" s="117"/>
    </row>
    <row r="30" spans="1:22" s="112" customFormat="1" x14ac:dyDescent="0.35">
      <c r="B30" s="106"/>
      <c r="C30" s="106"/>
      <c r="D30" s="106"/>
      <c r="E30" s="106"/>
      <c r="F30" s="94"/>
      <c r="G30" s="94"/>
      <c r="H30" s="94"/>
      <c r="I30" s="106"/>
      <c r="J30" s="106"/>
      <c r="K30" s="106"/>
      <c r="L30" s="106"/>
      <c r="M30" s="106"/>
      <c r="N30" s="108"/>
      <c r="O30" s="108"/>
      <c r="P30" s="108"/>
      <c r="Q30" s="110"/>
      <c r="R30" s="110"/>
      <c r="S30" s="110"/>
      <c r="T30" s="110"/>
      <c r="U30" s="106"/>
      <c r="V30" s="117"/>
    </row>
    <row r="31" spans="1:22" s="112" customFormat="1" x14ac:dyDescent="0.35">
      <c r="B31" s="106"/>
      <c r="C31" s="106"/>
      <c r="D31" s="106"/>
      <c r="E31" s="106"/>
      <c r="F31" s="94"/>
      <c r="G31" s="94"/>
      <c r="H31" s="94"/>
      <c r="I31" s="106"/>
      <c r="J31" s="106"/>
      <c r="K31" s="106"/>
      <c r="L31" s="106"/>
      <c r="M31" s="106"/>
      <c r="N31" s="108"/>
      <c r="O31" s="108"/>
      <c r="P31" s="108"/>
      <c r="Q31" s="110"/>
      <c r="R31" s="110"/>
      <c r="S31" s="110"/>
      <c r="T31" s="110"/>
      <c r="U31" s="106"/>
      <c r="V31" s="117"/>
    </row>
    <row r="32" spans="1:22" s="112" customFormat="1" x14ac:dyDescent="0.35">
      <c r="B32" s="106"/>
      <c r="C32" s="106"/>
      <c r="D32" s="106"/>
      <c r="E32" s="106"/>
      <c r="F32" s="119"/>
      <c r="G32" s="119"/>
      <c r="H32" s="119"/>
      <c r="I32" s="106"/>
      <c r="J32" s="106"/>
      <c r="K32" s="106"/>
      <c r="L32" s="106"/>
      <c r="M32" s="106"/>
      <c r="N32" s="108"/>
      <c r="O32" s="108"/>
      <c r="P32" s="108"/>
      <c r="Q32" s="110"/>
      <c r="R32" s="110"/>
      <c r="S32" s="110"/>
      <c r="T32" s="110"/>
      <c r="U32" s="106"/>
      <c r="V32" s="117"/>
    </row>
    <row r="33" spans="2:22" s="112" customFormat="1" ht="2.5" customHeight="1" x14ac:dyDescent="0.35">
      <c r="B33" s="106"/>
      <c r="C33" s="106"/>
      <c r="D33" s="106"/>
      <c r="E33" s="106"/>
      <c r="F33" s="119"/>
      <c r="G33" s="119"/>
      <c r="H33" s="119"/>
      <c r="I33" s="106"/>
      <c r="J33" s="106"/>
      <c r="K33" s="106"/>
      <c r="L33" s="106"/>
      <c r="M33" s="106"/>
      <c r="N33" s="108"/>
      <c r="O33" s="108"/>
      <c r="P33" s="108"/>
      <c r="Q33" s="110"/>
      <c r="R33" s="110"/>
      <c r="S33" s="110"/>
      <c r="T33" s="110"/>
      <c r="U33" s="106"/>
      <c r="V33" s="117"/>
    </row>
    <row r="34" spans="2:22" s="112" customFormat="1" x14ac:dyDescent="0.35">
      <c r="B34" s="106"/>
      <c r="C34" s="106"/>
      <c r="D34" s="106"/>
      <c r="E34" s="106"/>
      <c r="F34" s="119"/>
      <c r="G34" s="119"/>
      <c r="H34" s="119"/>
      <c r="I34" s="106"/>
      <c r="J34" s="106"/>
      <c r="K34" s="106"/>
      <c r="L34" s="106"/>
      <c r="M34" s="106"/>
      <c r="N34" s="108"/>
      <c r="O34" s="108"/>
      <c r="P34" s="108"/>
      <c r="Q34" s="110"/>
      <c r="R34" s="110"/>
      <c r="S34" s="110"/>
      <c r="T34" s="110"/>
      <c r="U34" s="106"/>
      <c r="V34" s="117"/>
    </row>
    <row r="35" spans="2:22" s="112" customFormat="1" x14ac:dyDescent="0.35">
      <c r="B35" s="106"/>
      <c r="C35" s="106"/>
      <c r="D35" s="106"/>
      <c r="E35" s="106"/>
      <c r="F35" s="119"/>
      <c r="G35" s="119"/>
      <c r="H35" s="119"/>
      <c r="I35" s="106"/>
      <c r="J35" s="106"/>
      <c r="K35" s="106"/>
      <c r="L35" s="106"/>
      <c r="M35" s="106"/>
      <c r="N35" s="108"/>
      <c r="O35" s="108"/>
      <c r="P35" s="108"/>
      <c r="Q35" s="110"/>
      <c r="R35" s="110"/>
      <c r="S35" s="110"/>
      <c r="T35" s="110"/>
      <c r="U35" s="106"/>
      <c r="V35" s="117"/>
    </row>
    <row r="36" spans="2:22" s="112" customFormat="1" x14ac:dyDescent="0.35">
      <c r="B36" s="118"/>
      <c r="C36" s="118"/>
      <c r="D36" s="118"/>
      <c r="E36" s="118"/>
      <c r="F36" s="119"/>
      <c r="G36" s="119"/>
      <c r="H36" s="119"/>
      <c r="I36" s="118"/>
      <c r="J36" s="118"/>
      <c r="K36" s="118"/>
      <c r="L36" s="118"/>
      <c r="M36" s="118"/>
      <c r="N36" s="120"/>
      <c r="O36" s="120"/>
      <c r="P36" s="120"/>
      <c r="Q36" s="121"/>
      <c r="R36" s="121"/>
      <c r="S36" s="121"/>
      <c r="T36" s="121"/>
      <c r="U36" s="118"/>
      <c r="V36" s="122"/>
    </row>
    <row r="37" spans="2:22" s="112" customFormat="1" x14ac:dyDescent="0.35">
      <c r="B37" s="118"/>
      <c r="C37" s="118"/>
      <c r="D37" s="118"/>
      <c r="E37" s="118"/>
      <c r="F37" s="119"/>
      <c r="G37" s="119"/>
      <c r="H37" s="119"/>
      <c r="I37" s="118"/>
      <c r="J37" s="118"/>
      <c r="K37" s="118"/>
      <c r="L37" s="118"/>
      <c r="M37" s="118"/>
      <c r="N37" s="120"/>
      <c r="O37" s="120"/>
      <c r="P37" s="120"/>
      <c r="Q37" s="121"/>
      <c r="R37" s="121"/>
      <c r="S37" s="121"/>
      <c r="T37" s="121"/>
      <c r="U37" s="118"/>
      <c r="V37" s="122"/>
    </row>
    <row r="38" spans="2:22" s="112" customFormat="1" x14ac:dyDescent="0.35">
      <c r="B38" s="118"/>
      <c r="C38" s="118"/>
      <c r="D38" s="118"/>
      <c r="E38" s="118"/>
      <c r="F38" s="119"/>
      <c r="G38" s="119"/>
      <c r="H38" s="119"/>
      <c r="I38" s="118"/>
      <c r="J38" s="118"/>
      <c r="K38" s="118"/>
      <c r="L38" s="118"/>
      <c r="M38" s="118"/>
      <c r="N38" s="120"/>
      <c r="O38" s="120"/>
      <c r="P38" s="120"/>
      <c r="Q38" s="121"/>
      <c r="R38" s="121"/>
      <c r="S38" s="121"/>
      <c r="T38" s="121"/>
      <c r="U38" s="118"/>
      <c r="V38" s="122"/>
    </row>
    <row r="39" spans="2:22" s="112" customFormat="1" x14ac:dyDescent="0.35">
      <c r="B39" s="118"/>
      <c r="C39" s="118"/>
      <c r="D39" s="118"/>
      <c r="E39" s="118"/>
      <c r="F39" s="119"/>
      <c r="G39" s="119"/>
      <c r="H39" s="119"/>
      <c r="I39" s="118"/>
      <c r="J39" s="118"/>
      <c r="K39" s="118"/>
      <c r="L39" s="118"/>
      <c r="M39" s="118"/>
      <c r="N39" s="120"/>
      <c r="O39" s="120"/>
      <c r="P39" s="120"/>
      <c r="Q39" s="121"/>
      <c r="R39" s="121"/>
      <c r="S39" s="121"/>
      <c r="T39" s="121"/>
      <c r="U39" s="118"/>
      <c r="V39" s="122"/>
    </row>
    <row r="40" spans="2:22" s="112" customFormat="1" x14ac:dyDescent="0.35">
      <c r="B40" s="118"/>
      <c r="C40" s="118"/>
      <c r="D40" s="118"/>
      <c r="E40" s="118"/>
      <c r="F40" s="119"/>
      <c r="G40" s="119"/>
      <c r="H40" s="119"/>
      <c r="I40" s="118"/>
      <c r="J40" s="118"/>
      <c r="K40" s="118"/>
      <c r="L40" s="118"/>
      <c r="M40" s="118"/>
      <c r="N40" s="120"/>
      <c r="O40" s="120"/>
      <c r="P40" s="120"/>
      <c r="Q40" s="121"/>
      <c r="R40" s="121"/>
      <c r="S40" s="121"/>
      <c r="T40" s="121"/>
      <c r="U40" s="118"/>
      <c r="V40" s="122"/>
    </row>
    <row r="41" spans="2:22" s="112" customFormat="1" x14ac:dyDescent="0.35">
      <c r="B41" s="118"/>
      <c r="C41" s="118"/>
      <c r="D41" s="118"/>
      <c r="E41" s="118"/>
      <c r="F41" s="119"/>
      <c r="G41" s="119"/>
      <c r="H41" s="119"/>
      <c r="I41" s="118"/>
      <c r="J41" s="118"/>
      <c r="K41" s="118"/>
      <c r="L41" s="118"/>
      <c r="M41" s="118"/>
      <c r="N41" s="120"/>
      <c r="O41" s="120"/>
      <c r="P41" s="120"/>
      <c r="Q41" s="121"/>
      <c r="R41" s="121"/>
      <c r="S41" s="121"/>
      <c r="T41" s="121"/>
      <c r="U41" s="118"/>
      <c r="V41" s="122"/>
    </row>
    <row r="42" spans="2:22" s="112" customFormat="1" x14ac:dyDescent="0.35">
      <c r="B42" s="118"/>
      <c r="C42" s="118"/>
      <c r="D42" s="118"/>
      <c r="E42" s="118"/>
      <c r="F42" s="119"/>
      <c r="G42" s="119"/>
      <c r="H42" s="119"/>
      <c r="I42" s="118"/>
      <c r="J42" s="118"/>
      <c r="K42" s="118"/>
      <c r="L42" s="118"/>
      <c r="M42" s="118"/>
      <c r="N42" s="120"/>
      <c r="O42" s="120"/>
      <c r="P42" s="120"/>
      <c r="Q42" s="121"/>
      <c r="R42" s="121"/>
      <c r="S42" s="121"/>
      <c r="T42" s="121"/>
      <c r="U42" s="118"/>
      <c r="V42" s="122"/>
    </row>
    <row r="43" spans="2:22" s="112" customFormat="1" x14ac:dyDescent="0.35">
      <c r="B43" s="118"/>
      <c r="C43" s="118"/>
      <c r="D43" s="118"/>
      <c r="E43" s="118"/>
      <c r="F43" s="119"/>
      <c r="G43" s="119"/>
      <c r="H43" s="119"/>
      <c r="I43" s="118"/>
      <c r="J43" s="118"/>
      <c r="K43" s="118"/>
      <c r="L43" s="118"/>
      <c r="M43" s="118"/>
      <c r="N43" s="120"/>
      <c r="O43" s="120"/>
      <c r="P43" s="120"/>
      <c r="Q43" s="121"/>
      <c r="R43" s="121"/>
      <c r="S43" s="121"/>
      <c r="T43" s="121"/>
      <c r="U43" s="118"/>
      <c r="V43" s="122"/>
    </row>
  </sheetData>
  <mergeCells count="11">
    <mergeCell ref="P3:P4"/>
    <mergeCell ref="A1:V1"/>
    <mergeCell ref="B2:I2"/>
    <mergeCell ref="J2:P2"/>
    <mergeCell ref="Q2:U2"/>
    <mergeCell ref="I3:I4"/>
    <mergeCell ref="U3:U4"/>
    <mergeCell ref="V3:V4"/>
    <mergeCell ref="B4:E4"/>
    <mergeCell ref="J4:O4"/>
    <mergeCell ref="Q4:T4"/>
  </mergeCells>
  <printOptions horizontalCentered="1"/>
  <pageMargins left="0.25" right="0.25" top="1" bottom="1" header="0.5" footer="0.5"/>
  <pageSetup scale="44" orientation="landscape" useFirstPageNumber="1" horizontalDpi="4294967292" r:id="rId1"/>
  <headerFooter scaleWithDoc="0" alignWithMargins="0">
    <oddHeader>&amp;C&amp;"Cambria,Bold"&amp;11City of Albany
2016</oddHeader>
    <oddFooter>&amp;L&amp;"Cambria,Bold"&amp;9PREPARED BY WASTE MANAGEMENT OF ALAMEDA COUNTY
c:\2013 annual.xls&amp;R&amp;"Cambria,Bold"&amp;9Total Tons Hauled
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AG11"/>
  <sheetViews>
    <sheetView zoomScale="60" zoomScaleNormal="60" workbookViewId="0">
      <selection activeCell="A9" sqref="A9"/>
    </sheetView>
  </sheetViews>
  <sheetFormatPr defaultColWidth="7.07421875" defaultRowHeight="15.5" x14ac:dyDescent="0.35"/>
  <cols>
    <col min="1" max="1" width="20.84375" style="139" customWidth="1"/>
    <col min="2" max="14" width="11.69140625" style="139" customWidth="1"/>
    <col min="15" max="16" width="11.69140625" style="159" customWidth="1"/>
    <col min="17" max="17" width="12.84375" style="159" bestFit="1" customWidth="1"/>
    <col min="18" max="19" width="11.69140625" style="139" customWidth="1"/>
    <col min="20" max="20" width="18.69140625" style="139" bestFit="1" customWidth="1"/>
    <col min="21" max="16384" width="7.07421875" style="139"/>
  </cols>
  <sheetData>
    <row r="1" spans="1:33" s="138" customFormat="1" ht="62.25" customHeight="1" thickBot="1" x14ac:dyDescent="0.4">
      <c r="A1" s="196" t="str">
        <f ca="1">LEFT('Cover '!A16, 4)&amp;" RESIDENTIAL RECYCLING"</f>
        <v>2018 RESIDENTIAL RECYCLING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8"/>
    </row>
    <row r="2" spans="1:33" ht="39" customHeight="1" thickBot="1" x14ac:dyDescent="0.45">
      <c r="A2" s="199" t="s">
        <v>17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1" t="s">
        <v>33</v>
      </c>
      <c r="S2" s="202"/>
      <c r="T2" s="203"/>
    </row>
    <row r="3" spans="1:33" ht="55.5" customHeight="1" thickBot="1" x14ac:dyDescent="0.45">
      <c r="A3" s="140" t="s">
        <v>70</v>
      </c>
      <c r="B3" s="141" t="s">
        <v>71</v>
      </c>
      <c r="C3" s="141" t="s">
        <v>72</v>
      </c>
      <c r="D3" s="141" t="s">
        <v>73</v>
      </c>
      <c r="E3" s="141" t="s">
        <v>74</v>
      </c>
      <c r="F3" s="141" t="s">
        <v>75</v>
      </c>
      <c r="G3" s="141" t="s">
        <v>76</v>
      </c>
      <c r="H3" s="141" t="s">
        <v>77</v>
      </c>
      <c r="I3" s="141" t="s">
        <v>78</v>
      </c>
      <c r="J3" s="141" t="s">
        <v>79</v>
      </c>
      <c r="K3" s="141" t="s">
        <v>80</v>
      </c>
      <c r="L3" s="141" t="s">
        <v>81</v>
      </c>
      <c r="M3" s="141" t="s">
        <v>82</v>
      </c>
      <c r="N3" s="141" t="s">
        <v>83</v>
      </c>
      <c r="O3" s="141" t="s">
        <v>84</v>
      </c>
      <c r="P3" s="141" t="s">
        <v>85</v>
      </c>
      <c r="Q3" s="141" t="s">
        <v>86</v>
      </c>
      <c r="R3" s="142" t="s">
        <v>34</v>
      </c>
      <c r="S3" s="143" t="s">
        <v>15</v>
      </c>
      <c r="T3" s="144" t="s">
        <v>35</v>
      </c>
    </row>
    <row r="4" spans="1:33" s="145" customFormat="1" ht="37.5" customHeight="1" thickTop="1" thickBot="1" x14ac:dyDescent="0.45">
      <c r="A4" s="146" t="s">
        <v>11</v>
      </c>
      <c r="B4" s="147">
        <v>109.99815145045835</v>
      </c>
      <c r="C4" s="147">
        <v>155.14112369709906</v>
      </c>
      <c r="D4" s="147">
        <v>8.1405359789024239</v>
      </c>
      <c r="E4" s="147">
        <v>0.75126158482983785</v>
      </c>
      <c r="F4" s="147">
        <v>1.6707160617857588</v>
      </c>
      <c r="G4" s="147">
        <v>26.9108627401733</v>
      </c>
      <c r="H4" s="147">
        <v>9.8785291975386169</v>
      </c>
      <c r="I4" s="147">
        <v>4.2384608815772946</v>
      </c>
      <c r="J4" s="147">
        <v>13.343302775335928</v>
      </c>
      <c r="K4" s="147">
        <v>28.660068818284564</v>
      </c>
      <c r="L4" s="147">
        <v>1.1885631043576539</v>
      </c>
      <c r="M4" s="147">
        <v>1.4464588722843148</v>
      </c>
      <c r="N4" s="148">
        <v>1.031583071706643</v>
      </c>
      <c r="O4" s="147">
        <v>84.04038176566624</v>
      </c>
      <c r="P4" s="149">
        <v>446.43999999999994</v>
      </c>
      <c r="Q4" s="148">
        <v>362.39961823433373</v>
      </c>
      <c r="R4" s="150">
        <v>117.74207188160676</v>
      </c>
      <c r="S4" s="151">
        <v>48</v>
      </c>
      <c r="T4" s="151">
        <v>9291</v>
      </c>
      <c r="V4" s="139"/>
      <c r="W4" s="139"/>
      <c r="X4" s="152"/>
      <c r="Y4" s="152"/>
      <c r="Z4" s="152"/>
      <c r="AA4" s="152"/>
      <c r="AB4" s="152"/>
      <c r="AC4" s="152"/>
      <c r="AD4" s="152"/>
      <c r="AE4" s="152"/>
      <c r="AF4" s="152"/>
      <c r="AG4" s="152"/>
    </row>
    <row r="5" spans="1:33" s="145" customFormat="1" ht="37.5" customHeight="1" thickTop="1" thickBot="1" x14ac:dyDescent="0.4">
      <c r="A5" s="146" t="s">
        <v>12</v>
      </c>
      <c r="B5" s="147">
        <v>105.30196659550418</v>
      </c>
      <c r="C5" s="147">
        <v>148.51763606680899</v>
      </c>
      <c r="D5" s="147">
        <v>7.7929895767926673</v>
      </c>
      <c r="E5" s="147">
        <v>0.71918774331282176</v>
      </c>
      <c r="F5" s="147">
        <v>1.5993876679643351</v>
      </c>
      <c r="G5" s="147">
        <v>25.761949014190634</v>
      </c>
      <c r="H5" s="147">
        <v>9.4567821172924802</v>
      </c>
      <c r="I5" s="147">
        <v>4.0575069697350248</v>
      </c>
      <c r="J5" s="147">
        <v>12.773633052869524</v>
      </c>
      <c r="K5" s="147">
        <v>27.436475700113025</v>
      </c>
      <c r="L5" s="147">
        <v>1.1378194147934195</v>
      </c>
      <c r="M5" s="147">
        <v>1.3847047595127464</v>
      </c>
      <c r="N5" s="148">
        <v>0.98754137887730753</v>
      </c>
      <c r="O5" s="147">
        <v>80.452419942232879</v>
      </c>
      <c r="P5" s="149">
        <v>427.38000000000005</v>
      </c>
      <c r="Q5" s="148">
        <v>346.92758005776716</v>
      </c>
      <c r="R5" s="150">
        <v>126.39957716701903</v>
      </c>
      <c r="S5" s="151">
        <v>63</v>
      </c>
      <c r="T5" s="151">
        <v>9638</v>
      </c>
      <c r="V5" s="153"/>
      <c r="W5" s="153"/>
    </row>
    <row r="6" spans="1:33" s="145" customFormat="1" ht="37.5" customHeight="1" thickTop="1" thickBot="1" x14ac:dyDescent="0.4">
      <c r="A6" s="146" t="s">
        <v>13</v>
      </c>
      <c r="B6" s="147">
        <v>110.40469421072459</v>
      </c>
      <c r="C6" s="147">
        <v>155.71451061157856</v>
      </c>
      <c r="D6" s="147">
        <v>8.1706226296621889</v>
      </c>
      <c r="E6" s="147">
        <v>0.75403817656662064</v>
      </c>
      <c r="F6" s="147">
        <v>1.676890870275022</v>
      </c>
      <c r="G6" s="147">
        <v>27.010322742684924</v>
      </c>
      <c r="H6" s="147">
        <v>9.9150393067939255</v>
      </c>
      <c r="I6" s="147">
        <v>4.2541258319728747</v>
      </c>
      <c r="J6" s="147">
        <v>13.392618359914607</v>
      </c>
      <c r="K6" s="147">
        <v>28.76599372095944</v>
      </c>
      <c r="L6" s="147">
        <v>1.1929559211352507</v>
      </c>
      <c r="M6" s="147">
        <v>1.4518048474193146</v>
      </c>
      <c r="N6" s="148">
        <v>1.0353957051362552</v>
      </c>
      <c r="O6" s="147">
        <v>84.350987065176497</v>
      </c>
      <c r="P6" s="149">
        <v>448.09000000000003</v>
      </c>
      <c r="Q6" s="148">
        <v>363.73901293482356</v>
      </c>
      <c r="R6" s="150">
        <v>148.90909090909091</v>
      </c>
      <c r="S6" s="151">
        <v>56</v>
      </c>
      <c r="T6" s="151">
        <v>11080</v>
      </c>
      <c r="V6" s="139"/>
      <c r="W6" s="139"/>
    </row>
    <row r="7" spans="1:33" s="145" customFormat="1" ht="37.5" customHeight="1" thickTop="1" thickBot="1" x14ac:dyDescent="0.4">
      <c r="A7" s="146" t="s">
        <v>14</v>
      </c>
      <c r="B7" s="147">
        <v>113.69645862112269</v>
      </c>
      <c r="C7" s="147">
        <v>160.35720708275778</v>
      </c>
      <c r="D7" s="147">
        <v>8.4142333291473079</v>
      </c>
      <c r="E7" s="147">
        <v>0.77652015572020594</v>
      </c>
      <c r="F7" s="147">
        <v>1.7268881074971745</v>
      </c>
      <c r="G7" s="147">
        <v>27.815647369082008</v>
      </c>
      <c r="H7" s="147">
        <v>10.210660555067189</v>
      </c>
      <c r="I7" s="147">
        <v>4.3809644606304161</v>
      </c>
      <c r="J7" s="147">
        <v>13.791925153836496</v>
      </c>
      <c r="K7" s="147">
        <v>29.62366444807234</v>
      </c>
      <c r="L7" s="147">
        <v>1.2285244254677887</v>
      </c>
      <c r="M7" s="147">
        <v>1.4950910460881579</v>
      </c>
      <c r="N7" s="148">
        <v>1.0662664824814767</v>
      </c>
      <c r="O7" s="147">
        <v>86.865948763029067</v>
      </c>
      <c r="P7" s="149">
        <v>461.4500000000001</v>
      </c>
      <c r="Q7" s="148">
        <v>374.58405123697105</v>
      </c>
      <c r="R7" s="150">
        <v>103.89006342494714</v>
      </c>
      <c r="S7" s="151">
        <v>45</v>
      </c>
      <c r="T7" s="151">
        <v>5308</v>
      </c>
      <c r="V7" s="139"/>
      <c r="W7" s="139"/>
    </row>
    <row r="8" spans="1:33" s="145" customFormat="1" ht="37.5" customHeight="1" thickTop="1" thickBot="1" x14ac:dyDescent="0.4">
      <c r="A8" s="154" t="str">
        <f ca="1">LEFT('Cover '!A16, 4)&amp;" YTD"</f>
        <v>2018 YTD</v>
      </c>
      <c r="B8" s="155">
        <v>439.40127087780979</v>
      </c>
      <c r="C8" s="155">
        <v>619.73047745824442</v>
      </c>
      <c r="D8" s="155">
        <v>32.51838151450459</v>
      </c>
      <c r="E8" s="155">
        <v>3.0010076604294866</v>
      </c>
      <c r="F8" s="155">
        <v>6.6738827075222904</v>
      </c>
      <c r="G8" s="155">
        <v>107.49878186613086</v>
      </c>
      <c r="H8" s="155">
        <v>39.46101117669221</v>
      </c>
      <c r="I8" s="155">
        <v>16.93105814391561</v>
      </c>
      <c r="J8" s="155">
        <v>53.301479341956551</v>
      </c>
      <c r="K8" s="155">
        <v>114.48620268742937</v>
      </c>
      <c r="L8" s="155">
        <v>4.7478628657541133</v>
      </c>
      <c r="M8" s="155">
        <v>5.7780595253045348</v>
      </c>
      <c r="N8" s="155">
        <v>4.1207866382016825</v>
      </c>
      <c r="O8" s="155">
        <v>335.70973753610468</v>
      </c>
      <c r="P8" s="155">
        <v>1783.3600000000001</v>
      </c>
      <c r="Q8" s="155">
        <v>1447.6502624638954</v>
      </c>
      <c r="R8" s="155">
        <v>496.94080338266377</v>
      </c>
      <c r="S8" s="155">
        <v>212</v>
      </c>
      <c r="T8" s="155">
        <v>35317</v>
      </c>
      <c r="V8" s="139"/>
      <c r="W8" s="139"/>
    </row>
    <row r="9" spans="1:33" s="153" customFormat="1" ht="37.5" customHeight="1" thickBot="1" x14ac:dyDescent="0.4">
      <c r="A9" s="154" t="s">
        <v>16</v>
      </c>
      <c r="B9" s="155">
        <v>36.616772573150818</v>
      </c>
      <c r="C9" s="155">
        <v>51.644206454853702</v>
      </c>
      <c r="D9" s="155">
        <v>2.7098651262087157</v>
      </c>
      <c r="E9" s="155">
        <v>0.25008397170245722</v>
      </c>
      <c r="F9" s="155">
        <v>0.55615689229352416</v>
      </c>
      <c r="G9" s="155">
        <v>8.9582318221775719</v>
      </c>
      <c r="H9" s="155">
        <v>3.2884175980576842</v>
      </c>
      <c r="I9" s="155">
        <v>1.4109215119929674</v>
      </c>
      <c r="J9" s="155">
        <v>4.4417899451630456</v>
      </c>
      <c r="K9" s="155">
        <v>9.5405168906191147</v>
      </c>
      <c r="L9" s="155">
        <v>0.39565523881284276</v>
      </c>
      <c r="M9" s="155">
        <v>0.48150496044204455</v>
      </c>
      <c r="N9" s="155">
        <v>0.34339888651680689</v>
      </c>
      <c r="O9" s="155">
        <v>27.975811461342058</v>
      </c>
      <c r="P9" s="155">
        <v>148.61333333333334</v>
      </c>
      <c r="Q9" s="155">
        <v>120.63752187199128</v>
      </c>
      <c r="R9" s="155">
        <v>41.411733615221983</v>
      </c>
      <c r="S9" s="155">
        <v>17.666666666666668</v>
      </c>
      <c r="T9" s="155">
        <v>2943.0833333333335</v>
      </c>
      <c r="V9" s="139"/>
      <c r="W9" s="139"/>
    </row>
    <row r="10" spans="1:33" s="153" customFormat="1" x14ac:dyDescent="0.35">
      <c r="A10" s="156"/>
      <c r="O10" s="157"/>
      <c r="P10" s="157"/>
      <c r="Q10" s="157"/>
      <c r="R10" s="158"/>
      <c r="V10" s="139"/>
      <c r="W10" s="139"/>
    </row>
    <row r="11" spans="1:33" x14ac:dyDescent="0.35">
      <c r="X11" s="158"/>
    </row>
  </sheetData>
  <mergeCells count="3">
    <mergeCell ref="A1:T1"/>
    <mergeCell ref="A2:Q2"/>
    <mergeCell ref="R2:T2"/>
  </mergeCells>
  <conditionalFormatting sqref="B4:T7 B9:T9">
    <cfRule type="cellIs" dxfId="3" priority="3" operator="equal">
      <formula>0</formula>
    </cfRule>
  </conditionalFormatting>
  <conditionalFormatting sqref="B8:T8">
    <cfRule type="cellIs" dxfId="2" priority="1" operator="equal">
      <formula>0</formula>
    </cfRule>
  </conditionalFormatting>
  <printOptions horizontalCentered="1"/>
  <pageMargins left="0.25" right="0.25" top="1" bottom="1" header="0.5" footer="0.5"/>
  <pageSetup scale="52" firstPageNumber="2" orientation="landscape" useFirstPageNumber="1" r:id="rId1"/>
  <headerFooter scaleWithDoc="0" alignWithMargins="0">
    <oddHeader>&amp;C&amp;"Cambria,Bold"&amp;11City of Albany
2016</oddHeader>
    <oddFooter>&amp;L&amp;"Cambria,Bold"&amp;9PREPARED BY WASTE MANAGEMENT OF ALAMEDA COUNTY
c:\2013 annual.xls&amp;R&amp;"Cambria,Bold"&amp;9Residential Recycling
Page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W10"/>
  <sheetViews>
    <sheetView tabSelected="1" zoomScale="60" zoomScaleNormal="60" workbookViewId="0">
      <selection sqref="A1:Q1"/>
    </sheetView>
  </sheetViews>
  <sheetFormatPr defaultColWidth="7.07421875" defaultRowHeight="18" x14ac:dyDescent="0.4"/>
  <cols>
    <col min="1" max="1" width="16.53515625" style="165" customWidth="1"/>
    <col min="2" max="2" width="14.23046875" style="165" bestFit="1" customWidth="1"/>
    <col min="3" max="3" width="7.53515625" style="165" bestFit="1" customWidth="1"/>
    <col min="4" max="4" width="10.4609375" style="165" bestFit="1" customWidth="1"/>
    <col min="5" max="5" width="20.4609375" style="165" bestFit="1" customWidth="1"/>
    <col min="6" max="6" width="17.3046875" style="165" bestFit="1" customWidth="1"/>
    <col min="7" max="7" width="7.53515625" style="165" bestFit="1" customWidth="1"/>
    <col min="8" max="8" width="10.4609375" style="165" bestFit="1" customWidth="1"/>
    <col min="9" max="9" width="8.4609375" style="165" bestFit="1" customWidth="1"/>
    <col min="10" max="10" width="15.3046875" style="165" bestFit="1" customWidth="1"/>
    <col min="11" max="11" width="19.53515625" style="165" bestFit="1" customWidth="1"/>
    <col min="12" max="12" width="15.69140625" style="165" bestFit="1" customWidth="1"/>
    <col min="13" max="13" width="18.07421875" style="165" bestFit="1" customWidth="1"/>
    <col min="14" max="14" width="17.07421875" style="165" bestFit="1" customWidth="1"/>
    <col min="15" max="15" width="9.84375" style="169" bestFit="1" customWidth="1"/>
    <col min="16" max="16" width="15.84375" style="169" bestFit="1" customWidth="1"/>
    <col min="17" max="17" width="20.84375" style="170" bestFit="1" customWidth="1"/>
    <col min="18" max="16384" width="7.07421875" style="165"/>
  </cols>
  <sheetData>
    <row r="1" spans="1:23" s="161" customFormat="1" ht="62.25" customHeight="1" thickBot="1" x14ac:dyDescent="0.4">
      <c r="A1" s="196" t="str">
        <f ca="1">LEFT('Cover '!A16, 4)&amp;" MULTI-FAMILY RECYCLING"</f>
        <v>2018 MULTI-FAMILY RECYCLING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8"/>
      <c r="R1" s="160"/>
    </row>
    <row r="2" spans="1:23" s="162" customFormat="1" ht="39" customHeight="1" thickBot="1" x14ac:dyDescent="0.55000000000000004">
      <c r="A2" s="199" t="s">
        <v>17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4"/>
    </row>
    <row r="3" spans="1:23" ht="43.9" customHeight="1" thickBot="1" x14ac:dyDescent="0.45">
      <c r="A3" s="163" t="s">
        <v>70</v>
      </c>
      <c r="B3" s="164" t="s">
        <v>71</v>
      </c>
      <c r="C3" s="164" t="s">
        <v>72</v>
      </c>
      <c r="D3" s="164" t="s">
        <v>73</v>
      </c>
      <c r="E3" s="164" t="s">
        <v>74</v>
      </c>
      <c r="F3" s="164" t="s">
        <v>75</v>
      </c>
      <c r="G3" s="164" t="s">
        <v>76</v>
      </c>
      <c r="H3" s="164" t="s">
        <v>77</v>
      </c>
      <c r="I3" s="164" t="s">
        <v>78</v>
      </c>
      <c r="J3" s="164" t="s">
        <v>79</v>
      </c>
      <c r="K3" s="164" t="s">
        <v>80</v>
      </c>
      <c r="L3" s="164" t="s">
        <v>81</v>
      </c>
      <c r="M3" s="164" t="s">
        <v>82</v>
      </c>
      <c r="N3" s="164" t="s">
        <v>83</v>
      </c>
      <c r="O3" s="164" t="s">
        <v>84</v>
      </c>
      <c r="P3" s="164" t="s">
        <v>85</v>
      </c>
      <c r="Q3" s="164" t="s">
        <v>86</v>
      </c>
    </row>
    <row r="4" spans="1:23" s="168" customFormat="1" ht="37.5" customHeight="1" thickTop="1" thickBot="1" x14ac:dyDescent="0.4">
      <c r="A4" s="166" t="s">
        <v>11</v>
      </c>
      <c r="B4" s="167">
        <v>13.938256938339819</v>
      </c>
      <c r="C4" s="167">
        <v>19.65848348612332</v>
      </c>
      <c r="D4" s="167">
        <v>1.0315162627150571</v>
      </c>
      <c r="E4" s="167">
        <v>9.5195026999874394E-2</v>
      </c>
      <c r="F4" s="167">
        <v>0.21170237347733262</v>
      </c>
      <c r="G4" s="167">
        <v>3.4099711164134119</v>
      </c>
      <c r="H4" s="167">
        <v>1.2517435639834233</v>
      </c>
      <c r="I4" s="167">
        <v>0.53707045083511229</v>
      </c>
      <c r="J4" s="167">
        <v>1.6907773452216501</v>
      </c>
      <c r="K4" s="167">
        <v>3.6316192389802833</v>
      </c>
      <c r="L4" s="167">
        <v>0.15060705764159235</v>
      </c>
      <c r="M4" s="167">
        <v>0.18328594750722088</v>
      </c>
      <c r="N4" s="167">
        <v>0.13071555946251412</v>
      </c>
      <c r="O4" s="167">
        <v>10.64905563229939</v>
      </c>
      <c r="P4" s="167">
        <v>56.57</v>
      </c>
      <c r="Q4" s="167">
        <v>45.920944367700613</v>
      </c>
      <c r="S4"/>
      <c r="T4"/>
    </row>
    <row r="5" spans="1:23" s="168" customFormat="1" ht="37.5" customHeight="1" thickTop="1" thickBot="1" x14ac:dyDescent="0.4">
      <c r="A5" s="166" t="s">
        <v>12</v>
      </c>
      <c r="B5" s="167">
        <v>20.746000251161611</v>
      </c>
      <c r="C5" s="167">
        <v>29.26010799949767</v>
      </c>
      <c r="D5" s="167">
        <v>1.5353309054376487</v>
      </c>
      <c r="E5" s="167">
        <v>0.14169031771945242</v>
      </c>
      <c r="F5" s="167">
        <v>0.31510234836117029</v>
      </c>
      <c r="G5" s="167">
        <v>5.0754740675624754</v>
      </c>
      <c r="H5" s="167">
        <v>1.8631219389677258</v>
      </c>
      <c r="I5" s="167">
        <v>0.7993871656410898</v>
      </c>
      <c r="J5" s="167">
        <v>2.5165892251663937</v>
      </c>
      <c r="K5" s="167">
        <v>5.405379881954036</v>
      </c>
      <c r="L5" s="167">
        <v>0.22416677131734264</v>
      </c>
      <c r="M5" s="167">
        <v>0.27280673113148302</v>
      </c>
      <c r="N5" s="167">
        <v>0.19455983925656153</v>
      </c>
      <c r="O5" s="167">
        <v>15.850282556825324</v>
      </c>
      <c r="P5" s="167">
        <v>84.199999999999974</v>
      </c>
      <c r="Q5" s="167">
        <v>68.349717443174654</v>
      </c>
      <c r="S5"/>
      <c r="T5"/>
    </row>
    <row r="6" spans="1:23" s="168" customFormat="1" ht="37.5" customHeight="1" thickTop="1" thickBot="1" x14ac:dyDescent="0.4">
      <c r="A6" s="166" t="s">
        <v>13</v>
      </c>
      <c r="B6" s="167">
        <v>22.349996232575659</v>
      </c>
      <c r="C6" s="167">
        <v>31.522380007534849</v>
      </c>
      <c r="D6" s="167">
        <v>1.6540364184352634</v>
      </c>
      <c r="E6" s="167">
        <v>0.15264523420821297</v>
      </c>
      <c r="F6" s="167">
        <v>0.33946477458244378</v>
      </c>
      <c r="G6" s="167">
        <v>5.4678889865628539</v>
      </c>
      <c r="H6" s="167">
        <v>2.0071709154841146</v>
      </c>
      <c r="I6" s="167">
        <v>0.86119251538364949</v>
      </c>
      <c r="J6" s="167">
        <v>2.7111616225040818</v>
      </c>
      <c r="K6" s="167">
        <v>5.8233017706894392</v>
      </c>
      <c r="L6" s="167">
        <v>0.24149843023985934</v>
      </c>
      <c r="M6" s="167">
        <v>0.29389903302775339</v>
      </c>
      <c r="N6" s="167">
        <v>0.20960241115157605</v>
      </c>
      <c r="O6" s="167">
        <v>17.075761647620254</v>
      </c>
      <c r="P6" s="167">
        <v>90.710000000000008</v>
      </c>
      <c r="Q6" s="167">
        <v>73.634238352379754</v>
      </c>
    </row>
    <row r="7" spans="1:23" s="168" customFormat="1" ht="37.5" customHeight="1" thickTop="1" thickBot="1" x14ac:dyDescent="0.4">
      <c r="A7" s="166" t="s">
        <v>14</v>
      </c>
      <c r="B7" s="167">
        <v>20.598166520155715</v>
      </c>
      <c r="C7" s="167">
        <v>29.051603666959693</v>
      </c>
      <c r="D7" s="167">
        <v>1.5243903051613716</v>
      </c>
      <c r="E7" s="167">
        <v>0.14068064799698607</v>
      </c>
      <c r="F7" s="167">
        <v>0.31285696345598391</v>
      </c>
      <c r="G7" s="167">
        <v>5.0393067939218898</v>
      </c>
      <c r="H7" s="167">
        <v>1.8498455356021606</v>
      </c>
      <c r="I7" s="167">
        <v>0.79369082004269753</v>
      </c>
      <c r="J7" s="167">
        <v>2.4986562853196035</v>
      </c>
      <c r="K7" s="167">
        <v>5.366861735526812</v>
      </c>
      <c r="L7" s="167">
        <v>0.22256938339821675</v>
      </c>
      <c r="M7" s="167">
        <v>0.27086274017330153</v>
      </c>
      <c r="N7" s="167">
        <v>0.19317342710033908</v>
      </c>
      <c r="O7" s="167">
        <v>15.737335175185244</v>
      </c>
      <c r="P7" s="167">
        <v>83.600000000000023</v>
      </c>
      <c r="Q7" s="167">
        <v>67.862664824814772</v>
      </c>
    </row>
    <row r="8" spans="1:23" s="145" customFormat="1" ht="37.5" customHeight="1" thickBot="1" x14ac:dyDescent="0.4">
      <c r="A8" s="154" t="str">
        <f ca="1">LEFT('Cover '!A16, 4)&amp;" YTD"</f>
        <v>2018 YTD</v>
      </c>
      <c r="B8" s="155">
        <v>77.632419942232815</v>
      </c>
      <c r="C8" s="155">
        <v>109.49257516011554</v>
      </c>
      <c r="D8" s="155">
        <v>5.7452738917493402</v>
      </c>
      <c r="E8" s="155">
        <v>0.53021122692452582</v>
      </c>
      <c r="F8" s="155">
        <v>1.1791264598769307</v>
      </c>
      <c r="G8" s="155">
        <v>18.99264096446063</v>
      </c>
      <c r="H8" s="155">
        <v>6.9718819540374248</v>
      </c>
      <c r="I8" s="155">
        <v>2.9913409519025489</v>
      </c>
      <c r="J8" s="155">
        <v>9.4171844782117304</v>
      </c>
      <c r="K8" s="155">
        <v>20.22716262715057</v>
      </c>
      <c r="L8" s="155">
        <v>0.83884164259701111</v>
      </c>
      <c r="M8" s="155">
        <v>1.0208544518397589</v>
      </c>
      <c r="N8" s="155">
        <v>0.72805123697099072</v>
      </c>
      <c r="O8" s="155">
        <v>59.312435011930219</v>
      </c>
      <c r="P8" s="155">
        <v>315.08</v>
      </c>
      <c r="Q8" s="155">
        <v>255.76756498806978</v>
      </c>
      <c r="R8"/>
      <c r="S8"/>
      <c r="T8"/>
      <c r="U8"/>
      <c r="V8" s="139"/>
      <c r="W8" s="139"/>
    </row>
    <row r="9" spans="1:23" s="153" customFormat="1" ht="37.5" customHeight="1" thickBot="1" x14ac:dyDescent="0.4">
      <c r="A9" s="154" t="s">
        <v>16</v>
      </c>
      <c r="B9" s="155">
        <v>6.4693683285194012</v>
      </c>
      <c r="C9" s="155">
        <v>9.1243812633429613</v>
      </c>
      <c r="D9" s="155">
        <v>0.47877282431244511</v>
      </c>
      <c r="E9" s="155">
        <v>4.4184268910377161E-2</v>
      </c>
      <c r="F9" s="155">
        <v>9.8260538323077559E-2</v>
      </c>
      <c r="G9" s="155">
        <v>1.5827200803717194</v>
      </c>
      <c r="H9" s="155">
        <v>0.58099016283645188</v>
      </c>
      <c r="I9" s="155">
        <v>0.24927841265854575</v>
      </c>
      <c r="J9" s="155">
        <v>0.78476537318431072</v>
      </c>
      <c r="K9" s="155">
        <v>1.6855968855958807</v>
      </c>
      <c r="L9" s="155">
        <v>6.9903470216417588E-2</v>
      </c>
      <c r="M9" s="155">
        <v>8.5071204319979901E-2</v>
      </c>
      <c r="N9" s="155">
        <v>6.067093641424922E-2</v>
      </c>
      <c r="O9" s="155">
        <v>4.942702917660851</v>
      </c>
      <c r="P9" s="155">
        <v>26.256666666666664</v>
      </c>
      <c r="Q9" s="155">
        <v>21.313963749005815</v>
      </c>
      <c r="R9"/>
      <c r="S9"/>
      <c r="T9"/>
      <c r="U9"/>
      <c r="V9" s="139"/>
      <c r="W9" s="139"/>
    </row>
    <row r="10" spans="1:23" x14ac:dyDescent="0.4">
      <c r="R10"/>
      <c r="S10"/>
      <c r="T10"/>
      <c r="U10"/>
    </row>
  </sheetData>
  <mergeCells count="2">
    <mergeCell ref="A1:Q1"/>
    <mergeCell ref="A2:Q2"/>
  </mergeCells>
  <conditionalFormatting sqref="B9:Q9">
    <cfRule type="cellIs" dxfId="1" priority="2" operator="equal">
      <formula>0</formula>
    </cfRule>
  </conditionalFormatting>
  <conditionalFormatting sqref="B8:Q8">
    <cfRule type="cellIs" dxfId="0" priority="1" operator="equal">
      <formula>0</formula>
    </cfRule>
  </conditionalFormatting>
  <printOptions horizontalCentered="1"/>
  <pageMargins left="0.25" right="0.25" top="1" bottom="1" header="0.5" footer="0.5"/>
  <pageSetup scale="51" firstPageNumber="3" orientation="landscape" useFirstPageNumber="1" r:id="rId1"/>
  <headerFooter scaleWithDoc="0" alignWithMargins="0">
    <oddHeader>&amp;C&amp;"Cambria,Bold"&amp;11City of Albany
2018</oddHeader>
    <oddFooter>&amp;L&amp;"Cambria,Bold"&amp;9PREPARED BY WASTE MANAGEMENT OF ALAMEDA COUNTY
c:\2013 annual.xls&amp;R&amp;"Cambria,Bold"&amp;9Multi-Family Dwelling Recycling
Page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79998168889431442"/>
  </sheetPr>
  <dimension ref="A1:S15"/>
  <sheetViews>
    <sheetView zoomScale="70" zoomScaleNormal="70" workbookViewId="0">
      <selection activeCell="F10" sqref="F10"/>
    </sheetView>
  </sheetViews>
  <sheetFormatPr defaultColWidth="7.23046875" defaultRowHeight="50.15" customHeight="1" x14ac:dyDescent="0.25"/>
  <cols>
    <col min="1" max="6" width="16.84375" style="12" customWidth="1"/>
    <col min="7" max="16384" width="7.23046875" style="12"/>
  </cols>
  <sheetData>
    <row r="1" spans="1:19" s="8" customFormat="1" ht="54.75" customHeight="1" thickBot="1" x14ac:dyDescent="0.7">
      <c r="A1" s="205" t="s">
        <v>39</v>
      </c>
      <c r="B1" s="206"/>
      <c r="C1" s="206"/>
      <c r="D1" s="206"/>
      <c r="E1" s="206"/>
      <c r="F1" s="207"/>
    </row>
    <row r="2" spans="1:19" s="10" customFormat="1" ht="32.25" customHeight="1" x14ac:dyDescent="0.35">
      <c r="A2" s="18" t="s">
        <v>18</v>
      </c>
      <c r="B2" s="9"/>
      <c r="C2" s="9"/>
      <c r="D2" s="9"/>
      <c r="E2" s="9"/>
      <c r="F2" s="19"/>
      <c r="L2"/>
      <c r="M2"/>
      <c r="N2"/>
      <c r="O2"/>
      <c r="P2"/>
      <c r="Q2"/>
      <c r="R2"/>
      <c r="S2"/>
    </row>
    <row r="3" spans="1:19" ht="30.75" customHeight="1" x14ac:dyDescent="0.35">
      <c r="A3" s="20"/>
      <c r="B3" s="11"/>
      <c r="C3" s="208" t="s">
        <v>36</v>
      </c>
      <c r="D3" s="209"/>
      <c r="E3" s="210"/>
      <c r="F3" s="21"/>
      <c r="L3"/>
      <c r="M3"/>
      <c r="N3"/>
      <c r="O3"/>
      <c r="P3"/>
      <c r="Q3"/>
      <c r="R3"/>
      <c r="S3"/>
    </row>
    <row r="4" spans="1:19" ht="50.15" customHeight="1" x14ac:dyDescent="0.35">
      <c r="A4" s="22" t="s">
        <v>38</v>
      </c>
      <c r="B4" s="13" t="s">
        <v>19</v>
      </c>
      <c r="C4" s="13" t="s">
        <v>20</v>
      </c>
      <c r="D4" s="13" t="s">
        <v>21</v>
      </c>
      <c r="E4" s="13" t="s">
        <v>37</v>
      </c>
      <c r="F4" s="23" t="s">
        <v>22</v>
      </c>
      <c r="L4"/>
      <c r="M4"/>
      <c r="N4"/>
      <c r="O4"/>
      <c r="P4"/>
      <c r="Q4"/>
      <c r="R4"/>
      <c r="S4"/>
    </row>
    <row r="5" spans="1:19" ht="36.75" customHeight="1" x14ac:dyDescent="0.35">
      <c r="A5" s="24" t="s">
        <v>23</v>
      </c>
      <c r="B5" s="14">
        <f ca="1">PhoneReports!B11</f>
        <v>1659.3600000000001</v>
      </c>
      <c r="C5" s="16">
        <f ca="1">PhoneReports!C11</f>
        <v>0.49659999999999999</v>
      </c>
      <c r="D5" s="16">
        <f ca="1">PhoneReports!D11</f>
        <v>0.48646666666666666</v>
      </c>
      <c r="E5" s="16">
        <f ca="1">PhoneReports!E11</f>
        <v>7.8733333333333336E-2</v>
      </c>
      <c r="F5" s="25">
        <f ca="1">PhoneReports!F11</f>
        <v>33.506666666666668</v>
      </c>
      <c r="L5"/>
      <c r="M5"/>
      <c r="N5"/>
      <c r="O5"/>
      <c r="P5"/>
      <c r="Q5"/>
      <c r="R5"/>
      <c r="S5"/>
    </row>
    <row r="6" spans="1:19" ht="36.75" customHeight="1" x14ac:dyDescent="0.35">
      <c r="A6" s="24" t="s">
        <v>24</v>
      </c>
      <c r="B6" s="14">
        <f ca="1">PhoneReports!B15</f>
        <v>1837.12</v>
      </c>
      <c r="C6" s="16">
        <f ca="1">PhoneReports!C15</f>
        <v>0.47313333333333335</v>
      </c>
      <c r="D6" s="16">
        <f ca="1">PhoneReports!D15</f>
        <v>0.50719999999999998</v>
      </c>
      <c r="E6" s="16">
        <f ca="1">PhoneReports!E15</f>
        <v>2.9933333333333329E-2</v>
      </c>
      <c r="F6" s="25">
        <f ca="1">PhoneReports!F15</f>
        <v>23.213333333333338</v>
      </c>
      <c r="L6"/>
      <c r="M6"/>
      <c r="N6"/>
      <c r="O6"/>
      <c r="P6"/>
      <c r="Q6"/>
      <c r="R6"/>
      <c r="S6"/>
    </row>
    <row r="7" spans="1:19" ht="36.75" customHeight="1" x14ac:dyDescent="0.35">
      <c r="A7" s="24" t="s">
        <v>25</v>
      </c>
      <c r="B7" s="14">
        <f ca="1">PhoneReports!B19</f>
        <v>1428.24</v>
      </c>
      <c r="C7" s="16">
        <f ca="1">PhoneReports!C19</f>
        <v>0.40143333333333336</v>
      </c>
      <c r="D7" s="16">
        <f ca="1">PhoneReports!D19</f>
        <v>0.55338333333333345</v>
      </c>
      <c r="E7" s="16">
        <f ca="1">PhoneReports!E19</f>
        <v>4.8516666666666659E-2</v>
      </c>
      <c r="F7" s="25">
        <f ca="1">PhoneReports!F19</f>
        <v>116.76833333333332</v>
      </c>
      <c r="L7"/>
      <c r="M7"/>
      <c r="N7"/>
      <c r="O7"/>
      <c r="P7"/>
      <c r="Q7"/>
      <c r="R7"/>
      <c r="S7"/>
    </row>
    <row r="8" spans="1:19" ht="36.75" customHeight="1" x14ac:dyDescent="0.35">
      <c r="A8" s="24" t="s">
        <v>26</v>
      </c>
      <c r="B8" s="14">
        <v>1464</v>
      </c>
      <c r="C8" s="16">
        <v>0.42387333333333332</v>
      </c>
      <c r="D8" s="16">
        <v>0.87613333333333332</v>
      </c>
      <c r="E8" s="16">
        <v>5.0186666666666664E-2</v>
      </c>
      <c r="F8" s="25">
        <v>68.626666666666679</v>
      </c>
      <c r="L8"/>
      <c r="M8"/>
      <c r="N8"/>
      <c r="O8"/>
      <c r="P8"/>
      <c r="Q8"/>
      <c r="R8"/>
      <c r="S8"/>
    </row>
    <row r="9" spans="1:19" s="15" customFormat="1" ht="36.75" customHeight="1" x14ac:dyDescent="0.35">
      <c r="A9" s="26"/>
      <c r="B9" s="14"/>
      <c r="C9" s="16"/>
      <c r="D9" s="16"/>
      <c r="E9" s="16"/>
      <c r="F9" s="25"/>
      <c r="L9"/>
      <c r="M9"/>
      <c r="N9"/>
      <c r="O9"/>
      <c r="P9"/>
      <c r="Q9"/>
      <c r="R9"/>
      <c r="S9"/>
    </row>
    <row r="10" spans="1:19" ht="36.75" customHeight="1" thickBot="1" x14ac:dyDescent="0.4">
      <c r="A10" s="27" t="s">
        <v>40</v>
      </c>
      <c r="B10" s="28">
        <f ca="1">SUM(B5:B9)</f>
        <v>6352.96</v>
      </c>
      <c r="C10" s="29">
        <f ca="1">AVERAGE(C5:C8)</f>
        <v>0.44314999999999999</v>
      </c>
      <c r="D10" s="29">
        <f t="shared" ref="D10:F10" ca="1" si="0">AVERAGE(D5:D8)</f>
        <v>0.5251083333333334</v>
      </c>
      <c r="E10" s="29">
        <f t="shared" ca="1" si="0"/>
        <v>5.1424999999999992E-2</v>
      </c>
      <c r="F10" s="30">
        <f t="shared" ca="1" si="0"/>
        <v>72.564166666666665</v>
      </c>
      <c r="L10"/>
      <c r="M10"/>
      <c r="N10"/>
      <c r="O10"/>
      <c r="P10"/>
      <c r="Q10"/>
      <c r="R10"/>
      <c r="S10"/>
    </row>
    <row r="11" spans="1:19" ht="25.15" customHeight="1" x14ac:dyDescent="0.35">
      <c r="L11"/>
      <c r="M11"/>
      <c r="N11"/>
      <c r="O11"/>
      <c r="P11"/>
      <c r="Q11"/>
      <c r="R11"/>
      <c r="S11"/>
    </row>
    <row r="12" spans="1:19" ht="50.15" customHeight="1" x14ac:dyDescent="0.35">
      <c r="L12"/>
      <c r="M12"/>
      <c r="N12"/>
      <c r="O12"/>
      <c r="P12"/>
      <c r="Q12"/>
      <c r="R12"/>
      <c r="S12"/>
    </row>
    <row r="13" spans="1:19" ht="50.15" customHeight="1" x14ac:dyDescent="0.35">
      <c r="L13"/>
      <c r="M13"/>
      <c r="N13"/>
      <c r="O13"/>
      <c r="P13"/>
      <c r="Q13"/>
      <c r="R13"/>
      <c r="S13"/>
    </row>
    <row r="14" spans="1:19" ht="50.15" customHeight="1" x14ac:dyDescent="0.35">
      <c r="L14"/>
      <c r="M14"/>
      <c r="N14"/>
      <c r="O14"/>
      <c r="P14"/>
      <c r="Q14"/>
      <c r="R14"/>
      <c r="S14"/>
    </row>
    <row r="15" spans="1:19" ht="50.15" customHeight="1" x14ac:dyDescent="0.35">
      <c r="L15"/>
      <c r="M15"/>
      <c r="N15"/>
      <c r="O15"/>
      <c r="P15"/>
      <c r="Q15"/>
      <c r="R15"/>
      <c r="S15"/>
    </row>
  </sheetData>
  <mergeCells count="2">
    <mergeCell ref="A1:F1"/>
    <mergeCell ref="C3:E3"/>
  </mergeCells>
  <printOptions horizontalCentered="1"/>
  <pageMargins left="0.25" right="0.25" top="1" bottom="1" header="0.5" footer="0.5"/>
  <pageSetup scale="85" firstPageNumber="4" orientation="landscape" useFirstPageNumber="1" horizontalDpi="300" verticalDpi="300" r:id="rId1"/>
  <headerFooter scaleWithDoc="0" alignWithMargins="0">
    <oddHeader xml:space="preserve">&amp;C&amp;"Cambria,Bold"&amp;11City of Albany
2018
</oddHeader>
    <oddFooter>&amp;L&amp;"Cambria,Bold"&amp;9PREPARED BY WASTE MANAGEMENT OF ALAMEDA COUNTY
c:\2013 annual.xls&amp;R&amp;"Cambria,Bold"&amp;9Residential Call Queue Data
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topLeftCell="A7" zoomScaleNormal="100" workbookViewId="0">
      <selection activeCell="A7" sqref="A7"/>
    </sheetView>
  </sheetViews>
  <sheetFormatPr defaultRowHeight="15.5" x14ac:dyDescent="0.35"/>
  <cols>
    <col min="1" max="1" width="16.84375" customWidth="1"/>
    <col min="2" max="2" width="15.3046875" bestFit="1" customWidth="1"/>
    <col min="3" max="3" width="14.84375" customWidth="1"/>
    <col min="4" max="4" width="20.53515625" bestFit="1" customWidth="1"/>
    <col min="5" max="5" width="21.53515625" bestFit="1" customWidth="1"/>
    <col min="6" max="6" width="18.53515625" bestFit="1" customWidth="1"/>
  </cols>
  <sheetData>
    <row r="1" spans="1:6" ht="27.5" x14ac:dyDescent="0.55000000000000004">
      <c r="A1" s="214" t="s">
        <v>41</v>
      </c>
      <c r="B1" s="214"/>
      <c r="C1" s="214"/>
      <c r="D1" s="214"/>
      <c r="E1" s="214"/>
      <c r="F1" s="214"/>
    </row>
    <row r="2" spans="1:6" ht="27.5" x14ac:dyDescent="0.55000000000000004">
      <c r="A2" s="214" t="str">
        <f ca="1">LEFT('Cover '!A16, 4)&amp;" Program Report"</f>
        <v>2018 Program Report</v>
      </c>
      <c r="B2" s="214"/>
      <c r="C2" s="214"/>
      <c r="D2" s="214"/>
      <c r="E2" s="214"/>
      <c r="F2" s="214"/>
    </row>
    <row r="3" spans="1:6" ht="28" thickBot="1" x14ac:dyDescent="0.6">
      <c r="A3" s="214"/>
      <c r="B3" s="214"/>
      <c r="C3" s="214"/>
      <c r="D3" s="214"/>
      <c r="E3" s="214"/>
      <c r="F3" s="214"/>
    </row>
    <row r="4" spans="1:6" ht="23" x14ac:dyDescent="0.5">
      <c r="A4" s="215" t="s">
        <v>39</v>
      </c>
      <c r="B4" s="216"/>
      <c r="C4" s="216"/>
      <c r="D4" s="216"/>
      <c r="E4" s="216"/>
      <c r="F4" s="217"/>
    </row>
    <row r="5" spans="1:6" ht="20.5" thickBot="1" x14ac:dyDescent="0.45">
      <c r="A5" s="218" t="s">
        <v>18</v>
      </c>
      <c r="B5" s="219"/>
      <c r="C5" s="219"/>
      <c r="D5" s="219"/>
      <c r="E5" s="219"/>
      <c r="F5" s="220"/>
    </row>
    <row r="6" spans="1:6" x14ac:dyDescent="0.35">
      <c r="A6" s="31"/>
      <c r="B6" s="32"/>
      <c r="C6" s="211" t="s">
        <v>36</v>
      </c>
      <c r="D6" s="212"/>
      <c r="E6" s="213"/>
      <c r="F6" s="33"/>
    </row>
    <row r="7" spans="1:6" ht="54" x14ac:dyDescent="0.35">
      <c r="A7" s="34" t="s">
        <v>42</v>
      </c>
      <c r="B7" s="35" t="s">
        <v>19</v>
      </c>
      <c r="C7" s="35" t="s">
        <v>20</v>
      </c>
      <c r="D7" s="35" t="s">
        <v>21</v>
      </c>
      <c r="E7" s="35" t="s">
        <v>37</v>
      </c>
      <c r="F7" s="36" t="s">
        <v>22</v>
      </c>
    </row>
    <row r="8" spans="1:6" x14ac:dyDescent="0.35">
      <c r="A8" s="37">
        <f ca="1">DATEVALUE("1/1/"&amp;LEFT('Cover '!A16, 4))</f>
        <v>43101</v>
      </c>
      <c r="B8" s="38">
        <v>630.12000000000012</v>
      </c>
      <c r="C8" s="39">
        <v>0.49420000000000003</v>
      </c>
      <c r="D8" s="39">
        <v>0.46920000000000001</v>
      </c>
      <c r="E8" s="39">
        <v>0.15840000000000001</v>
      </c>
      <c r="F8" s="40">
        <v>87.320000000000007</v>
      </c>
    </row>
    <row r="9" spans="1:6" x14ac:dyDescent="0.35">
      <c r="A9" s="37">
        <f ca="1">DATE(YEAR(A8), MONTH(A8)+1, 1)</f>
        <v>43132</v>
      </c>
      <c r="B9" s="41">
        <v>541.68000000000006</v>
      </c>
      <c r="C9" s="42">
        <v>0.50600000000000001</v>
      </c>
      <c r="D9" s="42">
        <v>0.48740000000000006</v>
      </c>
      <c r="E9" s="42">
        <v>4.4999999999999998E-2</v>
      </c>
      <c r="F9" s="43">
        <v>5.3</v>
      </c>
    </row>
    <row r="10" spans="1:6" x14ac:dyDescent="0.35">
      <c r="A10" s="37">
        <f ca="1">DATE(YEAR(A9), MONTH(A9)+1, 1)</f>
        <v>43160</v>
      </c>
      <c r="B10" s="41">
        <v>487.56</v>
      </c>
      <c r="C10" s="42">
        <v>0.48960000000000009</v>
      </c>
      <c r="D10" s="42">
        <v>0.50280000000000002</v>
      </c>
      <c r="E10" s="42">
        <v>3.2800000000000003E-2</v>
      </c>
      <c r="F10" s="43">
        <v>7.9</v>
      </c>
    </row>
    <row r="11" spans="1:6" ht="31.5" x14ac:dyDescent="0.4">
      <c r="A11" s="44" t="s">
        <v>23</v>
      </c>
      <c r="B11" s="45">
        <f ca="1">SUM(B8:B10)</f>
        <v>1659.3600000000001</v>
      </c>
      <c r="C11" s="46">
        <f ca="1">AVERAGE(C8:C10)</f>
        <v>0.49659999999999999</v>
      </c>
      <c r="D11" s="46">
        <f t="shared" ref="D11:F11" ca="1" si="0">AVERAGE(D8:D10)</f>
        <v>0.48646666666666666</v>
      </c>
      <c r="E11" s="46">
        <f t="shared" ca="1" si="0"/>
        <v>7.8733333333333336E-2</v>
      </c>
      <c r="F11" s="47">
        <f t="shared" ca="1" si="0"/>
        <v>33.506666666666668</v>
      </c>
    </row>
    <row r="12" spans="1:6" x14ac:dyDescent="0.35">
      <c r="A12" s="37">
        <f ca="1">DATE(YEAR(A10), MONTH(A10)+1, 1)</f>
        <v>43191</v>
      </c>
      <c r="B12" s="38">
        <v>601.19999999999993</v>
      </c>
      <c r="C12" s="39">
        <v>0.45439999999999997</v>
      </c>
      <c r="D12" s="39">
        <v>0.52560000000000007</v>
      </c>
      <c r="E12" s="39">
        <v>3.8800000000000001E-2</v>
      </c>
      <c r="F12" s="40">
        <v>18.84</v>
      </c>
    </row>
    <row r="13" spans="1:6" x14ac:dyDescent="0.35">
      <c r="A13" s="37">
        <f ca="1">DATE(YEAR(A12), MONTH(A12)+1, 1)</f>
        <v>43221</v>
      </c>
      <c r="B13" s="38">
        <v>652.92000000000007</v>
      </c>
      <c r="C13" s="39">
        <v>0.4598000000000001</v>
      </c>
      <c r="D13" s="39">
        <v>0.51560000000000006</v>
      </c>
      <c r="E13" s="39">
        <v>3.3399999999999999E-2</v>
      </c>
      <c r="F13" s="40">
        <v>20</v>
      </c>
    </row>
    <row r="14" spans="1:6" x14ac:dyDescent="0.35">
      <c r="A14" s="37">
        <f ca="1">DATE(YEAR(A13), MONTH(A13)+1, 1)</f>
        <v>43252</v>
      </c>
      <c r="B14" s="38">
        <v>583</v>
      </c>
      <c r="C14" s="39">
        <v>0.50519999999999998</v>
      </c>
      <c r="D14" s="39">
        <v>0.48039999999999994</v>
      </c>
      <c r="E14" s="39">
        <v>1.7599999999999998E-2</v>
      </c>
      <c r="F14" s="40">
        <v>30.800000000000004</v>
      </c>
    </row>
    <row r="15" spans="1:6" ht="31.5" x14ac:dyDescent="0.4">
      <c r="A15" s="44" t="s">
        <v>24</v>
      </c>
      <c r="B15" s="45">
        <f ca="1">SUM(B12:B14)</f>
        <v>1837.12</v>
      </c>
      <c r="C15" s="46">
        <f ca="1">AVERAGE(C12:C14)</f>
        <v>0.47313333333333335</v>
      </c>
      <c r="D15" s="46">
        <f t="shared" ref="D15" ca="1" si="1">AVERAGE(D12:D14)</f>
        <v>0.50719999999999998</v>
      </c>
      <c r="E15" s="46">
        <f t="shared" ref="E15" ca="1" si="2">AVERAGE(E12:E14)</f>
        <v>2.9933333333333329E-2</v>
      </c>
      <c r="F15" s="47">
        <f t="shared" ref="F15" ca="1" si="3">AVERAGE(F12:F14)</f>
        <v>23.213333333333338</v>
      </c>
    </row>
    <row r="16" spans="1:6" x14ac:dyDescent="0.35">
      <c r="A16" s="37">
        <f ca="1">DATE(YEAR(A14), MONTH(A14)+1, 1)</f>
        <v>43282</v>
      </c>
      <c r="B16" s="38">
        <v>528</v>
      </c>
      <c r="C16" s="39">
        <v>0.38780000000000003</v>
      </c>
      <c r="D16" s="39">
        <v>0.56100000000000005</v>
      </c>
      <c r="E16" s="39">
        <v>5.3800000000000001E-2</v>
      </c>
      <c r="F16" s="40">
        <v>155.97999999999999</v>
      </c>
    </row>
    <row r="17" spans="1:6" x14ac:dyDescent="0.35">
      <c r="A17" s="37">
        <f ca="1">DATE(YEAR(A16), MONTH(A16)+1, 1)</f>
        <v>43313</v>
      </c>
      <c r="B17" s="41">
        <v>428.28000000000003</v>
      </c>
      <c r="C17" s="42">
        <v>0.41500000000000004</v>
      </c>
      <c r="D17" s="42">
        <v>0.5504</v>
      </c>
      <c r="E17" s="42">
        <v>3.9E-2</v>
      </c>
      <c r="F17" s="43">
        <v>84.699999999999989</v>
      </c>
    </row>
    <row r="18" spans="1:6" x14ac:dyDescent="0.35">
      <c r="A18" s="37">
        <f ca="1">DATE(YEAR(A17), MONTH(A17)+1, 1)</f>
        <v>43344</v>
      </c>
      <c r="B18" s="38">
        <v>471.96</v>
      </c>
      <c r="C18" s="48">
        <v>0.40150000000000002</v>
      </c>
      <c r="D18" s="48">
        <v>0.54874999999999996</v>
      </c>
      <c r="E18" s="48">
        <v>5.2749999999999998E-2</v>
      </c>
      <c r="F18" s="40">
        <v>109.625</v>
      </c>
    </row>
    <row r="19" spans="1:6" ht="31.5" x14ac:dyDescent="0.4">
      <c r="A19" s="44" t="s">
        <v>25</v>
      </c>
      <c r="B19" s="49">
        <f ca="1">SUM(B16:B18)</f>
        <v>1428.24</v>
      </c>
      <c r="C19" s="50">
        <f ca="1">AVERAGE(C16:C18)</f>
        <v>0.40143333333333336</v>
      </c>
      <c r="D19" s="50">
        <f t="shared" ref="D19" ca="1" si="4">AVERAGE(D16:D18)</f>
        <v>0.55338333333333345</v>
      </c>
      <c r="E19" s="50">
        <f t="shared" ref="E19" ca="1" si="5">AVERAGE(E16:E18)</f>
        <v>4.8516666666666659E-2</v>
      </c>
      <c r="F19" s="51">
        <f t="shared" ref="F19" ca="1" si="6">AVERAGE(F16:F18)</f>
        <v>116.76833333333332</v>
      </c>
    </row>
    <row r="20" spans="1:6" x14ac:dyDescent="0.35">
      <c r="A20" s="37">
        <f ca="1">DATE(YEAR(A18), MONTH(A18)+1, 1)</f>
        <v>43374</v>
      </c>
      <c r="B20" s="38">
        <v>510.24</v>
      </c>
      <c r="C20" s="39">
        <v>0.41542000000000001</v>
      </c>
      <c r="D20" s="39">
        <v>0.54520000000000013</v>
      </c>
      <c r="E20" s="39">
        <v>4.5560000000000003E-2</v>
      </c>
      <c r="F20" s="40">
        <v>74.92</v>
      </c>
    </row>
    <row r="21" spans="1:6" x14ac:dyDescent="0.35">
      <c r="A21" s="37">
        <f ca="1">DATE(YEAR(A20), MONTH(A20)+1, 1)</f>
        <v>43405</v>
      </c>
      <c r="B21" s="41">
        <v>424.08</v>
      </c>
      <c r="C21" s="42">
        <v>0.38739999999999997</v>
      </c>
      <c r="D21" s="42">
        <v>1.577</v>
      </c>
      <c r="E21" s="42">
        <v>6.6799999999999998E-2</v>
      </c>
      <c r="F21" s="43">
        <v>96.68</v>
      </c>
    </row>
    <row r="22" spans="1:6" x14ac:dyDescent="0.35">
      <c r="A22" s="37">
        <f ca="1">DATE(YEAR(A21), MONTH(A21)+1, 1)</f>
        <v>43435</v>
      </c>
      <c r="B22" s="41">
        <v>529.68000000000006</v>
      </c>
      <c r="C22" s="42">
        <v>0.46879999999999999</v>
      </c>
      <c r="D22" s="42">
        <v>0.50619999999999998</v>
      </c>
      <c r="E22" s="42">
        <v>3.8199999999999998E-2</v>
      </c>
      <c r="F22" s="43">
        <v>34.28</v>
      </c>
    </row>
    <row r="23" spans="1:6" ht="32" thickBot="1" x14ac:dyDescent="0.45">
      <c r="A23" s="52" t="s">
        <v>26</v>
      </c>
      <c r="B23" s="53">
        <f ca="1">SUM(B20:B22)</f>
        <v>1464</v>
      </c>
      <c r="C23" s="54">
        <f ca="1">AVERAGE(C20:C22)</f>
        <v>0.42387333333333332</v>
      </c>
      <c r="D23" s="54">
        <f t="shared" ref="D23" ca="1" si="7">AVERAGE(D20:D22)</f>
        <v>0.87613333333333332</v>
      </c>
      <c r="E23" s="54">
        <f t="shared" ref="E23" ca="1" si="8">AVERAGE(E20:E22)</f>
        <v>5.0186666666666664E-2</v>
      </c>
      <c r="F23" s="55">
        <f t="shared" ref="F23" ca="1" si="9">AVERAGE(F20:F22)</f>
        <v>68.626666666666679</v>
      </c>
    </row>
  </sheetData>
  <mergeCells count="6">
    <mergeCell ref="C6:E6"/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 </vt:lpstr>
      <vt:lpstr>Table of Contents</vt:lpstr>
      <vt:lpstr>Annual Tons Hauled Pg 1</vt:lpstr>
      <vt:lpstr>Annual Resi Recycling Pg 2 </vt:lpstr>
      <vt:lpstr>Annual MFD Recycling Pg 3</vt:lpstr>
      <vt:lpstr> Annual Call Queue Stats Pg 4</vt:lpstr>
      <vt:lpstr>PhoneReports</vt:lpstr>
      <vt:lpstr>'Annual Tons Hauled Pg 1'!EXH_H</vt:lpstr>
      <vt:lpstr>' Annual Call Queue Stats Pg 4'!Print_Area</vt:lpstr>
      <vt:lpstr>'Annual MFD Recycling Pg 3'!Print_Area</vt:lpstr>
      <vt:lpstr>'Annual Resi Recycling Pg 2 '!Print_Area</vt:lpstr>
      <vt:lpstr>'Annual Tons Hauled Pg 1'!Print_Area</vt:lpstr>
      <vt:lpstr>'Cover '!Print_Area</vt:lpstr>
      <vt:lpstr>'Table of Contents'!Print_Area</vt:lpstr>
    </vt:vector>
  </TitlesOfParts>
  <Company>Waste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Carmstr2</dc:creator>
  <cp:lastModifiedBy>Harrington, Virginia</cp:lastModifiedBy>
  <cp:lastPrinted>2014-02-14T20:52:24Z</cp:lastPrinted>
  <dcterms:created xsi:type="dcterms:W3CDTF">2013-01-08T19:34:54Z</dcterms:created>
  <dcterms:modified xsi:type="dcterms:W3CDTF">2021-06-07T21:25:53Z</dcterms:modified>
</cp:coreProperties>
</file>