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K:\OpsMaint\Waste Operations\OPS\STUDIES\Capacity Study\2019 Capacity Study\"/>
    </mc:Choice>
  </mc:AlternateContent>
  <bookViews>
    <workbookView xWindow="0" yWindow="0" windowWidth="19200" windowHeight="9108" tabRatio="706" firstSheet="1" activeTab="6"/>
  </bookViews>
  <sheets>
    <sheet name="Life Span M2 SEQ2 Oct 2021" sheetId="1" state="hidden" r:id="rId1"/>
    <sheet name="Life Span CAP 2019 M1&amp;2 Lift 4" sheetId="6" r:id="rId2"/>
    <sheet name="2018 Base Tonnage LR 95-09" sheetId="4" r:id="rId3"/>
    <sheet name="Profile" sheetId="2" r:id="rId4"/>
    <sheet name="Study History" sheetId="3" r:id="rId5"/>
    <sheet name="Tonnage History" sheetId="5" r:id="rId6"/>
    <sheet name="3-22-2019 Lift 4 REM VOL" sheetId="11" r:id="rId7"/>
    <sheet name="WSA 3-22-2019" sheetId="14" r:id="rId8"/>
    <sheet name="2019 CAP Map" sheetId="10" r:id="rId9"/>
  </sheets>
  <definedNames>
    <definedName name="_xlnm.Print_Area" localSheetId="2">'2018 Base Tonnage LR 95-09'!$A$1:$AJ$47</definedName>
    <definedName name="_xlnm.Print_Area" localSheetId="8">'2019 CAP Map'!$A$1:$V$53</definedName>
    <definedName name="_xlnm.Print_Area" localSheetId="1">'Life Span CAP 2019 M1&amp;2 Lift 4'!$A$1:$H$296</definedName>
    <definedName name="_xlnm.Print_Area" localSheetId="0">'Life Span M2 SEQ2 Oct 2021'!$A$1:$H$206</definedName>
    <definedName name="_xlnm.Print_Area" localSheetId="3">Profile!$A$1:$B$54</definedName>
    <definedName name="_xlnm.Print_Area" localSheetId="4">'Study History'!$A$1:$K$34</definedName>
    <definedName name="_xlnm.Print_Area" localSheetId="5">'Tonnage History'!$A$1:$T$23</definedName>
    <definedName name="_xlnm.Print_Titles" localSheetId="2">'2018 Base Tonnage LR 95-09'!$A:$A</definedName>
    <definedName name="_xlnm.Print_Titles" localSheetId="7">'WSA 3-22-2019'!$1:$8</definedName>
    <definedName name="Z_0E5245BD_6300_4A86_A7B8_474188B9604B_.wvu.PrintArea" localSheetId="1" hidden="1">'Life Span CAP 2019 M1&amp;2 Lift 4'!$A$1:$H$318</definedName>
    <definedName name="Z_0E5245BD_6300_4A86_A7B8_474188B9604B_.wvu.PrintArea" localSheetId="0" hidden="1">'Life Span M2 SEQ2 Oct 2021'!$A$1:$H$228</definedName>
    <definedName name="Z_0E5245BD_6300_4A86_A7B8_474188B9604B_.wvu.Rows" localSheetId="2" hidden="1">'2018 Base Tonnage LR 95-09'!#REF!</definedName>
    <definedName name="Z_0E5245BD_6300_4A86_A7B8_474188B9604B_.wvu.Rows" localSheetId="1" hidden="1">'Life Span CAP 2019 M1&amp;2 Lift 4'!#REF!</definedName>
    <definedName name="Z_0E5245BD_6300_4A86_A7B8_474188B9604B_.wvu.Rows" localSheetId="0" hidden="1">'Life Span M2 SEQ2 Oct 2021'!#REF!</definedName>
    <definedName name="Z_1DAC95FF_7430_4721_B728_C76A283EC0C8_.wvu.Cols" localSheetId="4" hidden="1">'Study History'!$G:$G</definedName>
    <definedName name="Z_1DAC95FF_7430_4721_B728_C76A283EC0C8_.wvu.PrintArea" localSheetId="2" hidden="1">'2018 Base Tonnage LR 95-09'!$A$1:$R$47</definedName>
    <definedName name="Z_1DAC95FF_7430_4721_B728_C76A283EC0C8_.wvu.PrintArea" localSheetId="1" hidden="1">'Life Span CAP 2019 M1&amp;2 Lift 4'!$A$1:$H$286</definedName>
    <definedName name="Z_1DAC95FF_7430_4721_B728_C76A283EC0C8_.wvu.PrintArea" localSheetId="0" hidden="1">'Life Span M2 SEQ2 Oct 2021'!$A$1:$H$206</definedName>
    <definedName name="Z_1DAC95FF_7430_4721_B728_C76A283EC0C8_.wvu.Rows" localSheetId="2" hidden="1">'2018 Base Tonnage LR 95-09'!#REF!</definedName>
  </definedNames>
  <calcPr calcId="152511"/>
  <customWorkbookViews>
    <customWorkbookView name="gabriele - Personal View" guid="{0E5245BD-6300-4A86-A7B8-474188B9604B}" mergeInterval="0" personalView="1" maximized="1" windowWidth="1276" windowHeight="854" tabRatio="599" activeSheetId="1"/>
    <customWorkbookView name="WMD - Personal View" guid="{1DAC95FF-7430-4721-B728-C76A283EC0C8}" mergeInterval="0" personalView="1" maximized="1" windowWidth="1596" windowHeight="905" tabRatio="550" activeSheetId="1" showComments="commIndAndComment"/>
  </customWorkbookViews>
</workbook>
</file>

<file path=xl/calcChain.xml><?xml version="1.0" encoding="utf-8"?>
<calcChain xmlns="http://schemas.openxmlformats.org/spreadsheetml/2006/main">
  <c r="G218" i="6" l="1"/>
  <c r="W34" i="4" l="1"/>
  <c r="V34" i="4"/>
  <c r="U34" i="4"/>
  <c r="T34" i="4"/>
  <c r="S34" i="4"/>
  <c r="R34" i="4"/>
  <c r="Q34" i="4"/>
  <c r="P34" i="4"/>
  <c r="O34" i="4"/>
  <c r="N34" i="4"/>
  <c r="M122" i="6" l="1"/>
  <c r="K124" i="6"/>
  <c r="K122" i="6"/>
  <c r="K121" i="6"/>
  <c r="G121" i="6"/>
  <c r="G135" i="6" l="1"/>
  <c r="G125" i="6"/>
  <c r="AI14" i="4"/>
  <c r="AH14" i="4"/>
  <c r="AG14" i="4"/>
  <c r="AF14" i="4"/>
  <c r="AE14" i="4"/>
  <c r="AD14" i="4"/>
  <c r="AC14" i="4"/>
  <c r="AB14" i="4"/>
  <c r="AA14" i="4"/>
  <c r="Z14" i="4"/>
  <c r="Y14" i="4"/>
  <c r="W33" i="4" l="1"/>
  <c r="W20" i="4"/>
  <c r="S20" i="5"/>
  <c r="S7" i="5"/>
  <c r="K23" i="3" l="1"/>
  <c r="G217" i="6" l="1"/>
  <c r="G135" i="1" l="1"/>
  <c r="G138" i="1" s="1"/>
  <c r="G66" i="1"/>
  <c r="G253" i="6" l="1"/>
  <c r="G204" i="6"/>
  <c r="G187" i="6"/>
  <c r="G201" i="6" s="1"/>
  <c r="F202" i="6" s="1"/>
  <c r="F204" i="6" s="1"/>
  <c r="D58" i="6" s="1"/>
  <c r="C120" i="6" s="1"/>
  <c r="C59" i="6"/>
  <c r="C60" i="6" s="1"/>
  <c r="C61" i="6" s="1"/>
  <c r="C62" i="6" s="1"/>
  <c r="C63" i="6" s="1"/>
  <c r="C64" i="6" l="1"/>
  <c r="G212" i="6"/>
  <c r="G190" i="6"/>
  <c r="X8" i="4"/>
  <c r="C65" i="6" l="1"/>
  <c r="E120" i="6"/>
  <c r="G120" i="6" s="1"/>
  <c r="E127" i="6"/>
  <c r="C66" i="6"/>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100" i="6" s="1"/>
  <c r="C101" i="6" s="1"/>
  <c r="C102" i="6" s="1"/>
  <c r="C103" i="6" s="1"/>
  <c r="C104" i="6" s="1"/>
  <c r="C105" i="6" s="1"/>
  <c r="C106" i="6" s="1"/>
  <c r="C107" i="6" s="1"/>
  <c r="C108" i="6" s="1"/>
  <c r="C109" i="6" s="1"/>
  <c r="C110" i="6" s="1"/>
  <c r="C111" i="6" s="1"/>
  <c r="C112" i="6" s="1"/>
  <c r="C113" i="6" s="1"/>
  <c r="C114" i="6" s="1"/>
  <c r="C115" i="6" s="1"/>
  <c r="E137" i="6" s="1"/>
  <c r="G223" i="6"/>
  <c r="G234" i="6"/>
  <c r="G235" i="6" s="1"/>
  <c r="F224" i="6" l="1"/>
  <c r="F226" i="6" s="1"/>
  <c r="E58" i="6" s="1"/>
  <c r="E59" i="6" s="1"/>
  <c r="E60" i="6" s="1"/>
  <c r="E61" i="6" s="1"/>
  <c r="E62" i="6" s="1"/>
  <c r="E63" i="6" s="1"/>
  <c r="C127" i="6" s="1"/>
  <c r="G254" i="6"/>
  <c r="G255" i="6" s="1"/>
  <c r="G260" i="6" s="1"/>
  <c r="F261" i="6" s="1"/>
  <c r="F263" i="6" s="1"/>
  <c r="F58" i="6" s="1"/>
  <c r="F59" i="6" s="1"/>
  <c r="F60" i="6" s="1"/>
  <c r="F61" i="6" s="1"/>
  <c r="F62" i="6" s="1"/>
  <c r="F63" i="6" s="1"/>
  <c r="F64" i="6" s="1"/>
  <c r="F65" i="6" s="1"/>
  <c r="F66" i="6" s="1"/>
  <c r="F67" i="6" s="1"/>
  <c r="F68" i="6" s="1"/>
  <c r="F69" i="6" s="1"/>
  <c r="F70" i="6" s="1"/>
  <c r="F71" i="6" s="1"/>
  <c r="F72" i="6" s="1"/>
  <c r="F73" i="6" s="1"/>
  <c r="F74" i="6" s="1"/>
  <c r="F75" i="6" s="1"/>
  <c r="F76" i="6" s="1"/>
  <c r="F77" i="6" s="1"/>
  <c r="F78" i="6" s="1"/>
  <c r="F79" i="6" s="1"/>
  <c r="F80" i="6" s="1"/>
  <c r="F81" i="6" s="1"/>
  <c r="F82" i="6" s="1"/>
  <c r="F83" i="6" s="1"/>
  <c r="F84" i="6" s="1"/>
  <c r="F85" i="6" s="1"/>
  <c r="F86" i="6" s="1"/>
  <c r="G151" i="6"/>
  <c r="G150" i="6" s="1"/>
  <c r="F87" i="6" l="1"/>
  <c r="F88" i="6" s="1"/>
  <c r="F89" i="6" s="1"/>
  <c r="F90" i="6" s="1"/>
  <c r="F91" i="6" s="1"/>
  <c r="F92" i="6" s="1"/>
  <c r="F93" i="6" s="1"/>
  <c r="F100" i="6" s="1"/>
  <c r="F101" i="6" s="1"/>
  <c r="F102" i="6" s="1"/>
  <c r="F103" i="6" s="1"/>
  <c r="F104" i="6" s="1"/>
  <c r="F105" i="6" s="1"/>
  <c r="F106" i="6" s="1"/>
  <c r="F107" i="6" s="1"/>
  <c r="F108" i="6" s="1"/>
  <c r="F109" i="6" s="1"/>
  <c r="F110" i="6" s="1"/>
  <c r="F111" i="6" s="1"/>
  <c r="F112" i="6" s="1"/>
  <c r="F113" i="6" s="1"/>
  <c r="F114" i="6" s="1"/>
  <c r="C137" i="6" s="1"/>
  <c r="G127" i="6"/>
  <c r="G128" i="6" s="1"/>
  <c r="G129" i="6" s="1"/>
  <c r="G131" i="6" l="1"/>
  <c r="G8" i="6" s="1"/>
  <c r="G7" i="6"/>
  <c r="G137" i="6"/>
  <c r="G138" i="6" s="1"/>
  <c r="G139" i="6" l="1"/>
  <c r="G141" i="6" s="1"/>
  <c r="G12" i="6" s="1"/>
  <c r="G11" i="6"/>
  <c r="V33" i="4"/>
  <c r="V20" i="4"/>
  <c r="R20" i="5"/>
  <c r="R7" i="5"/>
  <c r="K22" i="3" l="1"/>
  <c r="K20" i="3" l="1"/>
  <c r="Q18" i="5" l="1"/>
  <c r="U33" i="4" l="1"/>
  <c r="U20" i="4"/>
  <c r="Q20" i="5" l="1"/>
  <c r="Q7" i="5"/>
  <c r="T33" i="4" l="1"/>
  <c r="T20" i="4"/>
  <c r="P20" i="5"/>
  <c r="P7" i="5"/>
  <c r="O20" i="5" l="1"/>
  <c r="O7" i="5"/>
  <c r="S33" i="4"/>
  <c r="S20" i="4"/>
  <c r="R31" i="4" l="1"/>
  <c r="R33" i="4" s="1"/>
  <c r="R20" i="4"/>
  <c r="N18" i="5"/>
  <c r="N20" i="5"/>
  <c r="N7" i="5"/>
  <c r="W8" i="4" l="1"/>
  <c r="V8" i="4"/>
  <c r="U8" i="4"/>
  <c r="S13" i="4"/>
  <c r="T13" i="4" l="1"/>
  <c r="U13" i="4" s="1"/>
  <c r="V13" i="4" s="1"/>
  <c r="W13" i="4" s="1"/>
  <c r="X13" i="4" s="1"/>
  <c r="Y13" i="4" s="1"/>
  <c r="Q33" i="4" l="1"/>
  <c r="Q20" i="4"/>
  <c r="M20" i="5"/>
  <c r="M7" i="5"/>
  <c r="D59" i="1" l="1"/>
  <c r="D60" i="1" l="1"/>
  <c r="L7" i="5"/>
  <c r="L20" i="5"/>
  <c r="D61" i="1" l="1"/>
  <c r="D62" i="1" s="1"/>
  <c r="E68" i="1" s="1"/>
  <c r="P33" i="4"/>
  <c r="P20" i="4"/>
  <c r="K20" i="5"/>
  <c r="G164" i="1"/>
  <c r="G165" i="1" s="1"/>
  <c r="O33" i="4"/>
  <c r="K7" i="5"/>
  <c r="O20" i="4"/>
  <c r="J20" i="5"/>
  <c r="I18" i="5"/>
  <c r="I20" i="5" s="1"/>
  <c r="H14" i="5"/>
  <c r="H20" i="5" s="1"/>
  <c r="G14" i="5"/>
  <c r="G20" i="5" s="1"/>
  <c r="F18" i="5"/>
  <c r="F20" i="5" s="1"/>
  <c r="E14" i="5"/>
  <c r="E20" i="5" s="1"/>
  <c r="J7" i="5"/>
  <c r="I7" i="5"/>
  <c r="H7" i="5"/>
  <c r="G7" i="5"/>
  <c r="F7" i="5"/>
  <c r="E4" i="5"/>
  <c r="E5" i="5"/>
  <c r="N33" i="4"/>
  <c r="M31" i="4"/>
  <c r="M33" i="4" s="1"/>
  <c r="Q11" i="4"/>
  <c r="R11" i="4" s="1"/>
  <c r="S11" i="4" s="1"/>
  <c r="T11" i="4" s="1"/>
  <c r="U11" i="4" s="1"/>
  <c r="V11" i="4" s="1"/>
  <c r="W11" i="4" s="1"/>
  <c r="I11" i="3"/>
  <c r="I12" i="3" s="1"/>
  <c r="I13" i="3" s="1"/>
  <c r="I14" i="3" s="1"/>
  <c r="I15" i="3" s="1"/>
  <c r="I16" i="3" s="1"/>
  <c r="H11" i="3"/>
  <c r="H12" i="3" s="1"/>
  <c r="H13" i="3" s="1"/>
  <c r="H14" i="3" s="1"/>
  <c r="H15" i="3" s="1"/>
  <c r="H16" i="3" s="1"/>
  <c r="T8" i="4"/>
  <c r="S8" i="4"/>
  <c r="R8" i="4"/>
  <c r="Q8" i="4"/>
  <c r="P8" i="4"/>
  <c r="O8" i="4"/>
  <c r="N8" i="4"/>
  <c r="M8" i="4"/>
  <c r="L8" i="4"/>
  <c r="K8" i="4"/>
  <c r="J8" i="4"/>
  <c r="I8" i="4"/>
  <c r="H8" i="4"/>
  <c r="G8" i="4"/>
  <c r="F8" i="4"/>
  <c r="E8" i="4"/>
  <c r="D8" i="4"/>
  <c r="C8" i="4"/>
  <c r="B8" i="4"/>
  <c r="N20" i="4"/>
  <c r="M20" i="4"/>
  <c r="D11" i="3"/>
  <c r="G146" i="1"/>
  <c r="Q40" i="4" l="1"/>
  <c r="E7" i="5"/>
  <c r="O6" i="4"/>
  <c r="G143" i="1" l="1"/>
  <c r="F144" i="1" s="1"/>
  <c r="F146" i="1" s="1"/>
  <c r="G170" i="1" l="1"/>
  <c r="F171" i="1" s="1"/>
  <c r="F173" i="1" s="1"/>
  <c r="E58" i="1" s="1"/>
  <c r="K21" i="3"/>
  <c r="E59" i="1" l="1"/>
  <c r="E60" i="1" s="1"/>
  <c r="E61" i="1" s="1"/>
  <c r="C68" i="1" s="1"/>
  <c r="G68" i="1" l="1"/>
  <c r="G69" i="1" s="1"/>
  <c r="G7" i="1" l="1"/>
  <c r="G70" i="1"/>
  <c r="G72" i="1" s="1"/>
  <c r="G8" i="1" s="1"/>
</calcChain>
</file>

<file path=xl/comments1.xml><?xml version="1.0" encoding="utf-8"?>
<comments xmlns="http://schemas.openxmlformats.org/spreadsheetml/2006/main">
  <authors>
    <author>Malcolm Valenzuela</author>
  </authors>
  <commentList>
    <comment ref="E232" authorId="0" shapeId="0">
      <text>
        <r>
          <rPr>
            <b/>
            <sz val="9"/>
            <color indexed="81"/>
            <rFont val="Tahoma"/>
            <family val="2"/>
          </rPr>
          <t>Malcolm Valenzuela:</t>
        </r>
        <r>
          <rPr>
            <sz val="9"/>
            <color indexed="81"/>
            <rFont val="Tahoma"/>
            <family val="2"/>
          </rPr>
          <t xml:space="preserve">
The As Built bottom vs the Base Map/M1 &amp; 2 Lift 4.,minus (M2 Slope ops layer(as per JT)</t>
        </r>
      </text>
    </comment>
  </commentList>
</comments>
</file>

<file path=xl/sharedStrings.xml><?xml version="1.0" encoding="utf-8"?>
<sst xmlns="http://schemas.openxmlformats.org/spreadsheetml/2006/main" count="564" uniqueCount="414">
  <si>
    <t>CAPACITY SUMMARY</t>
  </si>
  <si>
    <t>acres</t>
  </si>
  <si>
    <t>years</t>
  </si>
  <si>
    <t>Estimated Completion Date</t>
  </si>
  <si>
    <t>ASSUMPTIONS</t>
  </si>
  <si>
    <t>- Fill Rate (Space used by each ton disposed, including cover material)</t>
  </si>
  <si>
    <t>cy/ton</t>
  </si>
  <si>
    <t>REFERENCES</t>
  </si>
  <si>
    <t>NOTES</t>
  </si>
  <si>
    <t>LANDFILL LIFE PROJECTION</t>
  </si>
  <si>
    <t>tons</t>
  </si>
  <si>
    <t>SUPPORT CALCULATIONS</t>
  </si>
  <si>
    <t>cy</t>
  </si>
  <si>
    <t>Remaining Landfill Volume</t>
  </si>
  <si>
    <t>In-Place Landfill Volume</t>
  </si>
  <si>
    <r>
      <t xml:space="preserve">Designed Air Space Volume </t>
    </r>
    <r>
      <rPr>
        <vertAlign val="subscript"/>
        <sz val="10"/>
        <rFont val="Comic Sans MS"/>
        <family val="4"/>
      </rPr>
      <t>(1)</t>
    </r>
  </si>
  <si>
    <t>95</t>
  </si>
  <si>
    <t>96</t>
  </si>
  <si>
    <t>97</t>
  </si>
  <si>
    <t>98</t>
  </si>
  <si>
    <t>99</t>
  </si>
  <si>
    <t>00</t>
  </si>
  <si>
    <t>01</t>
  </si>
  <si>
    <t>02</t>
  </si>
  <si>
    <t>03</t>
  </si>
  <si>
    <t>04</t>
  </si>
  <si>
    <t>05</t>
  </si>
  <si>
    <t>06</t>
  </si>
  <si>
    <t>07</t>
  </si>
  <si>
    <t>08</t>
  </si>
  <si>
    <t>09</t>
  </si>
  <si>
    <t>10</t>
  </si>
  <si>
    <t>Actual Tonnage</t>
  </si>
  <si>
    <t>Vehicle Type Count</t>
  </si>
  <si>
    <t>Packers</t>
  </si>
  <si>
    <t>Roll-offs</t>
  </si>
  <si>
    <t>Total</t>
  </si>
  <si>
    <t>Material Type (Tons)</t>
  </si>
  <si>
    <t>Demo</t>
  </si>
  <si>
    <t>Glass</t>
  </si>
  <si>
    <t xml:space="preserve"> -   </t>
  </si>
  <si>
    <t>Metal</t>
  </si>
  <si>
    <t>Muni</t>
  </si>
  <si>
    <t>Organic</t>
  </si>
  <si>
    <t>Paper</t>
  </si>
  <si>
    <t>Plastic</t>
  </si>
  <si>
    <t>Special</t>
  </si>
  <si>
    <t>Textiles</t>
  </si>
  <si>
    <t>Study Year</t>
  </si>
  <si>
    <t>Rem. Life Date</t>
  </si>
  <si>
    <t>Fill Rate (cy/ton)</t>
  </si>
  <si>
    <t>Fill Plan</t>
  </si>
  <si>
    <t>Prior Year's Tons</t>
  </si>
  <si>
    <t>Base Year Tons</t>
  </si>
  <si>
    <t>Rem. Volume (cy)</t>
  </si>
  <si>
    <t>Rem. Capacity (tons)</t>
  </si>
  <si>
    <t>2001 Universal Garbage Collection</t>
  </si>
  <si>
    <t>1-2004 Standard Vehicle Weight Anticipated impact -82 tons</t>
  </si>
  <si>
    <t>Property Owner:</t>
  </si>
  <si>
    <t>County of Kern</t>
  </si>
  <si>
    <t xml:space="preserve">Portion of the E 1/2 Sec. 25, T31S, R23E, MDB&amp;M. </t>
  </si>
  <si>
    <t>Site Area:</t>
  </si>
  <si>
    <t>Landfill Method:</t>
  </si>
  <si>
    <t>Area Method</t>
  </si>
  <si>
    <t>Solid Waste Facility Permit No.:</t>
  </si>
  <si>
    <t>Classification:</t>
  </si>
  <si>
    <t>Waste Discharge Order No.:</t>
  </si>
  <si>
    <t>Permitted Types of Waste:</t>
  </si>
  <si>
    <t>Accepts non-hazardous waste, inert solid waste, dead animals.</t>
  </si>
  <si>
    <t>Does not accept liquid waste.</t>
  </si>
  <si>
    <t>Designed Air Space Volume:</t>
  </si>
  <si>
    <t>Remaining Waste Capacity:</t>
  </si>
  <si>
    <t>Remaining Landfill Volume:</t>
  </si>
  <si>
    <t>Contracted Landfill Operator:</t>
  </si>
  <si>
    <t>Operation Contract Expiration Date:</t>
  </si>
  <si>
    <t>Hours of Operation:</t>
  </si>
  <si>
    <t xml:space="preserve">Closed:  New Year's Day, Easter Sunday,  Independence Day,  </t>
  </si>
  <si>
    <t>Thanksgiving and Christmas Day.</t>
  </si>
  <si>
    <t>Communities Served:</t>
  </si>
  <si>
    <t>Estimated Completion Date:</t>
  </si>
  <si>
    <t>Post Closure Landuse:</t>
  </si>
  <si>
    <t>Open Space</t>
  </si>
  <si>
    <t>Year to Year Growth</t>
  </si>
  <si>
    <t>Oct 2145</t>
  </si>
  <si>
    <t>Jun 2127</t>
  </si>
  <si>
    <t>Aug 2123</t>
  </si>
  <si>
    <t>Jan 2111</t>
  </si>
  <si>
    <t>Sep 2121</t>
  </si>
  <si>
    <t>8AM - 4PM,  Mon, Wed, Fri, Sat</t>
  </si>
  <si>
    <t>12PM - 4PM on Sun</t>
  </si>
  <si>
    <t>(Franchise Hauler have additional access Tue &amp; Thu 8AM to 4PM)</t>
  </si>
  <si>
    <t>Dec 2067</t>
  </si>
  <si>
    <t xml:space="preserve">2nd half of 2005 included CoB waste </t>
  </si>
  <si>
    <t>2006 CoB was asked to not use Taft</t>
  </si>
  <si>
    <t>29,917 (2004)</t>
  </si>
  <si>
    <t>Sep 2076</t>
  </si>
  <si>
    <t>Oct 2053</t>
  </si>
  <si>
    <t>26,461 (1999)</t>
  </si>
  <si>
    <t>27,313 (2000)</t>
  </si>
  <si>
    <t>28,248 (2001)</t>
  </si>
  <si>
    <t>28,883 (2002)</t>
  </si>
  <si>
    <t>28,320 (2003)</t>
  </si>
  <si>
    <t>36,054 (2006 adj.)</t>
  </si>
  <si>
    <t>14200 Road 284</t>
  </si>
  <si>
    <t>Porterville, CA 93257</t>
  </si>
  <si>
    <t>Oct 2052</t>
  </si>
  <si>
    <t xml:space="preserve"> </t>
  </si>
  <si>
    <t>Year</t>
  </si>
  <si>
    <t>12</t>
  </si>
  <si>
    <t>11</t>
  </si>
  <si>
    <t>13</t>
  </si>
  <si>
    <t>divided</t>
  </si>
  <si>
    <t>1995-2008'</t>
  </si>
  <si>
    <t>Annual Proj. Tonnage Increase</t>
  </si>
  <si>
    <t>Annual Proj. Tonnage</t>
  </si>
  <si>
    <t>LANDFILL LIFE PROJECTION continued</t>
  </si>
  <si>
    <t>Jul 2064</t>
  </si>
  <si>
    <t>00-09</t>
  </si>
  <si>
    <t>Converted to Landfill Volume (Tonnage x Fill Rate 1.65 cy/ton)</t>
  </si>
  <si>
    <t>1)  Disposal Tonnage and Future Projection:</t>
  </si>
  <si>
    <t>Remaining Waste Capacity (tons at year end)</t>
  </si>
  <si>
    <t xml:space="preserve">Total Landfill </t>
  </si>
  <si>
    <t>Remaining Life of Total Landfill:</t>
  </si>
  <si>
    <t>Class III</t>
  </si>
  <si>
    <t>Projection year (x)</t>
  </si>
  <si>
    <t>Remaining Landfill Life and Tonnage Projection:</t>
  </si>
  <si>
    <t>Converted to tonnage (Volume/Fill Rate 1.65 cy/ton)</t>
  </si>
  <si>
    <t>Page 1 of 3</t>
  </si>
  <si>
    <t>Page 3 of 3</t>
  </si>
  <si>
    <t>Page 2 of 3</t>
  </si>
  <si>
    <t>Projected Completion Date</t>
  </si>
  <si>
    <t>Tonnage Projection: 2009 actual tons w/1995-2009 increment of 1016.7 tons/yr added.</t>
  </si>
  <si>
    <r>
      <t xml:space="preserve">-1,180/1,197.7tons </t>
    </r>
    <r>
      <rPr>
        <vertAlign val="subscript"/>
        <sz val="10"/>
        <rFont val="Comic Sans MS"/>
        <family val="4"/>
      </rPr>
      <t>(1)</t>
    </r>
  </si>
  <si>
    <r>
      <t xml:space="preserve">1,016.7tons </t>
    </r>
    <r>
      <rPr>
        <vertAlign val="subscript"/>
        <sz val="10"/>
        <rFont val="Comic Sans MS"/>
        <family val="4"/>
      </rPr>
      <t>(2)</t>
    </r>
  </si>
  <si>
    <t>days</t>
  </si>
  <si>
    <t>start date</t>
  </si>
  <si>
    <t>Self-haul and other</t>
  </si>
  <si>
    <t>Self-haul and others</t>
  </si>
  <si>
    <t>Aug 2080</t>
  </si>
  <si>
    <t>Apr 2070</t>
  </si>
  <si>
    <t>Mar 2070</t>
  </si>
  <si>
    <t>Taft Recycling and Sanitary Landfill</t>
  </si>
  <si>
    <t>Taft Recycling and Sanitary Landfill Vehicle Count and Material Type Tonnage History</t>
  </si>
  <si>
    <t>Taft Recycling and Sanitary Landfill Tonnage History and Projection</t>
  </si>
  <si>
    <t>- Fill Rate:  2010 Capacity Study Fill Rate</t>
  </si>
  <si>
    <t>Calculated by:</t>
  </si>
  <si>
    <t>Checked by:</t>
  </si>
  <si>
    <t>Property Location:</t>
  </si>
  <si>
    <t>Mitchell Brown General Engineering, Inc.</t>
  </si>
  <si>
    <t>1 mile north of Hwy 119 on Elk Hills Rd. (13351 Elk Hills Rd.).</t>
  </si>
  <si>
    <t>2009 MP</t>
  </si>
  <si>
    <t>Less the difficult fill volume on the final lift</t>
  </si>
  <si>
    <t xml:space="preserve">The 1995-2009 linear regression formula increment is </t>
  </si>
  <si>
    <t xml:space="preserve">Permitted disposal area = 85 acres (Design = 71 acres)                                </t>
  </si>
  <si>
    <t>R5-2012-0066 (issued June 2012)</t>
  </si>
  <si>
    <t>Jan 2079</t>
  </si>
  <si>
    <r>
      <t xml:space="preserve">1,016.7tons </t>
    </r>
    <r>
      <rPr>
        <vertAlign val="subscript"/>
        <sz val="10"/>
        <rFont val="Comic Sans MS"/>
        <family val="4"/>
      </rPr>
      <t>(3)</t>
    </r>
  </si>
  <si>
    <t xml:space="preserve">10,457,653 cy (2009 Master Plan) w/o Closure Cover. </t>
  </si>
  <si>
    <t xml:space="preserve">11,000,000 cy permitted w/Closure Cover. </t>
  </si>
  <si>
    <t xml:space="preserve">Taft, Bakersfield, Ford City, Fellows, Maricopa, Tupman, McKittrick, Dustin Acres, Valley Acres, Buttonwillow and Derby Acres. </t>
  </si>
  <si>
    <t>Permitted Volume with Closure Cover (cy)</t>
  </si>
  <si>
    <t>Design Volume without Closure Cover (cy)</t>
  </si>
  <si>
    <t>2009 Master  Plan (cy)</t>
  </si>
  <si>
    <t xml:space="preserve">- Remaining Total Landfill Volume:  7-2013 Permit DASV less In-Place Landfill Volume. </t>
  </si>
  <si>
    <t>Aug 2076</t>
  </si>
  <si>
    <t xml:space="preserve">- Designed Air Space Volume (DASV):  7-2013 Permit Study </t>
  </si>
  <si>
    <t>Permitted Total Disposal Area (ERFA and PUA)</t>
  </si>
  <si>
    <r>
      <t>acres</t>
    </r>
    <r>
      <rPr>
        <vertAlign val="subscript"/>
        <sz val="8"/>
        <rFont val="Comic Sans MS"/>
        <family val="4"/>
      </rPr>
      <t xml:space="preserve"> </t>
    </r>
  </si>
  <si>
    <r>
      <rPr>
        <vertAlign val="subscript"/>
        <sz val="8"/>
        <rFont val="Comic Sans MS"/>
        <family val="4"/>
      </rPr>
      <t xml:space="preserve">(1) </t>
    </r>
    <r>
      <rPr>
        <sz val="8"/>
        <rFont val="Comic Sans MS"/>
        <family val="4"/>
      </rPr>
      <t>The DASV excludes the Closure Cover (493,170 cy), the LCRS and Operations Layer (198,044 cy)</t>
    </r>
  </si>
  <si>
    <t xml:space="preserve">Designed Air Space Volume as per the 7-2013 Permit </t>
  </si>
  <si>
    <r>
      <t>The 2009 Master Plan  conceptual design reduces the disposal area from the 85 acres stated in the Solid Waste Facility Permit to 71 acres.  The reason was to create additional setbacks from the west and north property line, due to the lack of buffer property on these sides.  The loss of acreage was mitigated by deeper excavation and the Vertical Expansion, increasing the designed Air Space Volume from 8</t>
    </r>
    <r>
      <rPr>
        <sz val="10"/>
        <rFont val="Comic Sans MS"/>
        <family val="4"/>
      </rPr>
      <t>,787,457 cy (85 acres) to 10,457,653 cy (71 acres).</t>
    </r>
  </si>
  <si>
    <t xml:space="preserve">  </t>
  </si>
  <si>
    <t>Permitted facility boundary/total prop. = 171.9 acres</t>
  </si>
  <si>
    <t>Remaining M1 Landfill Volume as of August 2015</t>
  </si>
  <si>
    <t>Tonnage Projection: 2016 projection is 2012 actual disposal tons w/1995-2009 increment of 1016.7 tons/yr added until site reaches capacity.</t>
  </si>
  <si>
    <t>Landfill Operations in M1 terminated during August 2015</t>
  </si>
  <si>
    <t>Public Works Director:</t>
  </si>
  <si>
    <t>Craig Pope</t>
  </si>
  <si>
    <t>M1</t>
  </si>
  <si>
    <t>M1 &amp; M2</t>
  </si>
  <si>
    <t>Remaining Life of M1 &amp; M2:</t>
  </si>
  <si>
    <t>M1:</t>
  </si>
  <si>
    <t>M1 &amp; 2:</t>
  </si>
  <si>
    <t>Oct 2076</t>
  </si>
  <si>
    <t>Module 1 remaining volume capacity is currently reserved for bad weather operations.</t>
  </si>
  <si>
    <r>
      <t>(2)</t>
    </r>
    <r>
      <rPr>
        <sz val="8"/>
        <rFont val="Comic Sans MS"/>
        <family val="4"/>
      </rPr>
      <t xml:space="preserve"> Based on an average depth of 25' below original ground level for M1 and as built for M2 and carried over annually by adding the annual disposal tons converted to cubic yards.</t>
    </r>
  </si>
  <si>
    <t>Module 1 (unlined) 33.8 acres &amp; Module 2 (lined) 10.8acres</t>
  </si>
  <si>
    <t>Graded Color Scale dark blue is the lowest, white is the middle and red is the highest.</t>
  </si>
  <si>
    <t>Total Landfill (M1, M2, and PUA):</t>
  </si>
  <si>
    <t xml:space="preserve">Module 1 remaining volume capacity is currently reserved for bad weather operations. The 2015 M1 remaining volume capacity of 55,731 cubic yards includes all fillable areas. </t>
  </si>
  <si>
    <t>Taft Recycling and Sanitary Landfill - Capacity Study History</t>
  </si>
  <si>
    <t>Linear Regression 1995-2009 y = ((1,016.7 * x1) + 20,740)</t>
  </si>
  <si>
    <r>
      <t>x</t>
    </r>
    <r>
      <rPr>
        <vertAlign val="subscript"/>
        <sz val="14"/>
        <rFont val="Comic Sans MS"/>
        <family val="4"/>
      </rPr>
      <t>1 time series</t>
    </r>
  </si>
  <si>
    <r>
      <t>x</t>
    </r>
    <r>
      <rPr>
        <vertAlign val="subscript"/>
        <sz val="14"/>
        <rFont val="Comic Sans MS"/>
        <family val="4"/>
      </rPr>
      <t>2 time series</t>
    </r>
  </si>
  <si>
    <t>The increment is added to the 2017 actual disposal tonnage starting with the projections for 2018.</t>
  </si>
  <si>
    <t>2)  Remaining M1 Landfill Volume as of 1-1-2018:</t>
  </si>
  <si>
    <t>3)  Remaining M1 Waste Capacity as of 1-1-2018:</t>
  </si>
  <si>
    <t>Remaining M1 Landfill Volume as of 1-1-2018</t>
  </si>
  <si>
    <t>Remaining M1 Volume available for daily operations as of 1-1-2018</t>
  </si>
  <si>
    <t>Remaining M1 Landfill Volume as of 1-1-2018 (see item 2)</t>
  </si>
  <si>
    <t>Remaining M1 Waste Capacity as of 1-1-2018</t>
  </si>
  <si>
    <t xml:space="preserve"> (M2)tons disposed from 11-01-2017 to 12-31-2017</t>
  </si>
  <si>
    <t>Remaining Landfill Volume as of 1-1-2018 (see item 4)</t>
  </si>
  <si>
    <t>Remaining Total Waste Capacity as of 1-1-2018</t>
  </si>
  <si>
    <r>
      <t>(1)</t>
    </r>
    <r>
      <rPr>
        <sz val="8"/>
        <rFont val="Comic Sans MS"/>
        <family val="4"/>
      </rPr>
      <t xml:space="preserve"> As per the 2017 Capacity Study</t>
    </r>
  </si>
  <si>
    <t>Remaining 1-1-2071 Waste Capacity divided by 2071 Projected Tons</t>
  </si>
  <si>
    <r>
      <t xml:space="preserve">1,016.7tons </t>
    </r>
    <r>
      <rPr>
        <vertAlign val="subscript"/>
        <sz val="10"/>
        <rFont val="Comic Sans MS"/>
        <family val="4"/>
      </rPr>
      <t>(4)</t>
    </r>
  </si>
  <si>
    <r>
      <t xml:space="preserve">(2) </t>
    </r>
    <r>
      <rPr>
        <sz val="8"/>
        <color rgb="FF000000"/>
        <rFont val="Comic Sans MS"/>
        <family val="4"/>
      </rPr>
      <t>The study uses the 2009 actual tonnage as the base year,  then starting with 2010 the 1995-2009 linear regression increment of 1,016.7 tons will be annually applied until the site reaches capacity.</t>
    </r>
  </si>
  <si>
    <r>
      <t>3)</t>
    </r>
    <r>
      <rPr>
        <sz val="10"/>
        <color rgb="FF000000"/>
        <rFont val="Comic Sans MS"/>
        <family val="4"/>
      </rPr>
      <t xml:space="preserve"> </t>
    </r>
    <r>
      <rPr>
        <sz val="8"/>
        <color rgb="FF000000"/>
        <rFont val="Comic Sans MS"/>
        <family val="4"/>
      </rPr>
      <t>The study uses the 2012 actual tonnage as the base year, then starting with 2013 the 1995-2009 linear regression increment of 1,016.7 tons will be applied annually until the site reaches capacity.</t>
    </r>
  </si>
  <si>
    <r>
      <t>1)</t>
    </r>
    <r>
      <rPr>
        <vertAlign val="superscript"/>
        <sz val="10"/>
        <color rgb="FF000000"/>
        <rFont val="Comic Sans MS"/>
        <family val="4"/>
      </rPr>
      <t xml:space="preserve"> </t>
    </r>
    <r>
      <rPr>
        <sz val="8"/>
        <color rgb="FF000000"/>
        <rFont val="Comic Sans MS"/>
        <family val="4"/>
      </rPr>
      <t>The growth rate method was replaced with the linear regression method.  This projection applies the decrement of -1,180 to the 2009 disposal tonnage following the downward trend observed 2006-2008.  This projection also assumes that 2010 tonnage remains the same as 2009 tonnage projection.  Starting 2011 the linear regression increment of 1,197.7 will be applied until the site reaches capacity.</t>
    </r>
  </si>
  <si>
    <r>
      <t>4)</t>
    </r>
    <r>
      <rPr>
        <sz val="10"/>
        <color rgb="FF000000"/>
        <rFont val="Comic Sans MS"/>
        <family val="4"/>
      </rPr>
      <t xml:space="preserve"> </t>
    </r>
    <r>
      <rPr>
        <sz val="8"/>
        <color rgb="FF000000"/>
        <rFont val="Comic Sans MS"/>
        <family val="4"/>
      </rPr>
      <t>The study uses the 2017 actual tonnage as the base year, then starting with 2018 the 1995-2009 linear regression increment of 1,016.7 tons will be applied annually until the site reaches capacity.</t>
    </r>
  </si>
  <si>
    <t>- 2018 projected disposal tonnage</t>
  </si>
  <si>
    <t>In place M2 Landfill Volume as of  10-31-2018</t>
  </si>
  <si>
    <t>Remaining Life Span 1-1-2018</t>
  </si>
  <si>
    <t>M2 Volume based on the M2SEQ2 Scenario</t>
  </si>
  <si>
    <t xml:space="preserve">- Tonnage projection based on 2017 actual tonnage plus the 1995-2009 linear regression increments </t>
  </si>
  <si>
    <t xml:space="preserve">The formula for the waste stream projection uses the base year of 2017 disposal tonnage and starts adding the 1995-2009 trend line increment of 1,016.7 tons/year starting in 2018 until the site reaches capacity.  </t>
  </si>
  <si>
    <t xml:space="preserve">The waste flow and the economy are closely related as can be seen on the graph.  The economy peaked in 2006 and significantly dropped afterwards. The Taft Landfill has seen increases from the City of Bakersfield and oil field construction  activities. </t>
  </si>
  <si>
    <t>`</t>
  </si>
  <si>
    <t>5)  Remaining 2 Waste Capacity as of 1-1-2018:</t>
  </si>
  <si>
    <t>4)  Remaining M2 Landfill Volume as of 1-1-2018:</t>
  </si>
  <si>
    <t>M 2:</t>
  </si>
  <si>
    <t>Remaining Life of M2:</t>
  </si>
  <si>
    <t>Remaining 1-1-2021 Waste Capacity divided by 2021 Projected Tons</t>
  </si>
  <si>
    <t xml:space="preserve"> M2</t>
  </si>
  <si>
    <t>Page 1 of 2</t>
  </si>
  <si>
    <t>Page 2 of 2</t>
  </si>
  <si>
    <t>Page 1 of 1</t>
  </si>
  <si>
    <t>Remaining M2 Landfill Volume as of 1-1-2018</t>
  </si>
  <si>
    <t>(see item  5)</t>
  </si>
  <si>
    <t>Capacity Calculations of M2 as of 1-1-2018</t>
  </si>
  <si>
    <t>- Volume Study: Fill Plan (M2SEQ2 Scenario) and the 10-31-2017 Topography</t>
  </si>
  <si>
    <t>- M2 Landfill Volume: M2SEQ2 Scenario</t>
  </si>
  <si>
    <t>(see item 3, 5, and 8)</t>
  </si>
  <si>
    <t>- Fill Rate:  Continues the same as from the 2010 Capacity Study Fill Rate</t>
  </si>
  <si>
    <r>
      <t>The 2009 Master Plan  conceptual design reduced the disposal area from the 85 acres stated in the Solid Waste Facility Permit to 71 acres.  The reason was to create additional setbacks from the west and north property line, due to the lack of buffer property on these sides.  The loss of acreage was mitigated by deeper excavation and the Vertical Expansion, increasing the designed Air Space Volume from 8</t>
    </r>
    <r>
      <rPr>
        <sz val="10"/>
        <rFont val="Comic Sans MS"/>
        <family val="4"/>
      </rPr>
      <t>,787,457 cy (85 acres) to 10,457,653 cy (71 acres).</t>
    </r>
  </si>
  <si>
    <t>Remaining Life of M2 as of 1-1-2018</t>
  </si>
  <si>
    <t>tons.</t>
  </si>
  <si>
    <t>Complete years from 1-1-18 to 1-1-2021</t>
  </si>
  <si>
    <t>- M1 Landfill Volume Study:  2012 ERFA Fill Plan(incl. Lift 8) and the 11-15-2016 topography</t>
  </si>
  <si>
    <t>10 - Taft Landfill</t>
  </si>
  <si>
    <t>Tons In</t>
  </si>
  <si>
    <t>Tons Out</t>
  </si>
  <si>
    <t>Tons Diverted</t>
  </si>
  <si>
    <t>Tons Disposed</t>
  </si>
  <si>
    <t>Demolition</t>
  </si>
  <si>
    <t>31-ASSH1 - Asphalt - Shingles - Loose</t>
  </si>
  <si>
    <t>Totals for 31-ASSH1 - Asphalt - Shingles - Loose</t>
  </si>
  <si>
    <t>121-CONC1 - Concrete Scrap - Loose</t>
  </si>
  <si>
    <t>Totals for 121-CONC1 - Concrete Scrap - Loose</t>
  </si>
  <si>
    <t>170-CVDT - Cover Dirt</t>
  </si>
  <si>
    <t>Totals for 170-CVDT - Cover Dirt</t>
  </si>
  <si>
    <t>190-DDRT - Dirty Dirt (Non-Clean Dirt)</t>
  </si>
  <si>
    <t>Totals for 190-DDRT - Dirty Dirt (Non-Clean Dirt)</t>
  </si>
  <si>
    <t>201-DEMO1 - Demolition Waste - Mixed</t>
  </si>
  <si>
    <t>Totals for 201-DEMO1 - Demolition Waste - Mixed</t>
  </si>
  <si>
    <t>471-ROOF1 - Roofing - Shake Shingle - Bundle</t>
  </si>
  <si>
    <t>Totals for 471-ROOF1 - Roofing - Shake Shingle - Bundle</t>
  </si>
  <si>
    <t>520-STSW - Street Sweepings - Loose</t>
  </si>
  <si>
    <t>Totals for 520-STSW - Street Sweepings - Loose</t>
  </si>
  <si>
    <t>1050-SCON - Src Sep Concrete Scrap - Loose</t>
  </si>
  <si>
    <t>Totals for 1050-SCON - Src Sep Concrete Scrap - Loose</t>
  </si>
  <si>
    <t>2011-RMDL1 - Mixed Divertable Load</t>
  </si>
  <si>
    <t>Totals for 2011-RMDL1 - Mixed Divertable Load</t>
  </si>
  <si>
    <t>Totals for Demolition</t>
  </si>
  <si>
    <t>General</t>
  </si>
  <si>
    <t>45-BULK - Bulky Waste/Alley Clean-Up</t>
  </si>
  <si>
    <t>Totals for 45-BULK - Bulky Waste/Alley Clean-Up</t>
  </si>
  <si>
    <t>110-COMP - Compactor Bin</t>
  </si>
  <si>
    <t>Totals for 110-COMP - Compactor Bin</t>
  </si>
  <si>
    <t>360-MUNI - Municipal Waste - Mixed</t>
  </si>
  <si>
    <t>Totals for 360-MUNI - Municipal Waste - Mixed</t>
  </si>
  <si>
    <t>420-PKR - Packer Material</t>
  </si>
  <si>
    <t>Totals for 420-PKR - Packer Material</t>
  </si>
  <si>
    <t>425-PMUN - PKR MUNI</t>
  </si>
  <si>
    <t>Totals for 425-PMUN - PKR MUNI</t>
  </si>
  <si>
    <t>479-RDL - Residual Waste</t>
  </si>
  <si>
    <t>Totals for 479-RDL - Residual Waste</t>
  </si>
  <si>
    <t>2012-RMUNI - Recycled Muni Wase</t>
  </si>
  <si>
    <t>Totals for 2012-RMUNI - Recycled Muni Wase</t>
  </si>
  <si>
    <t>Totals for General</t>
  </si>
  <si>
    <t>216-SCRP1 - Scrap Metal</t>
  </si>
  <si>
    <t>Totals for 216-SCRP1 - Scrap Metal</t>
  </si>
  <si>
    <t>1106-SSRP1 - Src Sep Scrap Metal</t>
  </si>
  <si>
    <t>Totals for 1106-SSRP1 - Src Sep Scrap Metal</t>
  </si>
  <si>
    <t>1290-SWHT - Src Sep White Goods - Whole</t>
  </si>
  <si>
    <t>Totals for 1290-SWHT - Src Sep White Goods - Whole</t>
  </si>
  <si>
    <t>Totals for Metal</t>
  </si>
  <si>
    <t>Not Specified</t>
  </si>
  <si>
    <t>9999-NS - Not Specified</t>
  </si>
  <si>
    <t>Totals for 9999-NS - Not Specified</t>
  </si>
  <si>
    <t>Totals for Not Specified</t>
  </si>
  <si>
    <t>Organics</t>
  </si>
  <si>
    <t>270-GRN - Green Waste - Mixed</t>
  </si>
  <si>
    <t>Totals for 270-GRN - Green Waste - Mixed</t>
  </si>
  <si>
    <t>280-GRS - Grass Clippings - Loose</t>
  </si>
  <si>
    <t>Totals for 280-GRS - Grass Clippings - Loose</t>
  </si>
  <si>
    <t>350-MAN - Manure - Loose</t>
  </si>
  <si>
    <t>Totals for 350-MAN - Manure - Loose</t>
  </si>
  <si>
    <t>440-PRN - Prunings - Loose</t>
  </si>
  <si>
    <t>Totals for 440-PRN - Prunings - Loose</t>
  </si>
  <si>
    <t>611-WOOD1 - Wood Scrap - Loose</t>
  </si>
  <si>
    <t>Totals for 611-WOOD1 - Wood Scrap - Loose</t>
  </si>
  <si>
    <t>1130-SGRN - Src Sep Green Waste - Mixed</t>
  </si>
  <si>
    <t>Totals for 1130-SGRN - Src Sep Green Waste - Mixed</t>
  </si>
  <si>
    <t>1140-SGRS - Src Sep Grass Clippings - Loose</t>
  </si>
  <si>
    <t>Totals for 1140-SGRS - Src Sep Grass Clippings - Loose</t>
  </si>
  <si>
    <t>1170-SLS - Src Sep Limbs and Stumps</t>
  </si>
  <si>
    <t>Totals for 1170-SLS - Src Sep Limbs and Stumps</t>
  </si>
  <si>
    <t>1180-SLVS - Src Sep Leaves - Dry - Loose</t>
  </si>
  <si>
    <t>Totals for 1180-SLVS - Src Sep Leaves - Dry - Loose</t>
  </si>
  <si>
    <t>1195-SMNR - Src Sep Manure - Loose</t>
  </si>
  <si>
    <t>Totals for 1195-SMNR - Src Sep Manure - Loose</t>
  </si>
  <si>
    <t>1230-SPRN - Src Sep Prunings - Loose</t>
  </si>
  <si>
    <t>Totals for 1230-SPRN - Src Sep Prunings - Loose</t>
  </si>
  <si>
    <t>1280-SWDC - Src Sep Wood Chips</t>
  </si>
  <si>
    <t>Totals for 1280-SWDC - Src Sep Wood Chips</t>
  </si>
  <si>
    <t>1301-SWOO1 - Src Sep Wood Scrap - Loose</t>
  </si>
  <si>
    <t>Totals for 1301-SWOO1 - Src Sep Wood Scrap - Loose</t>
  </si>
  <si>
    <t>1310-SWFURN - Src Sep Wood Furniture</t>
  </si>
  <si>
    <t>Totals for 1310-SWFURN - Src Sep Wood Furniture</t>
  </si>
  <si>
    <t>Totals for Organics</t>
  </si>
  <si>
    <t>Totals for Paper</t>
  </si>
  <si>
    <t>410-PET - Plastic - PET - Whole</t>
  </si>
  <si>
    <t>Totals for 410-PET - Plastic - PET - Whole</t>
  </si>
  <si>
    <t>Totals for Plastic</t>
  </si>
  <si>
    <t>Special Waste</t>
  </si>
  <si>
    <t>41-BANI - Dead Animals - Bulk</t>
  </si>
  <si>
    <t>Totals for 41-BANI - Dead Animals - Bulk</t>
  </si>
  <si>
    <t>Totals for Special Waste</t>
  </si>
  <si>
    <t>50-CARP - Carpeting</t>
  </si>
  <si>
    <t>Totals for 50-CARP - Carpeting</t>
  </si>
  <si>
    <t>230-FURN - Furniture - Whole</t>
  </si>
  <si>
    <t>Totals for 230-FURN - Furniture - Whole</t>
  </si>
  <si>
    <t>540-TELV - Televisions - Whole</t>
  </si>
  <si>
    <t>Totals for 540-TELV - Televisions - Whole</t>
  </si>
  <si>
    <t>550-TIRB - Tires - Bulk - Lbs</t>
  </si>
  <si>
    <t>Totals for 550-TIRB - Tires - Bulk - Lbs</t>
  </si>
  <si>
    <t>Totals for Textiles</t>
  </si>
  <si>
    <t>Totals for 10</t>
  </si>
  <si>
    <t>Grand Total</t>
  </si>
  <si>
    <t>M2 Design Volume based on the M1 &amp; 2 Lift 4 Scenario</t>
  </si>
  <si>
    <r>
      <t>M1 Designed Air Space Volume incl. Lift 8</t>
    </r>
    <r>
      <rPr>
        <vertAlign val="subscript"/>
        <sz val="10"/>
        <rFont val="Comic Sans MS"/>
        <family val="4"/>
      </rPr>
      <t>(1)</t>
    </r>
  </si>
  <si>
    <t>Minus M2 slope OPS Layer Volume above As Built</t>
  </si>
  <si>
    <t>September 26, 2025</t>
  </si>
  <si>
    <t>Capacity Calculations as of 1-1-2019</t>
  </si>
  <si>
    <t>- 2019 projected disposal tonnage</t>
  </si>
  <si>
    <t>4)  Remaining M1 &amp; 2 Landfill Volume as of 1-1-2019:</t>
  </si>
  <si>
    <t>Total Remaining M1 Volume as of 1-1-2019 (see item 2)</t>
  </si>
  <si>
    <t>Remaining M1 &amp; 2 Landfill Volume as of 1-1-2019</t>
  </si>
  <si>
    <t>5)  Remaining M1 &amp; 2 Waste Capacity as of 1-1-2019:</t>
  </si>
  <si>
    <t>Remaining Landfill Volume as of 1-1-2019 (see item 4)</t>
  </si>
  <si>
    <t>Remaining Total Waste Capacity as of 1-1-2019</t>
  </si>
  <si>
    <t>6)  In-place Landfill Volume as of 1-1-2019:</t>
  </si>
  <si>
    <t>Remaining M1 &amp; 2 Landfill Volume as of 1-1-2019(see item 4)</t>
  </si>
  <si>
    <t>7)  Remaining Total Landfill Volume as of 1-1-2019:</t>
  </si>
  <si>
    <t>Less the In-place Landfill Volume as of 1-1-2019 (see item 6)</t>
  </si>
  <si>
    <t>Remaining Total Landfill Volume as of 1-1-2019</t>
  </si>
  <si>
    <t>8)  Remaining Total Landfill Waste Capacity as of 1-1-2019:</t>
  </si>
  <si>
    <t>Remaining Volume as of 1-1-2019 (see item 7)</t>
  </si>
  <si>
    <t>Remaining Life of Total Landfill as of 1-1-2019</t>
  </si>
  <si>
    <t>Remaining Life of ERFA &amp; M2 as of 1-1-2019</t>
  </si>
  <si>
    <t>PROFILE SHEET -  January 2019</t>
  </si>
  <si>
    <t>Waste Disposed in 2018:</t>
  </si>
  <si>
    <t>56,031 tons (156 tons/day)</t>
  </si>
  <si>
    <t>70-CDBF - Cardboard - Flattened Loose</t>
  </si>
  <si>
    <t>Totals for 70-CDBF - Cardboard - Flattened Loose</t>
  </si>
  <si>
    <t>Volume Summary as of 1-1-2019</t>
  </si>
  <si>
    <t xml:space="preserve">The waste flow and the economy are closely related as can be seen on the graph.  The Taft Landfill has seen increases from the City of Bakersfield and oil field construction  activities. </t>
  </si>
  <si>
    <t>2)  Remaining M1 Landfill Volume as of 1-1-2019:</t>
  </si>
  <si>
    <t>Remaining M1 Volume available for daily operations as of 1-1-2019</t>
  </si>
  <si>
    <t>Remaining M1 Landfill Volume as of 1-1-2019</t>
  </si>
  <si>
    <t>Kern County Population Served:</t>
  </si>
  <si>
    <t>57,182 (County Financial Population and Kern County Tonnage Only)</t>
  </si>
  <si>
    <t>Remaining Fill Volume 3-22-2019 to Mod1 &amp; 2 Lift 4</t>
  </si>
  <si>
    <t>Minus M2 3-22-2019 Remaining Volume of OPS Layer</t>
  </si>
  <si>
    <t xml:space="preserve"> (M2) tons disposed from 1-1-2019 to 3-22-2019</t>
  </si>
  <si>
    <t xml:space="preserve">- Tonnage projection based on 2018 actual tonnage plus the 1995-2009 linear regression increments </t>
  </si>
  <si>
    <t>Tonnage Projection: 2018 Base Year then 2019-2071, y = ((1016.7 * x2) + 56,031) or until site reaches capacity.</t>
  </si>
  <si>
    <t>Complete years from 1-1-19 to 1-1-2024</t>
  </si>
  <si>
    <t>Remaining 1-1-2024 Waste Capacity divided by 2024 Projected Tons</t>
  </si>
  <si>
    <t>Complete years from 1-1-19 to 1-1-2069</t>
  </si>
  <si>
    <t>- M1 &amp; 2 Landfill Volume:  2018 ERFA Fill Plan (Mod1 &amp; 2 Lift 4) and the 3-22-2019 Topography</t>
  </si>
  <si>
    <t xml:space="preserve">The formula for the waste stream projection uses the base year of 2018 disposal tonnage and starts adding the 1995-2009 trend line increment of 1,016.7 tons/year starting in 2019 until the site reaches capacity.  </t>
  </si>
  <si>
    <t xml:space="preserve">Module 2 landfilling commenced in August 2015. During construction of Module 2 Liner, City of Bakersfield packer waste from southwest Bakersfield diverted to Bena SLF. With the completion of Module 2, City of Bakersfield packer trucks from southwest Bakersfield have diverted back to the Taft SLF and packer waste and daily tonnage has increased. The remaining volume of the redesigned Mod1 &amp; 2 lift 4 is estimated to reach capacity of life span on November 2024. The 2019 Capacity Study estimated November 2024 capacity date is a decrease from the June 2025 capacity date in the 2018 Capacity Study. </t>
  </si>
  <si>
    <t>Apr. 2069</t>
  </si>
  <si>
    <t xml:space="preserve">6,812,923 cy </t>
  </si>
  <si>
    <t>4,129,044 tons (includes future lined area)</t>
  </si>
  <si>
    <t>Print Date: 4/5/2019</t>
  </si>
  <si>
    <r>
      <t xml:space="preserve">WASTE STREAM ANALYSIS 
</t>
    </r>
    <r>
      <rPr>
        <b/>
        <sz val="10"/>
        <color indexed="8"/>
        <rFont val="Times New Roman"/>
        <family val="1"/>
      </rPr>
      <t>BY SITE, GROUP AND MATERIAL</t>
    </r>
  </si>
  <si>
    <t>Start Date: 1/1/2019</t>
  </si>
  <si>
    <t>End Date: 3/22/2019</t>
  </si>
  <si>
    <t>221-FIB1 - Fiberglass Insulation - Loose</t>
  </si>
  <si>
    <t>Totals for 221-FIB1 - Fiberglass Insulation - Loose</t>
  </si>
  <si>
    <t>1020-SCDB - Src Sep Cardboard - Baled</t>
  </si>
  <si>
    <t>Totals for 1020-SCDB - Src Sep Cardboard - Baled</t>
  </si>
  <si>
    <t>1030-SCBF - Src Sep Cardboard - Flattened - Loose</t>
  </si>
  <si>
    <t>Totals for 1030-SCBF - Src Sep Cardboard - Flattened - Loose</t>
  </si>
  <si>
    <t>1040-SCBW - Src Sep Cardboard - Whole - Loose</t>
  </si>
  <si>
    <t>Totals for 1040-SCBW - Src Sep Cardboard - Whole - Loose</t>
  </si>
  <si>
    <t>1045-SCARP - Src Sep Carpet</t>
  </si>
  <si>
    <t>Totals for 1045-SCARP - Src Sep Carpet</t>
  </si>
  <si>
    <t>Remaining Life of M1:</t>
  </si>
  <si>
    <t xml:space="preserve">Estimated on 2024 tonnage </t>
  </si>
  <si>
    <t>Remaining M1 Waste Capacity divided by 2024 Projected Tons</t>
  </si>
  <si>
    <t>Remaining Life of M1 as of 2024</t>
  </si>
  <si>
    <t>=</t>
  </si>
  <si>
    <t>4.44 months</t>
  </si>
  <si>
    <t>Module 1 remaining volume capacity is currently reserved for bad weather operations. The 2015 M1 remaining volume capacity of 55,731 cubic yards includes all fillable areas. M1 has remaining capacity of 0.54 years after M1 &amp; 2 Lift 4 is estimated to reach capacity in April 2024. Landfill operations in M1 is estimated to last from April 2024 until November 2024 when capacity is reached.</t>
  </si>
  <si>
    <r>
      <t xml:space="preserve">1,016.7tons </t>
    </r>
    <r>
      <rPr>
        <vertAlign val="subscript"/>
        <sz val="10"/>
        <rFont val="Comic Sans MS"/>
        <family val="4"/>
      </rPr>
      <t>(5)</t>
    </r>
  </si>
  <si>
    <r>
      <t>5)</t>
    </r>
    <r>
      <rPr>
        <sz val="10"/>
        <color rgb="FF000000"/>
        <rFont val="Comic Sans MS"/>
        <family val="4"/>
      </rPr>
      <t xml:space="preserve"> </t>
    </r>
    <r>
      <rPr>
        <sz val="8"/>
        <color rgb="FF000000"/>
        <rFont val="Comic Sans MS"/>
        <family val="4"/>
      </rPr>
      <t>The study uses the 2018 actual tonnage as the base year, then starting with 2019 the 1995-2009 linear regression increment of 1,016.7 tons will be applied annually until the site reaches capacity.</t>
    </r>
  </si>
  <si>
    <t>Remaining Life Span 1-1-2019</t>
  </si>
  <si>
    <t>15-AA-0061 (review date January 2024)</t>
  </si>
  <si>
    <r>
      <t>M1 &amp; 2 In-place Landfill Volume as of 1-1-2019</t>
    </r>
    <r>
      <rPr>
        <vertAlign val="subscript"/>
        <sz val="10"/>
        <rFont val="Comic Sans MS"/>
        <family val="4"/>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</si>
</sst>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3" formatCode="_(* #,##0.00_);_(* \(#,##0.00\);_(* &quot;-&quot;??_);_(@_)"/>
    <numFmt numFmtId="164" formatCode="mmm\ yyyy"/>
    <numFmt numFmtId="165" formatCode="_(* #,##0_);_(* \(#,##0\);_(* &quot;-&quot;??_);_(@_)"/>
    <numFmt numFmtId="166" formatCode="_(* #,##0.0_);_(* \(#,##0.0\);_(* &quot;-&quot;??_);_(@_)"/>
    <numFmt numFmtId="167" formatCode="[$-409]mmm\-yy;@"/>
    <numFmt numFmtId="168" formatCode="yy"/>
    <numFmt numFmtId="169" formatCode="#,##0.0_);\(#,##0.0\)"/>
    <numFmt numFmtId="170" formatCode="[$-10409]#,##0.00;\(#,##0.00\)"/>
    <numFmt numFmtId="171" formatCode="[$-10409]0.00;\(0.00\)"/>
  </numFmts>
  <fonts count="40" x14ac:knownFonts="1">
    <font>
      <sz val="10"/>
      <name val="Arial"/>
    </font>
    <font>
      <sz val="10"/>
      <name val="Arial"/>
      <family val="2"/>
    </font>
    <font>
      <sz val="10"/>
      <name val="Comic Sans MS"/>
      <family val="4"/>
    </font>
    <font>
      <b/>
      <sz val="10"/>
      <name val="Comic Sans MS"/>
      <family val="4"/>
    </font>
    <font>
      <sz val="10"/>
      <color indexed="9"/>
      <name val="Comic Sans MS"/>
      <family val="4"/>
    </font>
    <font>
      <sz val="12"/>
      <name val="Comic Sans MS"/>
      <family val="4"/>
    </font>
    <font>
      <vertAlign val="subscript"/>
      <sz val="10"/>
      <name val="Comic Sans MS"/>
      <family val="4"/>
    </font>
    <font>
      <sz val="14"/>
      <name val="Comic Sans MS"/>
      <family val="4"/>
    </font>
    <font>
      <sz val="8"/>
      <name val="Arial"/>
      <family val="2"/>
    </font>
    <font>
      <sz val="16"/>
      <name val="Comic Sans MS"/>
      <family val="4"/>
    </font>
    <font>
      <u/>
      <sz val="10"/>
      <name val="Comic Sans MS"/>
      <family val="4"/>
    </font>
    <font>
      <sz val="9"/>
      <name val="Comic Sans MS"/>
      <family val="4"/>
    </font>
    <font>
      <sz val="10"/>
      <color indexed="10"/>
      <name val="Comic Sans MS"/>
      <family val="4"/>
    </font>
    <font>
      <i/>
      <sz val="10"/>
      <name val="Comic Sans MS"/>
      <family val="4"/>
    </font>
    <font>
      <sz val="10"/>
      <color indexed="56"/>
      <name val="Comic Sans MS"/>
      <family val="4"/>
    </font>
    <font>
      <sz val="8"/>
      <name val="Comic Sans MS"/>
      <family val="4"/>
    </font>
    <font>
      <vertAlign val="subscript"/>
      <sz val="8"/>
      <name val="Comic Sans MS"/>
      <family val="4"/>
    </font>
    <font>
      <i/>
      <sz val="10"/>
      <color indexed="9"/>
      <name val="Comic Sans MS"/>
      <family val="4"/>
    </font>
    <font>
      <sz val="10"/>
      <color indexed="12"/>
      <name val="Comic Sans MS"/>
      <family val="4"/>
    </font>
    <font>
      <sz val="10"/>
      <color indexed="32"/>
      <name val="Comic Sans MS"/>
      <family val="4"/>
    </font>
    <font>
      <sz val="10"/>
      <color theme="0"/>
      <name val="Comic Sans MS"/>
      <family val="4"/>
    </font>
    <font>
      <sz val="9"/>
      <color rgb="FF0070C0"/>
      <name val="Comic Sans MS"/>
      <family val="4"/>
    </font>
    <font>
      <sz val="10"/>
      <color rgb="FF000000"/>
      <name val="Comic Sans MS"/>
      <family val="4"/>
    </font>
    <font>
      <u/>
      <sz val="9"/>
      <name val="Comic Sans MS"/>
      <family val="4"/>
    </font>
    <font>
      <u/>
      <sz val="10"/>
      <color rgb="FF000000"/>
      <name val="Comic Sans MS"/>
      <family val="4"/>
    </font>
    <font>
      <sz val="11"/>
      <name val="Comic Sans MS"/>
      <family val="4"/>
    </font>
    <font>
      <b/>
      <i/>
      <sz val="10"/>
      <name val="Comic Sans MS"/>
      <family val="4"/>
    </font>
    <font>
      <vertAlign val="subscript"/>
      <sz val="14"/>
      <name val="Comic Sans MS"/>
      <family val="4"/>
    </font>
    <font>
      <b/>
      <sz val="14"/>
      <name val="Comic Sans MS"/>
      <family val="4"/>
    </font>
    <font>
      <vertAlign val="subscript"/>
      <sz val="10"/>
      <color rgb="FF000000"/>
      <name val="Comic Sans MS"/>
      <family val="4"/>
    </font>
    <font>
      <vertAlign val="superscript"/>
      <sz val="10"/>
      <color rgb="FF000000"/>
      <name val="Comic Sans MS"/>
      <family val="4"/>
    </font>
    <font>
      <sz val="8"/>
      <color rgb="FF000000"/>
      <name val="Comic Sans MS"/>
      <family val="4"/>
    </font>
    <font>
      <sz val="9"/>
      <color indexed="81"/>
      <name val="Tahoma"/>
      <family val="2"/>
    </font>
    <font>
      <b/>
      <sz val="9"/>
      <color indexed="81"/>
      <name val="Tahoma"/>
      <family val="2"/>
    </font>
    <font>
      <sz val="10"/>
      <color theme="0" tint="-0.499984740745262"/>
      <name val="Comic Sans MS"/>
      <family val="4"/>
    </font>
    <font>
      <sz val="8"/>
      <color indexed="8"/>
      <name val="Times New Roman"/>
      <family val="1"/>
    </font>
    <font>
      <b/>
      <sz val="11.95"/>
      <color indexed="8"/>
      <name val="Times New Roman"/>
      <family val="1"/>
    </font>
    <font>
      <b/>
      <sz val="10"/>
      <color indexed="8"/>
      <name val="Times New Roman"/>
      <family val="1"/>
    </font>
    <font>
      <sz val="9"/>
      <color indexed="8"/>
      <name val="Times New Roman"/>
      <family val="1"/>
    </font>
    <font>
      <sz val="10"/>
      <color indexed="8"/>
      <name val="Times New Roman"/>
      <family val="1"/>
    </font>
  </fonts>
  <fills count="2">
    <fill>
      <patternFill patternType="none"/>
    </fill>
    <fill>
      <patternFill patternType="gray125"/>
    </fill>
  </fills>
  <borders count="32">
    <border>
      <left/>
      <right/>
      <top/>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rgb="FF000000"/>
      </right>
      <top style="thin">
        <color indexed="64"/>
      </top>
      <bottom style="thin">
        <color indexed="64"/>
      </bottom>
      <diagonal/>
    </border>
    <border>
      <left style="medium">
        <color indexed="64"/>
      </left>
      <right/>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9"/>
      </bottom>
      <diagonal/>
    </border>
    <border>
      <left/>
      <right/>
      <top/>
      <bottom style="thin">
        <color indexed="10"/>
      </bottom>
      <diagonal/>
    </border>
    <border>
      <left/>
      <right/>
      <top style="medium">
        <color indexed="8"/>
      </top>
      <bottom/>
      <diagonal/>
    </border>
    <border>
      <left/>
      <right/>
      <top style="thick">
        <color indexed="8"/>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352">
    <xf numFmtId="0" fontId="0" fillId="0" borderId="0" xfId="0"/>
    <xf numFmtId="0" fontId="2" fillId="0" borderId="0" xfId="0" applyFont="1"/>
    <xf numFmtId="49" fontId="2" fillId="0" borderId="0" xfId="0" applyNumberFormat="1" applyFont="1"/>
    <xf numFmtId="0" fontId="2" fillId="0" borderId="0" xfId="0" applyFont="1" applyAlignment="1">
      <alignment horizontal="right"/>
    </xf>
    <xf numFmtId="0" fontId="4" fillId="0" borderId="0" xfId="0" applyFont="1" applyFill="1" applyBorder="1"/>
    <xf numFmtId="0" fontId="2" fillId="0" borderId="0" xfId="0" applyFont="1" applyBorder="1"/>
    <xf numFmtId="3" fontId="2" fillId="0" borderId="0" xfId="0" applyNumberFormat="1" applyFont="1"/>
    <xf numFmtId="0" fontId="2" fillId="0" borderId="0" xfId="0" quotePrefix="1" applyFont="1"/>
    <xf numFmtId="0" fontId="5" fillId="0" borderId="0" xfId="0" applyFont="1"/>
    <xf numFmtId="0" fontId="2" fillId="0" borderId="0" xfId="0" applyFont="1" applyFill="1" applyBorder="1"/>
    <xf numFmtId="3" fontId="2" fillId="0" borderId="0" xfId="0" applyNumberFormat="1" applyFont="1" applyFill="1"/>
    <xf numFmtId="0" fontId="2" fillId="0" borderId="0" xfId="0" applyFont="1" applyAlignment="1">
      <alignment horizontal="center"/>
    </xf>
    <xf numFmtId="165" fontId="2" fillId="0" borderId="0" xfId="1" applyNumberFormat="1" applyFont="1"/>
    <xf numFmtId="0" fontId="7" fillId="0" borderId="1" xfId="0" applyFont="1" applyFill="1" applyBorder="1" applyAlignment="1">
      <alignment horizontal="left"/>
    </xf>
    <xf numFmtId="0" fontId="7" fillId="0" borderId="1" xfId="0" applyFont="1" applyFill="1" applyBorder="1" applyAlignment="1">
      <alignment horizontal="centerContinuous"/>
    </xf>
    <xf numFmtId="0" fontId="7" fillId="0" borderId="1" xfId="0" applyFont="1" applyFill="1" applyBorder="1" applyAlignment="1">
      <alignment horizontal="right"/>
    </xf>
    <xf numFmtId="0" fontId="2" fillId="0" borderId="0" xfId="0" applyFont="1" applyFill="1" applyBorder="1" applyAlignment="1">
      <alignment horizontal="left"/>
    </xf>
    <xf numFmtId="0" fontId="2" fillId="0" borderId="0" xfId="0" applyFont="1" applyFill="1" applyBorder="1" applyAlignment="1">
      <alignment horizontal="centerContinuous"/>
    </xf>
    <xf numFmtId="0" fontId="2" fillId="0" borderId="0" xfId="0" applyFont="1" applyFill="1" applyBorder="1" applyAlignment="1">
      <alignment horizontal="right"/>
    </xf>
    <xf numFmtId="43" fontId="2" fillId="0" borderId="0" xfId="1" applyFont="1"/>
    <xf numFmtId="43" fontId="5" fillId="0" borderId="0" xfId="1" applyFont="1"/>
    <xf numFmtId="10" fontId="5" fillId="0" borderId="0" xfId="2" applyNumberFormat="1" applyFont="1"/>
    <xf numFmtId="165" fontId="5" fillId="0" borderId="0" xfId="1" applyNumberFormat="1" applyFont="1"/>
    <xf numFmtId="0" fontId="2" fillId="0" borderId="0" xfId="0" applyFont="1" applyAlignment="1">
      <alignment horizontal="center" wrapText="1"/>
    </xf>
    <xf numFmtId="10" fontId="2" fillId="0" borderId="0" xfId="2" applyNumberFormat="1" applyFont="1"/>
    <xf numFmtId="0" fontId="2" fillId="0" borderId="0" xfId="0" applyFont="1" applyFill="1" applyBorder="1" applyAlignment="1"/>
    <xf numFmtId="0" fontId="7" fillId="0" borderId="0" xfId="0" applyFont="1" applyFill="1" applyBorder="1" applyAlignment="1">
      <alignment horizontal="left"/>
    </xf>
    <xf numFmtId="0" fontId="7" fillId="0" borderId="0" xfId="0" applyFont="1" applyFill="1" applyBorder="1" applyAlignment="1">
      <alignment horizontal="centerContinuous"/>
    </xf>
    <xf numFmtId="0" fontId="7" fillId="0" borderId="0" xfId="0" applyFont="1" applyFill="1" applyBorder="1" applyAlignment="1">
      <alignment horizontal="right"/>
    </xf>
    <xf numFmtId="0" fontId="2" fillId="0" borderId="0" xfId="0" applyFont="1" applyFill="1" applyBorder="1" applyAlignment="1">
      <alignment horizontal="center" wrapText="1"/>
    </xf>
    <xf numFmtId="43" fontId="2" fillId="0" borderId="0" xfId="1" applyFont="1" applyFill="1" applyBorder="1" applyAlignment="1">
      <alignment horizontal="center" wrapText="1"/>
    </xf>
    <xf numFmtId="10" fontId="2" fillId="0" borderId="0" xfId="2" applyNumberFormat="1" applyFont="1" applyFill="1" applyBorder="1" applyAlignment="1">
      <alignment horizontal="center" wrapText="1"/>
    </xf>
    <xf numFmtId="165" fontId="2" fillId="0" borderId="0" xfId="1" applyNumberFormat="1" applyFont="1" applyFill="1" applyBorder="1" applyAlignment="1">
      <alignment horizontal="center" wrapText="1"/>
    </xf>
    <xf numFmtId="3" fontId="2" fillId="0" borderId="0" xfId="0" applyNumberFormat="1" applyFont="1" applyFill="1" applyBorder="1"/>
    <xf numFmtId="49" fontId="10" fillId="0" borderId="0" xfId="0" applyNumberFormat="1" applyFont="1"/>
    <xf numFmtId="0" fontId="3" fillId="0" borderId="0" xfId="0" applyFont="1"/>
    <xf numFmtId="49" fontId="2" fillId="0" borderId="0" xfId="0" applyNumberFormat="1" applyFont="1" applyFill="1"/>
    <xf numFmtId="0" fontId="2" fillId="0" borderId="0" xfId="0" applyFont="1" applyFill="1"/>
    <xf numFmtId="165" fontId="2" fillId="0" borderId="0" xfId="1" applyNumberFormat="1" applyFont="1" applyFill="1"/>
    <xf numFmtId="3" fontId="2" fillId="0" borderId="2" xfId="0" applyNumberFormat="1" applyFont="1" applyFill="1" applyBorder="1"/>
    <xf numFmtId="165" fontId="2" fillId="0" borderId="0" xfId="0" applyNumberFormat="1" applyFont="1" applyFill="1"/>
    <xf numFmtId="165" fontId="2" fillId="0" borderId="2" xfId="0" applyNumberFormat="1" applyFont="1" applyFill="1" applyBorder="1"/>
    <xf numFmtId="3" fontId="2" fillId="0" borderId="0" xfId="1" applyNumberFormat="1" applyFont="1" applyFill="1"/>
    <xf numFmtId="3" fontId="2" fillId="0" borderId="0" xfId="0" applyNumberFormat="1" applyFont="1" applyFill="1" applyAlignment="1"/>
    <xf numFmtId="0" fontId="9" fillId="0" borderId="0" xfId="0" applyFont="1" applyFill="1"/>
    <xf numFmtId="0" fontId="2" fillId="0" borderId="0" xfId="0" applyFont="1" applyFill="1" applyAlignment="1"/>
    <xf numFmtId="0" fontId="2" fillId="0" borderId="0" xfId="0" applyFont="1" applyFill="1" applyAlignment="1">
      <alignment horizontal="centerContinuous"/>
    </xf>
    <xf numFmtId="0" fontId="5" fillId="0" borderId="0" xfId="0" applyFont="1" applyFill="1" applyAlignment="1">
      <alignment horizontal="centerContinuous"/>
    </xf>
    <xf numFmtId="0" fontId="2" fillId="0" borderId="0" xfId="0" applyFont="1" applyFill="1" applyAlignment="1">
      <alignment horizontal="right"/>
    </xf>
    <xf numFmtId="2" fontId="2" fillId="0" borderId="0" xfId="0" applyNumberFormat="1" applyFont="1" applyFill="1"/>
    <xf numFmtId="49" fontId="2" fillId="0" borderId="3" xfId="0" applyNumberFormat="1" applyFont="1" applyFill="1" applyBorder="1"/>
    <xf numFmtId="0" fontId="2" fillId="0" borderId="3" xfId="0" applyFont="1" applyFill="1" applyBorder="1"/>
    <xf numFmtId="164" fontId="2" fillId="0" borderId="3" xfId="0" applyNumberFormat="1" applyFont="1" applyFill="1" applyBorder="1" applyAlignment="1">
      <alignment horizontal="right"/>
    </xf>
    <xf numFmtId="49" fontId="5" fillId="0" borderId="0" xfId="0" applyNumberFormat="1" applyFont="1" applyFill="1" applyAlignment="1">
      <alignment horizontal="centerContinuous"/>
    </xf>
    <xf numFmtId="41" fontId="2" fillId="0" borderId="0" xfId="0" applyNumberFormat="1" applyFont="1" applyFill="1" applyAlignment="1">
      <alignment horizontal="right"/>
    </xf>
    <xf numFmtId="0" fontId="2" fillId="0" borderId="6" xfId="0" applyFont="1" applyFill="1" applyBorder="1"/>
    <xf numFmtId="3" fontId="2" fillId="0" borderId="6" xfId="0" applyNumberFormat="1" applyFont="1" applyFill="1" applyBorder="1"/>
    <xf numFmtId="165" fontId="2" fillId="0" borderId="2" xfId="1" applyNumberFormat="1" applyFont="1" applyFill="1" applyBorder="1"/>
    <xf numFmtId="41" fontId="2" fillId="0" borderId="0" xfId="0" applyNumberFormat="1" applyFont="1" applyFill="1" applyBorder="1"/>
    <xf numFmtId="0" fontId="2" fillId="0" borderId="0" xfId="0" applyNumberFormat="1" applyFont="1" applyFill="1" applyBorder="1"/>
    <xf numFmtId="0" fontId="2" fillId="0" borderId="2" xfId="0" applyFont="1" applyFill="1" applyBorder="1"/>
    <xf numFmtId="0" fontId="2" fillId="0" borderId="0" xfId="0" applyFont="1" applyFill="1" applyAlignment="1">
      <alignment horizontal="center"/>
    </xf>
    <xf numFmtId="4" fontId="2" fillId="0" borderId="0" xfId="0" applyNumberFormat="1" applyFont="1" applyFill="1" applyAlignment="1">
      <alignment horizontal="left"/>
    </xf>
    <xf numFmtId="167" fontId="2" fillId="0" borderId="0" xfId="0" quotePrefix="1" applyNumberFormat="1" applyFont="1" applyFill="1" applyBorder="1" applyAlignment="1">
      <alignment horizontal="center"/>
    </xf>
    <xf numFmtId="14" fontId="2" fillId="0" borderId="0" xfId="0" quotePrefix="1" applyNumberFormat="1" applyFont="1" applyFill="1" applyAlignment="1">
      <alignment horizontal="left"/>
    </xf>
    <xf numFmtId="0" fontId="11" fillId="0" borderId="0" xfId="0" applyFont="1" applyFill="1"/>
    <xf numFmtId="0" fontId="0" fillId="0" borderId="0" xfId="0" applyFill="1"/>
    <xf numFmtId="165" fontId="2" fillId="0" borderId="0" xfId="0" applyNumberFormat="1" applyFont="1" applyFill="1" applyBorder="1" applyAlignment="1"/>
    <xf numFmtId="0" fontId="12" fillId="0" borderId="0" xfId="0" applyFont="1"/>
    <xf numFmtId="0" fontId="2" fillId="0" borderId="6" xfId="0" applyFont="1" applyBorder="1"/>
    <xf numFmtId="49" fontId="2" fillId="0" borderId="0" xfId="0" applyNumberFormat="1" applyFont="1" applyFill="1" applyBorder="1"/>
    <xf numFmtId="164" fontId="2" fillId="0" borderId="0" xfId="0" applyNumberFormat="1" applyFont="1" applyFill="1" applyBorder="1" applyAlignment="1">
      <alignment horizontal="right"/>
    </xf>
    <xf numFmtId="0" fontId="5" fillId="0" borderId="0" xfId="1" applyNumberFormat="1" applyFont="1" applyAlignment="1">
      <alignment horizontal="center"/>
    </xf>
    <xf numFmtId="0" fontId="2" fillId="0" borderId="0" xfId="1" applyNumberFormat="1" applyFont="1" applyFill="1" applyBorder="1" applyAlignment="1">
      <alignment horizontal="center" wrapText="1"/>
    </xf>
    <xf numFmtId="0" fontId="2" fillId="0" borderId="0" xfId="1" applyNumberFormat="1" applyFont="1" applyAlignment="1">
      <alignment horizontal="center"/>
    </xf>
    <xf numFmtId="3" fontId="2" fillId="0" borderId="0" xfId="1" applyNumberFormat="1" applyFont="1" applyFill="1" applyBorder="1" applyAlignment="1">
      <alignment horizontal="center"/>
    </xf>
    <xf numFmtId="0" fontId="12" fillId="0" borderId="0" xfId="0" applyFont="1" applyFill="1" applyBorder="1"/>
    <xf numFmtId="0" fontId="10" fillId="0" borderId="0" xfId="0" applyFont="1" applyFill="1"/>
    <xf numFmtId="0" fontId="10" fillId="0" borderId="0" xfId="0" applyFont="1" applyFill="1" applyBorder="1"/>
    <xf numFmtId="3" fontId="2" fillId="0" borderId="0" xfId="0" applyNumberFormat="1" applyFont="1" applyAlignment="1">
      <alignment horizontal="center"/>
    </xf>
    <xf numFmtId="0" fontId="2" fillId="0" borderId="0" xfId="0" applyFont="1" applyFill="1" applyBorder="1" applyAlignment="1">
      <alignment horizontal="center"/>
    </xf>
    <xf numFmtId="10" fontId="2" fillId="0" borderId="0" xfId="2" applyNumberFormat="1" applyFont="1" applyFill="1" applyBorder="1" applyAlignment="1">
      <alignment horizontal="center"/>
    </xf>
    <xf numFmtId="10" fontId="2" fillId="0" borderId="0" xfId="2" applyNumberFormat="1" applyFont="1" applyAlignment="1">
      <alignment horizontal="center"/>
    </xf>
    <xf numFmtId="165" fontId="2" fillId="0" borderId="3" xfId="1" applyNumberFormat="1" applyFont="1" applyBorder="1"/>
    <xf numFmtId="0" fontId="2" fillId="0" borderId="3" xfId="0" applyFont="1" applyBorder="1" applyAlignment="1">
      <alignment horizontal="center"/>
    </xf>
    <xf numFmtId="0" fontId="2" fillId="0" borderId="3" xfId="0" applyFont="1" applyBorder="1"/>
    <xf numFmtId="165" fontId="2" fillId="0" borderId="3" xfId="0" applyNumberFormat="1" applyFont="1" applyBorder="1"/>
    <xf numFmtId="165" fontId="2" fillId="0" borderId="2" xfId="0" applyNumberFormat="1" applyFont="1" applyBorder="1"/>
    <xf numFmtId="0" fontId="2" fillId="0" borderId="0" xfId="0" applyFont="1" applyAlignment="1"/>
    <xf numFmtId="0" fontId="2" fillId="0" borderId="0" xfId="0" applyFont="1" applyAlignment="1">
      <alignment horizontal="left"/>
    </xf>
    <xf numFmtId="3" fontId="2" fillId="0" borderId="6" xfId="0" applyNumberFormat="1" applyFont="1" applyBorder="1" applyAlignment="1">
      <alignment horizontal="right"/>
    </xf>
    <xf numFmtId="3" fontId="2" fillId="0" borderId="6" xfId="0" applyNumberFormat="1" applyFont="1" applyBorder="1"/>
    <xf numFmtId="3" fontId="2" fillId="0" borderId="0" xfId="0" applyNumberFormat="1" applyFont="1" applyBorder="1" applyAlignment="1">
      <alignment horizontal="right"/>
    </xf>
    <xf numFmtId="3" fontId="2" fillId="0" borderId="0" xfId="0" applyNumberFormat="1" applyFont="1" applyBorder="1"/>
    <xf numFmtId="165" fontId="2" fillId="0" borderId="0" xfId="1" applyNumberFormat="1" applyFont="1" applyBorder="1"/>
    <xf numFmtId="49" fontId="5" fillId="0" borderId="0" xfId="0" applyNumberFormat="1" applyFont="1"/>
    <xf numFmtId="0" fontId="13" fillId="0" borderId="0" xfId="0" applyFont="1"/>
    <xf numFmtId="0" fontId="13" fillId="0" borderId="0" xfId="0" applyFont="1" applyFill="1"/>
    <xf numFmtId="43" fontId="2" fillId="0" borderId="0" xfId="0" applyNumberFormat="1" applyFont="1"/>
    <xf numFmtId="0" fontId="14" fillId="0" borderId="0" xfId="0" applyFont="1"/>
    <xf numFmtId="49" fontId="2" fillId="0" borderId="0" xfId="0" applyNumberFormat="1" applyFont="1" applyBorder="1"/>
    <xf numFmtId="2" fontId="2" fillId="0" borderId="0" xfId="0" applyNumberFormat="1" applyFont="1" applyBorder="1"/>
    <xf numFmtId="49" fontId="2" fillId="0" borderId="3" xfId="0" applyNumberFormat="1" applyFont="1" applyBorder="1"/>
    <xf numFmtId="4" fontId="2" fillId="0" borderId="0" xfId="0" applyNumberFormat="1" applyFont="1" applyFill="1" applyBorder="1" applyAlignment="1">
      <alignment horizontal="right"/>
    </xf>
    <xf numFmtId="164" fontId="2" fillId="0" borderId="0" xfId="0" applyNumberFormat="1" applyFont="1" applyBorder="1" applyAlignment="1">
      <alignment horizontal="right"/>
    </xf>
    <xf numFmtId="49" fontId="2" fillId="0" borderId="0" xfId="0" quotePrefix="1" applyNumberFormat="1" applyFont="1" applyFill="1"/>
    <xf numFmtId="1" fontId="2" fillId="0" borderId="0" xfId="0" applyNumberFormat="1" applyFont="1" applyAlignment="1">
      <alignment horizontal="right"/>
    </xf>
    <xf numFmtId="1" fontId="2" fillId="0" borderId="0" xfId="0" applyNumberFormat="1" applyFont="1" applyAlignment="1">
      <alignment horizontal="center"/>
    </xf>
    <xf numFmtId="4" fontId="2" fillId="0" borderId="0" xfId="0" applyNumberFormat="1" applyFont="1"/>
    <xf numFmtId="164" fontId="2" fillId="0" borderId="6" xfId="0" applyNumberFormat="1" applyFont="1" applyFill="1" applyBorder="1" applyAlignment="1">
      <alignment horizontal="center"/>
    </xf>
    <xf numFmtId="164" fontId="2" fillId="0" borderId="0" xfId="0" applyNumberFormat="1" applyFont="1" applyFill="1" applyBorder="1" applyAlignment="1">
      <alignment horizontal="center"/>
    </xf>
    <xf numFmtId="3" fontId="2" fillId="0" borderId="0" xfId="0" applyNumberFormat="1" applyFont="1" applyFill="1" applyAlignment="1">
      <alignment horizontal="center"/>
    </xf>
    <xf numFmtId="43" fontId="2" fillId="0" borderId="0" xfId="1" applyFont="1" applyFill="1" applyBorder="1" applyAlignment="1">
      <alignment horizontal="center"/>
    </xf>
    <xf numFmtId="165" fontId="2" fillId="0" borderId="0" xfId="1" applyNumberFormat="1" applyFont="1" applyFill="1" applyBorder="1" applyAlignment="1">
      <alignment horizontal="center"/>
    </xf>
    <xf numFmtId="3" fontId="2" fillId="0" borderId="0" xfId="0" applyNumberFormat="1" applyFont="1" applyFill="1" applyBorder="1" applyAlignment="1">
      <alignment horizontal="center"/>
    </xf>
    <xf numFmtId="43" fontId="2" fillId="0" borderId="0" xfId="1" applyFont="1" applyAlignment="1">
      <alignment horizontal="center"/>
    </xf>
    <xf numFmtId="165" fontId="2" fillId="0" borderId="0" xfId="1" applyNumberFormat="1" applyFont="1" applyAlignment="1">
      <alignment horizontal="center"/>
    </xf>
    <xf numFmtId="0" fontId="2" fillId="0" borderId="2" xfId="0" applyFont="1" applyBorder="1"/>
    <xf numFmtId="0" fontId="2" fillId="0" borderId="3" xfId="0" applyFont="1" applyBorder="1" applyAlignment="1">
      <alignment horizontal="center" wrapText="1"/>
    </xf>
    <xf numFmtId="10" fontId="2" fillId="0" borderId="0" xfId="2" quotePrefix="1" applyNumberFormat="1" applyFont="1" applyAlignment="1">
      <alignment horizontal="center" wrapText="1"/>
    </xf>
    <xf numFmtId="10" fontId="2" fillId="0" borderId="0" xfId="2" applyNumberFormat="1" applyFont="1" applyAlignment="1">
      <alignment horizontal="center" wrapText="1"/>
    </xf>
    <xf numFmtId="14" fontId="2" fillId="0" borderId="0" xfId="0" applyNumberFormat="1" applyFont="1"/>
    <xf numFmtId="165" fontId="2" fillId="0" borderId="0" xfId="0" applyNumberFormat="1" applyFont="1" applyBorder="1"/>
    <xf numFmtId="0" fontId="2" fillId="0" borderId="2" xfId="0" applyFont="1" applyFill="1" applyBorder="1" applyAlignment="1"/>
    <xf numFmtId="165" fontId="2" fillId="0" borderId="0" xfId="0" applyNumberFormat="1" applyFont="1" applyFill="1" applyBorder="1"/>
    <xf numFmtId="0" fontId="2" fillId="0" borderId="4" xfId="0" applyFont="1" applyBorder="1" applyAlignment="1">
      <alignment horizontal="center" wrapText="1"/>
    </xf>
    <xf numFmtId="3" fontId="2" fillId="0" borderId="8" xfId="0" applyNumberFormat="1" applyFont="1" applyBorder="1" applyAlignment="1">
      <alignment horizontal="center"/>
    </xf>
    <xf numFmtId="3" fontId="2" fillId="0" borderId="8" xfId="0" applyNumberFormat="1" applyFont="1" applyFill="1" applyBorder="1" applyAlignment="1">
      <alignment horizontal="center"/>
    </xf>
    <xf numFmtId="4" fontId="2" fillId="0" borderId="0" xfId="0" applyNumberFormat="1" applyFont="1" applyAlignment="1">
      <alignment horizontal="center"/>
    </xf>
    <xf numFmtId="4" fontId="2" fillId="0" borderId="0" xfId="0" applyNumberFormat="1" applyFont="1" applyBorder="1" applyAlignment="1">
      <alignment horizontal="center"/>
    </xf>
    <xf numFmtId="0" fontId="2" fillId="0" borderId="0" xfId="0" applyNumberFormat="1" applyFont="1"/>
    <xf numFmtId="0" fontId="2" fillId="0" borderId="0" xfId="0" applyFont="1" applyFill="1" applyAlignment="1">
      <alignment horizontal="right" vertical="top" wrapText="1"/>
    </xf>
    <xf numFmtId="3" fontId="2" fillId="0" borderId="3" xfId="0" applyNumberFormat="1" applyFont="1" applyBorder="1"/>
    <xf numFmtId="0" fontId="2" fillId="0" borderId="10" xfId="0" applyFont="1" applyFill="1" applyBorder="1" applyAlignment="1">
      <alignment horizontal="left" vertical="top"/>
    </xf>
    <xf numFmtId="165" fontId="2" fillId="0" borderId="0" xfId="1" applyNumberFormat="1" applyFont="1" applyFill="1" applyBorder="1"/>
    <xf numFmtId="0" fontId="2" fillId="0" borderId="10" xfId="0" applyFont="1" applyFill="1" applyBorder="1" applyAlignment="1">
      <alignment horizontal="left" vertical="top" wrapText="1"/>
    </xf>
    <xf numFmtId="165" fontId="2" fillId="0" borderId="1" xfId="1" applyNumberFormat="1" applyFont="1" applyBorder="1"/>
    <xf numFmtId="165" fontId="2" fillId="0" borderId="1" xfId="1" applyNumberFormat="1" applyFont="1" applyFill="1" applyBorder="1"/>
    <xf numFmtId="165" fontId="2" fillId="0" borderId="11" xfId="1" applyNumberFormat="1" applyFont="1" applyBorder="1"/>
    <xf numFmtId="0" fontId="15" fillId="0" borderId="0" xfId="0" applyFont="1"/>
    <xf numFmtId="0" fontId="2" fillId="0" borderId="3" xfId="0" applyFont="1" applyFill="1" applyBorder="1" applyAlignment="1">
      <alignment horizontal="center"/>
    </xf>
    <xf numFmtId="10" fontId="13" fillId="0" borderId="0" xfId="2" applyNumberFormat="1" applyFont="1" applyFill="1" applyAlignment="1">
      <alignment horizontal="center"/>
    </xf>
    <xf numFmtId="0" fontId="2" fillId="0" borderId="3" xfId="0" applyFont="1" applyFill="1" applyBorder="1" applyAlignment="1"/>
    <xf numFmtId="0" fontId="2" fillId="0" borderId="7" xfId="0" applyFont="1" applyBorder="1"/>
    <xf numFmtId="165" fontId="2" fillId="0" borderId="2" xfId="1" applyNumberFormat="1" applyFont="1" applyBorder="1"/>
    <xf numFmtId="3" fontId="2" fillId="0" borderId="0" xfId="0" applyNumberFormat="1" applyFont="1" applyBorder="1" applyAlignment="1">
      <alignment horizontal="center"/>
    </xf>
    <xf numFmtId="0" fontId="7" fillId="0" borderId="1" xfId="0" applyFont="1" applyFill="1" applyBorder="1" applyAlignment="1"/>
    <xf numFmtId="2" fontId="2" fillId="0" borderId="7" xfId="0" applyNumberFormat="1" applyFont="1" applyBorder="1" applyAlignment="1">
      <alignment horizontal="left"/>
    </xf>
    <xf numFmtId="2" fontId="2" fillId="0" borderId="7" xfId="0" applyNumberFormat="1" applyFont="1" applyBorder="1"/>
    <xf numFmtId="166" fontId="2" fillId="0" borderId="0" xfId="1" applyNumberFormat="1" applyFont="1" applyFill="1" applyBorder="1" applyAlignment="1">
      <alignment horizontal="right"/>
    </xf>
    <xf numFmtId="0" fontId="5" fillId="0" borderId="1" xfId="0" applyFont="1" applyFill="1" applyBorder="1" applyAlignment="1">
      <alignment horizontal="centerContinuous"/>
    </xf>
    <xf numFmtId="0" fontId="2" fillId="0" borderId="8" xfId="0" applyFont="1" applyFill="1" applyBorder="1"/>
    <xf numFmtId="3" fontId="2" fillId="0" borderId="4" xfId="0" applyNumberFormat="1" applyFont="1" applyFill="1" applyBorder="1"/>
    <xf numFmtId="0" fontId="2" fillId="0" borderId="3" xfId="0" applyFont="1" applyFill="1" applyBorder="1" applyAlignment="1">
      <alignment horizontal="left"/>
    </xf>
    <xf numFmtId="165" fontId="2" fillId="0" borderId="9" xfId="1" applyNumberFormat="1" applyFont="1" applyFill="1" applyBorder="1" applyAlignment="1"/>
    <xf numFmtId="165" fontId="2" fillId="0" borderId="5" xfId="1" applyNumberFormat="1" applyFont="1" applyFill="1" applyBorder="1" applyAlignment="1"/>
    <xf numFmtId="0" fontId="2" fillId="0" borderId="13" xfId="0" applyFont="1" applyFill="1" applyBorder="1"/>
    <xf numFmtId="0" fontId="2" fillId="0" borderId="14" xfId="0" applyFont="1" applyBorder="1" applyAlignment="1">
      <alignment horizontal="center" wrapText="1"/>
    </xf>
    <xf numFmtId="3" fontId="2" fillId="0" borderId="13" xfId="0" applyNumberFormat="1" applyFont="1" applyBorder="1" applyAlignment="1">
      <alignment horizontal="center"/>
    </xf>
    <xf numFmtId="0" fontId="2" fillId="0" borderId="13" xfId="0" applyFont="1" applyBorder="1" applyAlignment="1">
      <alignment horizontal="left"/>
    </xf>
    <xf numFmtId="0" fontId="4" fillId="0" borderId="0" xfId="0" applyFont="1"/>
    <xf numFmtId="2" fontId="2" fillId="0" borderId="0" xfId="0" applyNumberFormat="1" applyFont="1" applyBorder="1" applyAlignment="1">
      <alignment horizontal="left"/>
    </xf>
    <xf numFmtId="14" fontId="17" fillId="0" borderId="0" xfId="0" applyNumberFormat="1" applyFont="1"/>
    <xf numFmtId="0" fontId="17" fillId="0" borderId="0" xfId="0" applyFont="1"/>
    <xf numFmtId="0" fontId="12" fillId="0" borderId="15" xfId="0" applyFont="1" applyFill="1" applyBorder="1" applyAlignment="1">
      <alignment horizontal="left" vertical="top" wrapText="1"/>
    </xf>
    <xf numFmtId="0" fontId="18" fillId="0" borderId="10" xfId="0" applyFont="1" applyFill="1" applyBorder="1" applyAlignment="1">
      <alignment horizontal="left" vertical="top" wrapText="1"/>
    </xf>
    <xf numFmtId="0" fontId="19" fillId="0" borderId="10" xfId="0" applyFont="1" applyFill="1" applyBorder="1" applyAlignment="1">
      <alignment horizontal="left" vertical="top"/>
    </xf>
    <xf numFmtId="0" fontId="2" fillId="0" borderId="8" xfId="0" applyFont="1" applyFill="1" applyBorder="1" applyAlignment="1">
      <alignment horizontal="right"/>
    </xf>
    <xf numFmtId="165" fontId="2" fillId="0" borderId="8" xfId="1" applyNumberFormat="1" applyFont="1" applyFill="1" applyBorder="1" applyAlignment="1"/>
    <xf numFmtId="165" fontId="2" fillId="0" borderId="8" xfId="0" applyNumberFormat="1" applyFont="1" applyFill="1" applyBorder="1"/>
    <xf numFmtId="0" fontId="15" fillId="0" borderId="0" xfId="0" quotePrefix="1" applyFont="1" applyFill="1" applyBorder="1" applyAlignment="1">
      <alignment horizontal="left"/>
    </xf>
    <xf numFmtId="1" fontId="2" fillId="0" borderId="0" xfId="0" quotePrefix="1" applyNumberFormat="1" applyFont="1" applyAlignment="1">
      <alignment horizontal="left"/>
    </xf>
    <xf numFmtId="0" fontId="2" fillId="0" borderId="0" xfId="0" quotePrefix="1" applyFont="1" applyAlignment="1">
      <alignment horizontal="left"/>
    </xf>
    <xf numFmtId="0" fontId="2" fillId="0" borderId="0" xfId="0" quotePrefix="1" applyFont="1" applyFill="1" applyAlignment="1">
      <alignment horizontal="left"/>
    </xf>
    <xf numFmtId="49" fontId="16" fillId="0" borderId="0" xfId="0" quotePrefix="1" applyNumberFormat="1" applyFont="1" applyAlignment="1">
      <alignment horizontal="left"/>
    </xf>
    <xf numFmtId="0" fontId="2" fillId="0" borderId="3" xfId="0" applyFont="1" applyFill="1" applyBorder="1" applyAlignment="1">
      <alignment horizontal="right"/>
    </xf>
    <xf numFmtId="3" fontId="2" fillId="0" borderId="0" xfId="0" applyNumberFormat="1" applyFont="1" applyFill="1" applyAlignment="1">
      <alignment horizontal="right"/>
    </xf>
    <xf numFmtId="0" fontId="5" fillId="0" borderId="0" xfId="0" quotePrefix="1" applyFont="1" applyAlignment="1">
      <alignment horizontal="left"/>
    </xf>
    <xf numFmtId="0" fontId="20" fillId="0" borderId="0" xfId="0" applyFont="1"/>
    <xf numFmtId="165" fontId="2" fillId="0" borderId="13" xfId="1" applyNumberFormat="1" applyFont="1" applyBorder="1" applyAlignment="1">
      <alignment horizontal="center" wrapText="1"/>
    </xf>
    <xf numFmtId="49" fontId="11" fillId="0" borderId="0" xfId="0" applyNumberFormat="1" applyFont="1" applyFill="1"/>
    <xf numFmtId="0" fontId="11" fillId="0" borderId="0" xfId="0" applyFont="1" applyFill="1" applyBorder="1"/>
    <xf numFmtId="0" fontId="10" fillId="0" borderId="0" xfId="0" applyFont="1" applyFill="1" applyAlignment="1">
      <alignment horizontal="centerContinuous"/>
    </xf>
    <xf numFmtId="0" fontId="15" fillId="0" borderId="0" xfId="0" applyFont="1" applyFill="1"/>
    <xf numFmtId="49" fontId="11" fillId="0" borderId="0" xfId="0" applyNumberFormat="1" applyFont="1"/>
    <xf numFmtId="0" fontId="11" fillId="0" borderId="0" xfId="0" applyFont="1" applyBorder="1"/>
    <xf numFmtId="3" fontId="11" fillId="0" borderId="0" xfId="0" applyNumberFormat="1" applyFont="1" applyBorder="1" applyAlignment="1">
      <alignment horizontal="right"/>
    </xf>
    <xf numFmtId="3" fontId="11" fillId="0" borderId="0" xfId="0" applyNumberFormat="1" applyFont="1" applyBorder="1"/>
    <xf numFmtId="0" fontId="11" fillId="0" borderId="0" xfId="0" applyFont="1"/>
    <xf numFmtId="0" fontId="11" fillId="0" borderId="0" xfId="0" applyFont="1" applyFill="1" applyBorder="1" applyAlignment="1">
      <alignment horizontal="centerContinuous"/>
    </xf>
    <xf numFmtId="0" fontId="11" fillId="0" borderId="0" xfId="0" applyFont="1" applyFill="1" applyAlignment="1">
      <alignment horizontal="centerContinuous"/>
    </xf>
    <xf numFmtId="49" fontId="11" fillId="0" borderId="12" xfId="0" applyNumberFormat="1" applyFont="1" applyFill="1" applyBorder="1"/>
    <xf numFmtId="0" fontId="11" fillId="0" borderId="7" xfId="0" applyFont="1" applyFill="1" applyBorder="1"/>
    <xf numFmtId="0" fontId="21" fillId="0" borderId="7" xfId="0" applyFont="1" applyFill="1" applyBorder="1"/>
    <xf numFmtId="0" fontId="11" fillId="0" borderId="16" xfId="0" applyFont="1" applyFill="1" applyBorder="1"/>
    <xf numFmtId="0" fontId="22" fillId="0" borderId="0" xfId="0" applyFont="1" applyAlignment="1">
      <alignment horizontal="left" vertical="center" readingOrder="1"/>
    </xf>
    <xf numFmtId="49" fontId="5" fillId="0" borderId="0" xfId="0" quotePrefix="1" applyNumberFormat="1" applyFont="1" applyFill="1" applyAlignment="1">
      <alignment horizontal="left"/>
    </xf>
    <xf numFmtId="3" fontId="2" fillId="0" borderId="1" xfId="0" applyNumberFormat="1" applyFont="1" applyFill="1" applyBorder="1" applyAlignment="1">
      <alignment horizontal="center"/>
    </xf>
    <xf numFmtId="165" fontId="2" fillId="0" borderId="0" xfId="1" applyNumberFormat="1" applyFont="1" applyBorder="1" applyAlignment="1">
      <alignment horizontal="center" wrapText="1"/>
    </xf>
    <xf numFmtId="165" fontId="2" fillId="0" borderId="0" xfId="0" applyNumberFormat="1" applyFont="1"/>
    <xf numFmtId="165" fontId="2" fillId="0" borderId="17" xfId="1" applyNumberFormat="1" applyFont="1" applyFill="1" applyBorder="1"/>
    <xf numFmtId="49" fontId="23" fillId="0" borderId="0" xfId="0" applyNumberFormat="1" applyFont="1"/>
    <xf numFmtId="0" fontId="24" fillId="0" borderId="0" xfId="0" applyFont="1" applyAlignment="1">
      <alignment horizontal="left" vertical="center" readingOrder="1"/>
    </xf>
    <xf numFmtId="0" fontId="5" fillId="0" borderId="0" xfId="0" applyFont="1" applyFill="1" applyBorder="1" applyAlignment="1">
      <alignment horizontal="centerContinuous"/>
    </xf>
    <xf numFmtId="0" fontId="4" fillId="0" borderId="0" xfId="0" applyFont="1" applyBorder="1"/>
    <xf numFmtId="0" fontId="13" fillId="0" borderId="0" xfId="0" applyFont="1" applyFill="1" applyBorder="1"/>
    <xf numFmtId="0" fontId="13" fillId="0" borderId="0" xfId="0" applyFont="1" applyBorder="1"/>
    <xf numFmtId="3" fontId="2" fillId="0" borderId="2" xfId="0" applyNumberFormat="1" applyFont="1" applyBorder="1" applyAlignment="1">
      <alignment horizontal="right"/>
    </xf>
    <xf numFmtId="0" fontId="22" fillId="0" borderId="0" xfId="0" applyFont="1" applyAlignment="1">
      <alignment horizontal="left" vertical="top" wrapText="1" readingOrder="1"/>
    </xf>
    <xf numFmtId="0" fontId="22" fillId="0" borderId="0" xfId="0" applyFont="1" applyAlignment="1">
      <alignment horizontal="left" vertical="top" wrapText="1" readingOrder="1"/>
    </xf>
    <xf numFmtId="0" fontId="22" fillId="0" borderId="0" xfId="0" applyFont="1" applyAlignment="1">
      <alignment vertical="top" wrapText="1" readingOrder="1"/>
    </xf>
    <xf numFmtId="166" fontId="2" fillId="0" borderId="0" xfId="1" applyNumberFormat="1" applyFont="1" applyAlignment="1">
      <alignment horizontal="center" vertical="center"/>
    </xf>
    <xf numFmtId="10" fontId="13" fillId="0" borderId="0" xfId="2" applyNumberFormat="1" applyFont="1" applyFill="1" applyBorder="1" applyAlignment="1">
      <alignment horizontal="center"/>
    </xf>
    <xf numFmtId="0" fontId="25" fillId="0" borderId="0" xfId="0" applyFont="1" applyFill="1"/>
    <xf numFmtId="0" fontId="26" fillId="0" borderId="0" xfId="0" applyFont="1" applyFill="1" applyAlignment="1">
      <alignment horizontal="right"/>
    </xf>
    <xf numFmtId="10" fontId="3" fillId="0" borderId="0" xfId="2" applyNumberFormat="1" applyFont="1" applyFill="1" applyAlignment="1">
      <alignment horizontal="right"/>
    </xf>
    <xf numFmtId="4" fontId="2" fillId="0" borderId="0" xfId="0" applyNumberFormat="1" applyFont="1" applyFill="1"/>
    <xf numFmtId="0" fontId="28" fillId="0" borderId="0" xfId="0" quotePrefix="1" applyFont="1" applyAlignment="1">
      <alignment horizontal="left"/>
    </xf>
    <xf numFmtId="0" fontId="7" fillId="0" borderId="0" xfId="0" quotePrefix="1" applyFont="1" applyAlignment="1">
      <alignment horizontal="left"/>
    </xf>
    <xf numFmtId="0" fontId="2" fillId="0" borderId="0" xfId="0" applyFont="1" applyBorder="1" applyAlignment="1">
      <alignment horizontal="right"/>
    </xf>
    <xf numFmtId="0" fontId="0" fillId="0" borderId="0" xfId="0" applyBorder="1"/>
    <xf numFmtId="0" fontId="2" fillId="0" borderId="0" xfId="0" quotePrefix="1" applyFont="1" applyBorder="1" applyAlignment="1">
      <alignment horizontal="right"/>
    </xf>
    <xf numFmtId="41" fontId="2" fillId="0" borderId="0" xfId="0" applyNumberFormat="1" applyFont="1" applyFill="1"/>
    <xf numFmtId="0" fontId="3" fillId="0" borderId="3" xfId="0" applyFont="1" applyBorder="1" applyAlignment="1">
      <alignment horizontal="right"/>
    </xf>
    <xf numFmtId="0" fontId="3" fillId="0" borderId="3" xfId="0" applyFont="1" applyFill="1" applyBorder="1" applyAlignment="1">
      <alignment horizontal="center"/>
    </xf>
    <xf numFmtId="0" fontId="12" fillId="0" borderId="10" xfId="0" applyFont="1" applyFill="1" applyBorder="1" applyAlignment="1">
      <alignment horizontal="left" vertical="top"/>
    </xf>
    <xf numFmtId="0" fontId="2" fillId="0" borderId="0" xfId="0" applyFont="1" applyBorder="1" applyAlignment="1">
      <alignment horizontal="left" vertical="top" wrapText="1"/>
    </xf>
    <xf numFmtId="168" fontId="2" fillId="0" borderId="3" xfId="1" applyNumberFormat="1" applyFont="1" applyBorder="1" applyAlignment="1">
      <alignment horizontal="center"/>
    </xf>
    <xf numFmtId="168" fontId="2" fillId="0" borderId="3" xfId="1" applyNumberFormat="1" applyFont="1" applyFill="1" applyBorder="1" applyAlignment="1">
      <alignment horizontal="center"/>
    </xf>
    <xf numFmtId="1" fontId="2" fillId="0" borderId="3" xfId="1" applyNumberFormat="1" applyFont="1" applyFill="1" applyBorder="1" applyAlignment="1">
      <alignment horizontal="center"/>
    </xf>
    <xf numFmtId="0" fontId="2" fillId="0" borderId="3" xfId="1" applyNumberFormat="1" applyFont="1" applyFill="1" applyBorder="1"/>
    <xf numFmtId="0" fontId="7" fillId="0" borderId="0" xfId="0" applyFont="1" applyBorder="1"/>
    <xf numFmtId="0" fontId="2" fillId="0" borderId="10" xfId="0" applyFont="1" applyFill="1" applyBorder="1" applyAlignment="1">
      <alignment horizontal="right" vertical="top" wrapText="1"/>
    </xf>
    <xf numFmtId="0" fontId="29" fillId="0" borderId="0" xfId="0" applyFont="1" applyAlignment="1">
      <alignment horizontal="left" vertical="center" readingOrder="1"/>
    </xf>
    <xf numFmtId="169" fontId="2" fillId="0" borderId="0" xfId="1" applyNumberFormat="1" applyFont="1" applyAlignment="1">
      <alignment horizontal="center" vertical="center"/>
    </xf>
    <xf numFmtId="0" fontId="22" fillId="0" borderId="0" xfId="0" applyFont="1" applyAlignment="1">
      <alignment horizontal="left" vertical="top" wrapText="1" readingOrder="1"/>
    </xf>
    <xf numFmtId="0" fontId="22" fillId="0" borderId="0" xfId="0" applyFont="1" applyAlignment="1">
      <alignment horizontal="left" vertical="top" wrapText="1" readingOrder="1"/>
    </xf>
    <xf numFmtId="0" fontId="2" fillId="0" borderId="0" xfId="0" applyFont="1" applyAlignment="1">
      <alignment vertical="top" wrapText="1" readingOrder="1"/>
    </xf>
    <xf numFmtId="0" fontId="2" fillId="0" borderId="0" xfId="0" applyFont="1" applyFill="1" applyAlignment="1">
      <alignment horizontal="left" vertical="top" wrapText="1"/>
    </xf>
    <xf numFmtId="0" fontId="22" fillId="0" borderId="0" xfId="0" applyFont="1" applyAlignment="1">
      <alignment horizontal="left" vertical="top" wrapText="1" readingOrder="1"/>
    </xf>
    <xf numFmtId="0" fontId="2" fillId="0" borderId="0" xfId="0" applyFont="1" applyBorder="1" applyAlignment="1">
      <alignment horizontal="center"/>
    </xf>
    <xf numFmtId="0" fontId="2" fillId="0" borderId="0" xfId="0" applyFont="1" applyBorder="1" applyAlignment="1">
      <alignment horizontal="center"/>
    </xf>
    <xf numFmtId="1" fontId="2" fillId="0" borderId="0" xfId="0" applyNumberFormat="1" applyFont="1" applyBorder="1" applyAlignment="1">
      <alignment horizontal="center"/>
    </xf>
    <xf numFmtId="49" fontId="16" fillId="0" borderId="0" xfId="0" quotePrefix="1" applyNumberFormat="1" applyFont="1" applyAlignment="1">
      <alignment vertical="center" wrapText="1"/>
    </xf>
    <xf numFmtId="0" fontId="0" fillId="0" borderId="0" xfId="0" applyAlignment="1">
      <alignment vertical="top" wrapText="1" readingOrder="1"/>
    </xf>
    <xf numFmtId="0" fontId="9" fillId="0" borderId="0" xfId="0" quotePrefix="1" applyFont="1" applyFill="1" applyBorder="1" applyAlignment="1">
      <alignment horizontal="center"/>
    </xf>
    <xf numFmtId="0" fontId="9" fillId="0" borderId="0" xfId="0" applyFont="1" applyFill="1" applyBorder="1" applyAlignment="1">
      <alignment horizontal="center"/>
    </xf>
    <xf numFmtId="0" fontId="2" fillId="0" borderId="8" xfId="0" applyFont="1" applyBorder="1" applyAlignment="1"/>
    <xf numFmtId="0" fontId="2" fillId="0" borderId="0" xfId="0" applyFont="1" applyBorder="1" applyAlignment="1"/>
    <xf numFmtId="164" fontId="2" fillId="0" borderId="0" xfId="0" applyNumberFormat="1" applyFont="1" applyBorder="1" applyAlignment="1">
      <alignment horizontal="center"/>
    </xf>
    <xf numFmtId="3" fontId="2" fillId="0" borderId="0" xfId="0" applyNumberFormat="1" applyFont="1" applyFill="1" applyBorder="1" applyAlignment="1">
      <alignment horizontal="right"/>
    </xf>
    <xf numFmtId="165" fontId="2" fillId="0" borderId="0" xfId="1" applyNumberFormat="1" applyFont="1" applyFill="1" applyAlignment="1">
      <alignment horizontal="center"/>
    </xf>
    <xf numFmtId="49" fontId="5" fillId="0" borderId="0" xfId="0" applyNumberFormat="1" applyFont="1" applyAlignment="1">
      <alignment vertical="center"/>
    </xf>
    <xf numFmtId="49" fontId="5" fillId="0" borderId="0" xfId="0" applyNumberFormat="1" applyFont="1" applyAlignment="1">
      <alignment horizontal="left" vertical="center"/>
    </xf>
    <xf numFmtId="49" fontId="5" fillId="0" borderId="0" xfId="0" quotePrefix="1" applyNumberFormat="1" applyFont="1" applyFill="1" applyAlignment="1">
      <alignment horizontal="left" vertical="center"/>
    </xf>
    <xf numFmtId="49" fontId="5" fillId="0" borderId="0" xfId="0" applyNumberFormat="1" applyFont="1" applyFill="1" applyAlignment="1">
      <alignment horizontal="left" vertical="center"/>
    </xf>
    <xf numFmtId="0" fontId="2" fillId="0" borderId="6" xfId="0" applyFont="1" applyBorder="1" applyAlignment="1">
      <alignment vertical="center"/>
    </xf>
    <xf numFmtId="3" fontId="2" fillId="0" borderId="6" xfId="0" applyNumberFormat="1" applyFont="1" applyBorder="1" applyAlignment="1">
      <alignment vertical="center"/>
    </xf>
    <xf numFmtId="165" fontId="2" fillId="0" borderId="2" xfId="1" applyNumberFormat="1" applyFont="1" applyBorder="1" applyAlignment="1">
      <alignment vertical="center"/>
    </xf>
    <xf numFmtId="3" fontId="2" fillId="0" borderId="0" xfId="0" applyNumberFormat="1" applyFont="1" applyFill="1" applyAlignment="1">
      <alignment vertical="center"/>
    </xf>
    <xf numFmtId="3" fontId="2" fillId="0" borderId="0" xfId="0" applyNumberFormat="1" applyFont="1" applyAlignment="1">
      <alignment vertical="center"/>
    </xf>
    <xf numFmtId="3" fontId="2" fillId="0" borderId="6" xfId="0" applyNumberFormat="1" applyFont="1" applyFill="1" applyBorder="1" applyAlignment="1">
      <alignment vertical="center"/>
    </xf>
    <xf numFmtId="164" fontId="2" fillId="0" borderId="6" xfId="0" applyNumberFormat="1" applyFont="1" applyFill="1" applyBorder="1" applyAlignment="1">
      <alignment horizontal="center" vertical="center"/>
    </xf>
    <xf numFmtId="164" fontId="2" fillId="0" borderId="6" xfId="0" applyNumberFormat="1" applyFont="1" applyBorder="1" applyAlignment="1">
      <alignment horizontal="center" vertical="center"/>
    </xf>
    <xf numFmtId="2" fontId="2" fillId="0" borderId="7" xfId="0" applyNumberFormat="1" applyFont="1" applyBorder="1" applyAlignment="1">
      <alignment vertical="center"/>
    </xf>
    <xf numFmtId="3" fontId="2" fillId="0" borderId="2" xfId="0" applyNumberFormat="1" applyFont="1" applyBorder="1" applyAlignment="1">
      <alignment vertical="center"/>
    </xf>
    <xf numFmtId="164" fontId="2" fillId="0" borderId="3" xfId="0" applyNumberFormat="1" applyFont="1" applyBorder="1" applyAlignment="1">
      <alignment horizontal="right" vertical="center"/>
    </xf>
    <xf numFmtId="164" fontId="2" fillId="0" borderId="3" xfId="0" applyNumberFormat="1" applyFont="1" applyFill="1" applyBorder="1" applyAlignment="1">
      <alignment horizontal="right" vertical="center"/>
    </xf>
    <xf numFmtId="2" fontId="2" fillId="0" borderId="0" xfId="0" applyNumberFormat="1" applyFont="1" applyFill="1" applyAlignment="1">
      <alignment vertical="center"/>
    </xf>
    <xf numFmtId="3" fontId="2" fillId="0" borderId="2" xfId="0" applyNumberFormat="1" applyFont="1" applyFill="1" applyBorder="1" applyAlignment="1">
      <alignment vertical="center"/>
    </xf>
    <xf numFmtId="165" fontId="2" fillId="0" borderId="2" xfId="0" applyNumberFormat="1" applyFont="1" applyFill="1" applyBorder="1" applyAlignment="1">
      <alignment vertical="center"/>
    </xf>
    <xf numFmtId="49" fontId="2" fillId="0" borderId="0" xfId="0" applyNumberFormat="1" applyFont="1" applyFill="1" applyAlignment="1">
      <alignment horizontal="left"/>
    </xf>
    <xf numFmtId="0" fontId="0" fillId="0" borderId="20" xfId="0" applyBorder="1" applyAlignment="1" applyProtection="1">
      <alignment vertical="top" wrapText="1"/>
      <protection locked="0"/>
    </xf>
    <xf numFmtId="0" fontId="0" fillId="0" borderId="22" xfId="0" applyBorder="1" applyAlignment="1" applyProtection="1">
      <alignment vertical="top" wrapText="1"/>
      <protection locked="0"/>
    </xf>
    <xf numFmtId="0" fontId="0" fillId="0" borderId="23" xfId="0" applyBorder="1" applyAlignment="1" applyProtection="1">
      <alignment vertical="top" wrapText="1"/>
      <protection locked="0"/>
    </xf>
    <xf numFmtId="0" fontId="0" fillId="0" borderId="24"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26" xfId="0" applyBorder="1" applyAlignment="1" applyProtection="1">
      <alignment vertical="top" wrapText="1"/>
      <protection locked="0"/>
    </xf>
    <xf numFmtId="0" fontId="0" fillId="0" borderId="27" xfId="0" applyBorder="1" applyAlignment="1" applyProtection="1">
      <alignment vertical="top" wrapText="1"/>
      <protection locked="0"/>
    </xf>
    <xf numFmtId="0" fontId="2" fillId="0" borderId="0" xfId="0" applyFont="1" applyBorder="1" applyAlignment="1">
      <alignment horizontal="center"/>
    </xf>
    <xf numFmtId="0" fontId="2" fillId="0" borderId="0" xfId="3" applyFont="1"/>
    <xf numFmtId="0" fontId="0" fillId="0" borderId="0" xfId="0"/>
    <xf numFmtId="0" fontId="0" fillId="0" borderId="21" xfId="0" applyBorder="1" applyAlignment="1" applyProtection="1">
      <alignment vertical="top" wrapText="1"/>
      <protection locked="0"/>
    </xf>
    <xf numFmtId="0" fontId="20" fillId="0" borderId="0" xfId="0" applyFont="1" applyFill="1"/>
    <xf numFmtId="14" fontId="34" fillId="0" borderId="0" xfId="0" applyNumberFormat="1" applyFont="1" applyFill="1" applyBorder="1"/>
    <xf numFmtId="49" fontId="2" fillId="0" borderId="0" xfId="0" quotePrefix="1" applyNumberFormat="1" applyFont="1" applyFill="1" applyAlignment="1">
      <alignment horizontal="left"/>
    </xf>
    <xf numFmtId="0" fontId="37" fillId="0" borderId="28" xfId="0" applyFont="1" applyBorder="1" applyAlignment="1" applyProtection="1">
      <alignment horizontal="right" vertical="top" wrapText="1" readingOrder="1"/>
      <protection locked="0"/>
    </xf>
    <xf numFmtId="0" fontId="39" fillId="0" borderId="0" xfId="0" applyFont="1" applyAlignment="1" applyProtection="1">
      <alignment vertical="top" wrapText="1" readingOrder="1"/>
      <protection locked="0"/>
    </xf>
    <xf numFmtId="0" fontId="39" fillId="0" borderId="29" xfId="0" applyFont="1" applyBorder="1" applyAlignment="1" applyProtection="1">
      <alignment horizontal="right" vertical="top" wrapText="1" readingOrder="1"/>
      <protection locked="0"/>
    </xf>
    <xf numFmtId="170" fontId="39" fillId="0" borderId="29" xfId="0" applyNumberFormat="1" applyFont="1" applyBorder="1" applyAlignment="1" applyProtection="1">
      <alignment horizontal="right" vertical="top" wrapText="1" readingOrder="1"/>
      <protection locked="0"/>
    </xf>
    <xf numFmtId="170" fontId="39" fillId="0" borderId="0" xfId="0" applyNumberFormat="1" applyFont="1" applyAlignment="1" applyProtection="1">
      <alignment horizontal="right" vertical="top" wrapText="1" readingOrder="1"/>
      <protection locked="0"/>
    </xf>
    <xf numFmtId="170" fontId="39" fillId="0" borderId="21" xfId="0" applyNumberFormat="1" applyFont="1" applyBorder="1" applyAlignment="1" applyProtection="1">
      <alignment horizontal="right" vertical="top" wrapText="1" readingOrder="1"/>
      <protection locked="0"/>
    </xf>
    <xf numFmtId="170" fontId="39" fillId="0" borderId="30" xfId="0" applyNumberFormat="1" applyFont="1" applyBorder="1" applyAlignment="1" applyProtection="1">
      <alignment horizontal="right" vertical="top" wrapText="1" readingOrder="1"/>
      <protection locked="0"/>
    </xf>
    <xf numFmtId="170" fontId="39" fillId="0" borderId="31" xfId="0" applyNumberFormat="1" applyFont="1" applyBorder="1" applyAlignment="1" applyProtection="1">
      <alignment horizontal="right" vertical="top" wrapText="1" readingOrder="1"/>
      <protection locked="0"/>
    </xf>
    <xf numFmtId="0" fontId="37" fillId="0" borderId="31" xfId="0" applyFont="1" applyBorder="1" applyAlignment="1" applyProtection="1">
      <alignment vertical="top" wrapText="1" readingOrder="1"/>
      <protection locked="0"/>
    </xf>
    <xf numFmtId="171" fontId="39" fillId="0" borderId="31" xfId="0" applyNumberFormat="1" applyFont="1" applyBorder="1" applyAlignment="1" applyProtection="1">
      <alignment horizontal="right" vertical="top" wrapText="1" readingOrder="1"/>
      <protection locked="0"/>
    </xf>
    <xf numFmtId="2" fontId="34" fillId="0" borderId="0" xfId="0" applyNumberFormat="1" applyFont="1" applyFill="1"/>
    <xf numFmtId="164" fontId="2" fillId="0" borderId="0" xfId="0" applyNumberFormat="1" applyFont="1" applyFill="1"/>
    <xf numFmtId="14" fontId="2" fillId="0" borderId="0" xfId="0" applyNumberFormat="1" applyFont="1" applyFill="1"/>
    <xf numFmtId="14" fontId="20" fillId="0" borderId="0" xfId="0" applyNumberFormat="1" applyFont="1" applyBorder="1"/>
    <xf numFmtId="0" fontId="22" fillId="0" borderId="0" xfId="0" applyFont="1" applyAlignment="1">
      <alignment horizontal="left" vertical="top" wrapText="1" readingOrder="1"/>
    </xf>
    <xf numFmtId="0" fontId="2" fillId="0" borderId="19" xfId="0" applyNumberFormat="1" applyFont="1" applyBorder="1" applyAlignment="1">
      <alignment horizontal="left"/>
    </xf>
    <xf numFmtId="0" fontId="22" fillId="0" borderId="0" xfId="0" applyFont="1" applyAlignment="1">
      <alignment horizontal="left" vertical="top" wrapText="1" readingOrder="1"/>
    </xf>
    <xf numFmtId="0" fontId="9" fillId="0" borderId="0" xfId="0" quotePrefix="1" applyFont="1" applyFill="1" applyAlignment="1">
      <alignment horizontal="center"/>
    </xf>
    <xf numFmtId="0" fontId="9" fillId="0" borderId="0" xfId="0" applyFont="1" applyFill="1" applyAlignment="1">
      <alignment horizontal="center"/>
    </xf>
    <xf numFmtId="0" fontId="9" fillId="0" borderId="1" xfId="0" quotePrefix="1" applyFont="1" applyFill="1" applyBorder="1" applyAlignment="1">
      <alignment horizontal="center"/>
    </xf>
    <xf numFmtId="0" fontId="9" fillId="0" borderId="1" xfId="0" applyFont="1" applyFill="1" applyBorder="1" applyAlignment="1">
      <alignment horizontal="center"/>
    </xf>
    <xf numFmtId="0" fontId="2" fillId="0" borderId="0" xfId="0" applyFont="1" applyFill="1" applyAlignment="1">
      <alignment horizontal="left" vertical="top" wrapText="1"/>
    </xf>
    <xf numFmtId="49" fontId="2" fillId="0" borderId="0" xfId="0" applyNumberFormat="1" applyFont="1" applyFill="1" applyAlignment="1">
      <alignment horizontal="left" vertical="center" wrapText="1"/>
    </xf>
    <xf numFmtId="49" fontId="5" fillId="0" borderId="0" xfId="0" applyNumberFormat="1" applyFont="1" applyFill="1" applyAlignment="1">
      <alignment horizontal="center" vertical="center"/>
    </xf>
    <xf numFmtId="49" fontId="16" fillId="0" borderId="0" xfId="0" quotePrefix="1" applyNumberFormat="1" applyFont="1" applyAlignment="1">
      <alignment horizontal="left" vertical="center" wrapText="1"/>
    </xf>
    <xf numFmtId="0" fontId="2" fillId="0" borderId="8" xfId="0" applyFont="1" applyBorder="1" applyAlignment="1">
      <alignment horizontal="center"/>
    </xf>
    <xf numFmtId="0" fontId="2" fillId="0" borderId="0" xfId="0" applyFont="1" applyBorder="1" applyAlignment="1">
      <alignment horizontal="center"/>
    </xf>
    <xf numFmtId="0" fontId="2" fillId="0" borderId="12" xfId="0" applyFont="1" applyBorder="1" applyAlignment="1">
      <alignment horizontal="center"/>
    </xf>
    <xf numFmtId="0" fontId="2" fillId="0" borderId="7" xfId="0" applyFont="1" applyBorder="1" applyAlignment="1">
      <alignment horizontal="center"/>
    </xf>
    <xf numFmtId="0" fontId="2" fillId="0" borderId="18" xfId="0" applyFont="1" applyBorder="1" applyAlignment="1">
      <alignment horizontal="center"/>
    </xf>
    <xf numFmtId="0" fontId="2" fillId="0" borderId="12" xfId="0" quotePrefix="1" applyFont="1" applyFill="1" applyBorder="1" applyAlignment="1">
      <alignment horizontal="center" vertical="center"/>
    </xf>
    <xf numFmtId="0" fontId="2" fillId="0" borderId="7" xfId="0" quotePrefix="1" applyFont="1" applyFill="1" applyBorder="1" applyAlignment="1">
      <alignment horizontal="center" vertical="center"/>
    </xf>
    <xf numFmtId="0" fontId="2" fillId="0" borderId="16" xfId="0" quotePrefix="1" applyFont="1" applyFill="1" applyBorder="1" applyAlignment="1">
      <alignment horizontal="center" vertical="center"/>
    </xf>
    <xf numFmtId="0" fontId="0" fillId="0" borderId="0" xfId="0" applyAlignment="1">
      <alignment horizontal="left" vertical="top" wrapText="1" readingOrder="1"/>
    </xf>
    <xf numFmtId="49" fontId="5" fillId="0" borderId="0" xfId="0" applyNumberFormat="1" applyFont="1" applyFill="1" applyAlignment="1">
      <alignment horizontal="center"/>
    </xf>
    <xf numFmtId="0" fontId="9" fillId="0" borderId="0" xfId="0" quotePrefix="1" applyFont="1" applyAlignment="1">
      <alignment horizontal="center"/>
    </xf>
    <xf numFmtId="0" fontId="9" fillId="0" borderId="0" xfId="0" applyFont="1" applyAlignment="1">
      <alignment horizontal="center"/>
    </xf>
    <xf numFmtId="49" fontId="5" fillId="0" borderId="1" xfId="0" applyNumberFormat="1" applyFont="1" applyFill="1" applyBorder="1" applyAlignment="1">
      <alignment horizontal="center"/>
    </xf>
    <xf numFmtId="0" fontId="29" fillId="0" borderId="0" xfId="0" applyFont="1" applyAlignment="1">
      <alignment horizontal="left" vertical="center" wrapText="1" readingOrder="1"/>
    </xf>
    <xf numFmtId="0" fontId="39" fillId="0" borderId="0" xfId="0" applyFont="1" applyAlignment="1" applyProtection="1">
      <alignment vertical="top" wrapText="1" readingOrder="1"/>
      <protection locked="0"/>
    </xf>
    <xf numFmtId="0" fontId="0" fillId="0" borderId="0" xfId="0"/>
    <xf numFmtId="170" fontId="39" fillId="0" borderId="0" xfId="0" applyNumberFormat="1" applyFont="1" applyAlignment="1" applyProtection="1">
      <alignment horizontal="right" vertical="top" wrapText="1" readingOrder="1"/>
      <protection locked="0"/>
    </xf>
    <xf numFmtId="0" fontId="39" fillId="0" borderId="0" xfId="0" applyFont="1" applyAlignment="1" applyProtection="1">
      <alignment horizontal="right" vertical="top" wrapText="1" readingOrder="1"/>
      <protection locked="0"/>
    </xf>
    <xf numFmtId="0" fontId="37" fillId="0" borderId="29" xfId="0" applyFont="1" applyBorder="1" applyAlignment="1" applyProtection="1">
      <alignment vertical="top" wrapText="1" readingOrder="1"/>
      <protection locked="0"/>
    </xf>
    <xf numFmtId="0" fontId="0" fillId="0" borderId="29" xfId="0" applyBorder="1" applyAlignment="1" applyProtection="1">
      <alignment vertical="top" wrapText="1"/>
      <protection locked="0"/>
    </xf>
    <xf numFmtId="0" fontId="39" fillId="0" borderId="29" xfId="0" applyFont="1" applyBorder="1" applyAlignment="1" applyProtection="1">
      <alignment horizontal="right" vertical="top" wrapText="1" readingOrder="1"/>
      <protection locked="0"/>
    </xf>
    <xf numFmtId="170" fontId="39" fillId="0" borderId="29" xfId="0" applyNumberFormat="1" applyFont="1" applyBorder="1" applyAlignment="1" applyProtection="1">
      <alignment horizontal="right" vertical="top" wrapText="1" readingOrder="1"/>
      <protection locked="0"/>
    </xf>
    <xf numFmtId="0" fontId="35" fillId="0" borderId="0" xfId="0" applyFont="1" applyAlignment="1" applyProtection="1">
      <alignment vertical="top" wrapText="1" readingOrder="1"/>
      <protection locked="0"/>
    </xf>
    <xf numFmtId="0" fontId="36" fillId="0" borderId="0" xfId="0" applyFont="1" applyAlignment="1" applyProtection="1">
      <alignment horizontal="center" vertical="top" wrapText="1" readingOrder="1"/>
      <protection locked="0"/>
    </xf>
    <xf numFmtId="0" fontId="38" fillId="0" borderId="0" xfId="0" applyFont="1" applyAlignment="1" applyProtection="1">
      <alignment horizontal="center" vertical="top" wrapText="1" readingOrder="1"/>
      <protection locked="0"/>
    </xf>
    <xf numFmtId="0" fontId="37" fillId="0" borderId="28" xfId="0" applyFont="1" applyBorder="1" applyAlignment="1" applyProtection="1">
      <alignment vertical="top" wrapText="1" readingOrder="1"/>
      <protection locked="0"/>
    </xf>
    <xf numFmtId="0" fontId="0" fillId="0" borderId="28" xfId="0" applyBorder="1" applyAlignment="1" applyProtection="1">
      <alignment vertical="top" wrapText="1"/>
      <protection locked="0"/>
    </xf>
    <xf numFmtId="0" fontId="37" fillId="0" borderId="28" xfId="0" applyFont="1" applyBorder="1" applyAlignment="1" applyProtection="1">
      <alignment horizontal="right" vertical="top" wrapText="1" readingOrder="1"/>
      <protection locked="0"/>
    </xf>
    <xf numFmtId="0" fontId="37" fillId="0" borderId="21" xfId="0" applyFont="1" applyBorder="1" applyAlignment="1" applyProtection="1">
      <alignment vertical="top" wrapText="1" readingOrder="1"/>
      <protection locked="0"/>
    </xf>
    <xf numFmtId="0" fontId="0" fillId="0" borderId="21" xfId="0" applyBorder="1" applyAlignment="1" applyProtection="1">
      <alignment vertical="top" wrapText="1"/>
      <protection locked="0"/>
    </xf>
    <xf numFmtId="170" fontId="39" fillId="0" borderId="21" xfId="0" applyNumberFormat="1" applyFont="1" applyBorder="1" applyAlignment="1" applyProtection="1">
      <alignment horizontal="right" vertical="top" wrapText="1" readingOrder="1"/>
      <protection locked="0"/>
    </xf>
    <xf numFmtId="0" fontId="39" fillId="0" borderId="21" xfId="0" applyFont="1" applyBorder="1" applyAlignment="1" applyProtection="1">
      <alignment horizontal="right" vertical="top" wrapText="1" readingOrder="1"/>
      <protection locked="0"/>
    </xf>
    <xf numFmtId="0" fontId="37" fillId="0" borderId="30" xfId="0" applyFont="1" applyBorder="1" applyAlignment="1" applyProtection="1">
      <alignment vertical="top" wrapText="1" readingOrder="1"/>
      <protection locked="0"/>
    </xf>
    <xf numFmtId="0" fontId="0" fillId="0" borderId="30" xfId="0" applyBorder="1" applyAlignment="1" applyProtection="1">
      <alignment vertical="top" wrapText="1"/>
      <protection locked="0"/>
    </xf>
    <xf numFmtId="170" fontId="39" fillId="0" borderId="30" xfId="0" applyNumberFormat="1" applyFont="1" applyBorder="1" applyAlignment="1" applyProtection="1">
      <alignment horizontal="right" vertical="top" wrapText="1" readingOrder="1"/>
      <protection locked="0"/>
    </xf>
    <xf numFmtId="0" fontId="39" fillId="0" borderId="30" xfId="0" applyFont="1" applyBorder="1" applyAlignment="1" applyProtection="1">
      <alignment horizontal="right" vertical="top" wrapText="1" readingOrder="1"/>
      <protection locked="0"/>
    </xf>
    <xf numFmtId="0" fontId="37" fillId="0" borderId="31" xfId="0" applyFont="1" applyBorder="1" applyAlignment="1" applyProtection="1">
      <alignment horizontal="right" vertical="top" wrapText="1" readingOrder="1"/>
      <protection locked="0"/>
    </xf>
    <xf numFmtId="0" fontId="0" fillId="0" borderId="31" xfId="0" applyBorder="1" applyAlignment="1" applyProtection="1">
      <alignment vertical="top" wrapText="1"/>
      <protection locked="0"/>
    </xf>
    <xf numFmtId="171" fontId="39" fillId="0" borderId="31" xfId="0" applyNumberFormat="1" applyFont="1" applyBorder="1" applyAlignment="1" applyProtection="1">
      <alignment horizontal="right" vertical="top" wrapText="1" readingOrder="1"/>
      <protection locked="0"/>
    </xf>
    <xf numFmtId="0" fontId="37" fillId="0" borderId="31" xfId="0" applyFont="1" applyBorder="1" applyAlignment="1" applyProtection="1">
      <alignment vertical="top" wrapText="1" readingOrder="1"/>
      <protection locked="0"/>
    </xf>
    <xf numFmtId="170" fontId="39" fillId="0" borderId="31" xfId="0" applyNumberFormat="1" applyFont="1" applyBorder="1" applyAlignment="1" applyProtection="1">
      <alignment horizontal="right" vertical="top" wrapText="1" readingOrder="1"/>
      <protection locked="0"/>
    </xf>
  </cellXfs>
  <cellStyles count="4">
    <cellStyle name="Comma" xfId="1" builtinId="3"/>
    <cellStyle name="Normal" xfId="0" builtinId="0"/>
    <cellStyle name="Normal 2" xfId="3"/>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omic Sans MS"/>
                <a:ea typeface="Comic Sans MS"/>
                <a:cs typeface="Comic Sans MS"/>
              </a:defRPr>
            </a:pPr>
            <a:r>
              <a:rPr lang="en-US" sz="1000" baseline="0"/>
              <a:t>Taft Recycling and Sanitary Landfill Disposal Tonnage                          History and Projection</a:t>
            </a:r>
          </a:p>
        </c:rich>
      </c:tx>
      <c:layout>
        <c:manualLayout>
          <c:xMode val="edge"/>
          <c:yMode val="edge"/>
          <c:x val="0.15506845007363404"/>
          <c:y val="4.2849926641181459E-2"/>
        </c:manualLayout>
      </c:layout>
      <c:overlay val="0"/>
      <c:spPr>
        <a:noFill/>
        <a:ln w="25400">
          <a:noFill/>
        </a:ln>
      </c:spPr>
    </c:title>
    <c:autoTitleDeleted val="0"/>
    <c:plotArea>
      <c:layout>
        <c:manualLayout>
          <c:layoutTarget val="inner"/>
          <c:xMode val="edge"/>
          <c:yMode val="edge"/>
          <c:x val="0.14261410773283653"/>
          <c:y val="0.17922642266401784"/>
          <c:w val="0.60064547352851605"/>
          <c:h val="0.69287035572011124"/>
        </c:manualLayout>
      </c:layout>
      <c:lineChart>
        <c:grouping val="standard"/>
        <c:varyColors val="0"/>
        <c:ser>
          <c:idx val="3"/>
          <c:order val="0"/>
          <c:tx>
            <c:strRef>
              <c:f>'2018 Base Tonnage LR 95-09'!$A$6</c:f>
              <c:strCache>
                <c:ptCount val="1"/>
                <c:pt idx="0">
                  <c:v>Actual Tonnage</c:v>
                </c:pt>
              </c:strCache>
            </c:strRef>
          </c:tx>
          <c:spPr>
            <a:ln w="28575">
              <a:noFill/>
            </a:ln>
          </c:spPr>
          <c:marker>
            <c:symbol val="diamond"/>
            <c:size val="9"/>
            <c:spPr>
              <a:solidFill>
                <a:srgbClr val="000080"/>
              </a:solidFill>
              <a:ln>
                <a:solidFill>
                  <a:srgbClr val="000080"/>
                </a:solidFill>
                <a:prstDash val="solid"/>
              </a:ln>
            </c:spPr>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95-09'!$B$6:$X$6</c:f>
              <c:numCache>
                <c:formatCode>_(* #,##0_);_(* \(#,##0\);_(* "-"??_);_(@_)</c:formatCode>
                <c:ptCount val="23"/>
                <c:pt idx="0">
                  <c:v>22962</c:v>
                </c:pt>
                <c:pt idx="1">
                  <c:v>22059</c:v>
                </c:pt>
                <c:pt idx="2">
                  <c:v>21602</c:v>
                </c:pt>
                <c:pt idx="3">
                  <c:v>24142</c:v>
                </c:pt>
                <c:pt idx="4">
                  <c:v>26461</c:v>
                </c:pt>
                <c:pt idx="5">
                  <c:v>27313</c:v>
                </c:pt>
                <c:pt idx="6">
                  <c:v>28248</c:v>
                </c:pt>
                <c:pt idx="7">
                  <c:v>28883</c:v>
                </c:pt>
                <c:pt idx="8">
                  <c:v>28320</c:v>
                </c:pt>
                <c:pt idx="9">
                  <c:v>29917</c:v>
                </c:pt>
                <c:pt idx="10">
                  <c:v>34087</c:v>
                </c:pt>
                <c:pt idx="11">
                  <c:v>37215</c:v>
                </c:pt>
                <c:pt idx="12">
                  <c:v>36539</c:v>
                </c:pt>
                <c:pt idx="13">
                  <c:v>34854.955000000002</c:v>
                </c:pt>
                <c:pt idx="14">
                  <c:v>30500</c:v>
                </c:pt>
                <c:pt idx="15">
                  <c:v>32269</c:v>
                </c:pt>
                <c:pt idx="16">
                  <c:v>35593</c:v>
                </c:pt>
                <c:pt idx="17">
                  <c:v>35873</c:v>
                </c:pt>
                <c:pt idx="18">
                  <c:v>35534</c:v>
                </c:pt>
                <c:pt idx="19">
                  <c:v>36934</c:v>
                </c:pt>
                <c:pt idx="20">
                  <c:v>36956</c:v>
                </c:pt>
                <c:pt idx="21">
                  <c:v>43973</c:v>
                </c:pt>
                <c:pt idx="22">
                  <c:v>49515</c:v>
                </c:pt>
              </c:numCache>
            </c:numRef>
          </c:val>
          <c:smooth val="0"/>
        </c:ser>
        <c:ser>
          <c:idx val="0"/>
          <c:order val="1"/>
          <c:tx>
            <c:strRef>
              <c:f>'2018 Base Tonnage LR 95-09'!$A$14</c:f>
              <c:strCache>
                <c:ptCount val="1"/>
                <c:pt idx="0">
                  <c:v>Tonnage Projection: 2018 Base Year then 2019-2071, y = ((1016.7 * x2) + 56,031) or until site reaches capacity.</c:v>
                </c:pt>
              </c:strCache>
            </c:strRef>
          </c:tx>
          <c:spPr>
            <a:ln w="28575">
              <a:solidFill>
                <a:srgbClr val="FF0000"/>
              </a:solidFill>
            </a:ln>
          </c:spPr>
          <c:marker>
            <c:spPr>
              <a:noFill/>
            </c:spPr>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95-09'!$B$14:$AI$14</c:f>
              <c:numCache>
                <c:formatCode>General</c:formatCode>
                <c:ptCount val="34"/>
                <c:pt idx="23" formatCode="_(* #,##0_);_(* \(#,##0\);_(* &quot;-&quot;??_);_(@_)">
                  <c:v>56031</c:v>
                </c:pt>
                <c:pt idx="24" formatCode="_(* #,##0_);_(* \(#,##0\);_(* &quot;-&quot;??_);_(@_)">
                  <c:v>57047.7</c:v>
                </c:pt>
                <c:pt idx="25" formatCode="_(* #,##0_);_(* \(#,##0\);_(* &quot;-&quot;??_);_(@_)">
                  <c:v>58064.4</c:v>
                </c:pt>
                <c:pt idx="26" formatCode="_(* #,##0_);_(* \(#,##0\);_(* &quot;-&quot;??_);_(@_)">
                  <c:v>59081.1</c:v>
                </c:pt>
                <c:pt idx="27" formatCode="_(* #,##0_);_(* \(#,##0\);_(* &quot;-&quot;??_);_(@_)">
                  <c:v>60097.8</c:v>
                </c:pt>
                <c:pt idx="28" formatCode="_(* #,##0_);_(* \(#,##0\);_(* &quot;-&quot;??_);_(@_)">
                  <c:v>61114.5</c:v>
                </c:pt>
                <c:pt idx="29" formatCode="_(* #,##0_);_(* \(#,##0\);_(* &quot;-&quot;??_);_(@_)">
                  <c:v>62131.199999999997</c:v>
                </c:pt>
                <c:pt idx="30" formatCode="_(* #,##0_);_(* \(#,##0\);_(* &quot;-&quot;??_);_(@_)">
                  <c:v>63147.9</c:v>
                </c:pt>
                <c:pt idx="31" formatCode="_(* #,##0_);_(* \(#,##0\);_(* &quot;-&quot;??_);_(@_)">
                  <c:v>64164.6</c:v>
                </c:pt>
                <c:pt idx="32" formatCode="_(* #,##0_);_(* \(#,##0\);_(* &quot;-&quot;??_);_(@_)">
                  <c:v>65181.3</c:v>
                </c:pt>
                <c:pt idx="33" formatCode="_(* #,##0_);_(* \(#,##0\);_(* &quot;-&quot;??_);_(@_)">
                  <c:v>66198</c:v>
                </c:pt>
              </c:numCache>
            </c:numRef>
          </c:val>
          <c:smooth val="0"/>
        </c:ser>
        <c:ser>
          <c:idx val="5"/>
          <c:order val="2"/>
          <c:tx>
            <c:strRef>
              <c:f>'2018 Base Tonnage LR 95-09'!$A$8</c:f>
              <c:strCache>
                <c:ptCount val="1"/>
                <c:pt idx="0">
                  <c:v>Linear Regression 1995-2009 y = ((1,016.7 * x1) + 20,740)</c:v>
                </c:pt>
              </c:strCache>
            </c:strRef>
          </c:tx>
          <c:spPr>
            <a:ln w="38100">
              <a:solidFill>
                <a:srgbClr val="0000FF"/>
              </a:solidFill>
              <a:prstDash val="solid"/>
            </a:ln>
          </c:spPr>
          <c:marker>
            <c:symbol val="none"/>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95-09'!$B$8:$X$8</c:f>
              <c:numCache>
                <c:formatCode>_(* #,##0_);_(* \(#,##0\);_(* "-"??_);_(@_)</c:formatCode>
                <c:ptCount val="23"/>
                <c:pt idx="0">
                  <c:v>21756.7</c:v>
                </c:pt>
                <c:pt idx="1">
                  <c:v>22773.4</c:v>
                </c:pt>
                <c:pt idx="2">
                  <c:v>23790.1</c:v>
                </c:pt>
                <c:pt idx="3">
                  <c:v>24806.799999999999</c:v>
                </c:pt>
                <c:pt idx="4">
                  <c:v>25823.5</c:v>
                </c:pt>
                <c:pt idx="5">
                  <c:v>26840.2</c:v>
                </c:pt>
                <c:pt idx="6">
                  <c:v>27856.9</c:v>
                </c:pt>
                <c:pt idx="7">
                  <c:v>28873.599999999999</c:v>
                </c:pt>
                <c:pt idx="8">
                  <c:v>29890.300000000003</c:v>
                </c:pt>
                <c:pt idx="9">
                  <c:v>30907</c:v>
                </c:pt>
                <c:pt idx="10">
                  <c:v>31923.7</c:v>
                </c:pt>
                <c:pt idx="11">
                  <c:v>32940.400000000001</c:v>
                </c:pt>
                <c:pt idx="12">
                  <c:v>33957.1</c:v>
                </c:pt>
                <c:pt idx="13">
                  <c:v>34973.800000000003</c:v>
                </c:pt>
                <c:pt idx="14">
                  <c:v>35990.5</c:v>
                </c:pt>
                <c:pt idx="15">
                  <c:v>37007.199999999997</c:v>
                </c:pt>
                <c:pt idx="16">
                  <c:v>38023.9</c:v>
                </c:pt>
                <c:pt idx="17">
                  <c:v>39040.600000000006</c:v>
                </c:pt>
                <c:pt idx="18">
                  <c:v>40057.300000000003</c:v>
                </c:pt>
                <c:pt idx="19">
                  <c:v>41074</c:v>
                </c:pt>
                <c:pt idx="20">
                  <c:v>42090.7</c:v>
                </c:pt>
                <c:pt idx="21">
                  <c:v>43107.4</c:v>
                </c:pt>
                <c:pt idx="22">
                  <c:v>44124.100000000006</c:v>
                </c:pt>
              </c:numCache>
            </c:numRef>
          </c:val>
          <c:smooth val="0"/>
        </c:ser>
        <c:ser>
          <c:idx val="6"/>
          <c:order val="3"/>
          <c:tx>
            <c:strRef>
              <c:f>'2018 Base Tonnage LR 95-09'!$A$13</c:f>
              <c:strCache>
                <c:ptCount val="1"/>
                <c:pt idx="0">
                  <c:v>Tonnage Projection: 2016 projection is 2012 actual disposal tons w/1995-2009 increment of 1016.7 tons/yr added until site reaches capacity.</c:v>
                </c:pt>
              </c:strCache>
            </c:strRef>
          </c:tx>
          <c:spPr>
            <a:ln w="38100">
              <a:solidFill>
                <a:srgbClr val="FF0000"/>
              </a:solidFill>
              <a:prstDash val="solid"/>
            </a:ln>
          </c:spPr>
          <c:marker>
            <c:symbol val="none"/>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95-09'!$B$13:$Y$13</c:f>
            </c:numRef>
          </c:val>
          <c:smooth val="0"/>
        </c:ser>
        <c:dLbls>
          <c:showLegendKey val="0"/>
          <c:showVal val="0"/>
          <c:showCatName val="0"/>
          <c:showSerName val="0"/>
          <c:showPercent val="0"/>
          <c:showBubbleSize val="0"/>
        </c:dLbls>
        <c:dropLines>
          <c:spPr>
            <a:ln w="3175">
              <a:solidFill>
                <a:srgbClr val="000000"/>
              </a:solidFill>
              <a:prstDash val="solid"/>
            </a:ln>
          </c:spPr>
        </c:dropLines>
        <c:marker val="1"/>
        <c:smooth val="0"/>
        <c:axId val="465082184"/>
        <c:axId val="465077520"/>
      </c:lineChart>
      <c:catAx>
        <c:axId val="465082184"/>
        <c:scaling>
          <c:orientation val="minMax"/>
        </c:scaling>
        <c:delete val="0"/>
        <c:axPos val="b"/>
        <c:title>
          <c:tx>
            <c:rich>
              <a:bodyPr/>
              <a:lstStyle/>
              <a:p>
                <a:pPr>
                  <a:defRPr sz="900" b="1" i="0" u="none" strike="noStrike" baseline="0">
                    <a:solidFill>
                      <a:srgbClr val="000000"/>
                    </a:solidFill>
                    <a:latin typeface="Comic Sans MS"/>
                    <a:ea typeface="Comic Sans MS"/>
                    <a:cs typeface="Comic Sans MS"/>
                  </a:defRPr>
                </a:pPr>
                <a:r>
                  <a:rPr lang="en-US"/>
                  <a:t>Year</a:t>
                </a:r>
              </a:p>
            </c:rich>
          </c:tx>
          <c:layout>
            <c:manualLayout>
              <c:xMode val="edge"/>
              <c:yMode val="edge"/>
              <c:x val="0.42773170855953535"/>
              <c:y val="0.9277606183205000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180000" vert="horz"/>
          <a:lstStyle/>
          <a:p>
            <a:pPr>
              <a:defRPr sz="850" b="0" i="0" u="none" strike="noStrike" baseline="0">
                <a:solidFill>
                  <a:srgbClr val="000000"/>
                </a:solidFill>
                <a:latin typeface="Comic Sans MS"/>
                <a:ea typeface="Comic Sans MS"/>
                <a:cs typeface="Comic Sans MS"/>
              </a:defRPr>
            </a:pPr>
            <a:endParaRPr lang="en-US"/>
          </a:p>
        </c:txPr>
        <c:crossAx val="465077520"/>
        <c:crosses val="autoZero"/>
        <c:auto val="1"/>
        <c:lblAlgn val="ctr"/>
        <c:lblOffset val="100"/>
        <c:tickLblSkip val="2"/>
        <c:tickMarkSkip val="1"/>
        <c:noMultiLvlLbl val="0"/>
      </c:catAx>
      <c:valAx>
        <c:axId val="465077520"/>
        <c:scaling>
          <c:orientation val="minMax"/>
          <c:min val="15000"/>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Comic Sans MS"/>
                    <a:ea typeface="Comic Sans MS"/>
                    <a:cs typeface="Comic Sans MS"/>
                  </a:defRPr>
                </a:pPr>
                <a:r>
                  <a:rPr lang="en-US"/>
                  <a:t>Annual Tonnage
</a:t>
                </a:r>
              </a:p>
            </c:rich>
          </c:tx>
          <c:layout>
            <c:manualLayout>
              <c:xMode val="edge"/>
              <c:yMode val="edge"/>
              <c:x val="4.4697259817611766E-3"/>
              <c:y val="0.38327672773978683"/>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Comic Sans MS"/>
                <a:ea typeface="Comic Sans MS"/>
                <a:cs typeface="Comic Sans MS"/>
              </a:defRPr>
            </a:pPr>
            <a:endParaRPr lang="en-US"/>
          </a:p>
        </c:txPr>
        <c:crossAx val="465082184"/>
        <c:crosses val="autoZero"/>
        <c:crossBetween val="between"/>
      </c:valAx>
      <c:spPr>
        <a:noFill/>
        <a:ln w="12700">
          <a:solidFill>
            <a:srgbClr val="808080"/>
          </a:solidFill>
          <a:prstDash val="solid"/>
        </a:ln>
      </c:spPr>
    </c:plotArea>
    <c:legend>
      <c:legendPos val="r"/>
      <c:legendEntry>
        <c:idx val="2"/>
        <c:txPr>
          <a:bodyPr/>
          <a:lstStyle/>
          <a:p>
            <a:pPr>
              <a:defRPr sz="900" b="0" i="0" u="none" strike="noStrike" baseline="0">
                <a:solidFill>
                  <a:srgbClr val="000000"/>
                </a:solidFill>
                <a:latin typeface="Comic Sans MS"/>
                <a:ea typeface="Comic Sans MS"/>
                <a:cs typeface="Comic Sans MS"/>
              </a:defRPr>
            </a:pPr>
            <a:endParaRPr lang="en-US"/>
          </a:p>
        </c:txPr>
      </c:legendEntry>
      <c:layout>
        <c:manualLayout>
          <c:xMode val="edge"/>
          <c:yMode val="edge"/>
          <c:x val="0.76262068664904437"/>
          <c:y val="4.169344644298572E-2"/>
          <c:w val="0.21858488774312462"/>
          <c:h val="0.95508278121657642"/>
        </c:manualLayout>
      </c:layout>
      <c:overlay val="0"/>
      <c:spPr>
        <a:solidFill>
          <a:srgbClr val="FFFFFF"/>
        </a:solidFill>
        <a:ln w="25400">
          <a:noFill/>
        </a:ln>
      </c:spPr>
      <c:txPr>
        <a:bodyPr/>
        <a:lstStyle/>
        <a:p>
          <a:pPr>
            <a:defRPr sz="900" b="0" i="0" u="none" strike="noStrike" baseline="0">
              <a:solidFill>
                <a:srgbClr val="000000"/>
              </a:solidFill>
              <a:latin typeface="Comic Sans MS"/>
              <a:ea typeface="Comic Sans MS"/>
              <a:cs typeface="Comic Sans MS"/>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omic Sans MS"/>
          <a:ea typeface="Comic Sans MS"/>
          <a:cs typeface="Comic Sans MS"/>
        </a:defRPr>
      </a:pPr>
      <a:endParaRPr lang="en-US"/>
    </a:p>
  </c:txPr>
  <c:printSettings>
    <c:headerFooter alignWithMargins="0">
      <c:oddFooter>&amp;L&amp;Z&amp;F&amp;R&amp;D</c:oddFooter>
    </c:headerFooter>
    <c:pageMargins b="0.75" l="0.75" r="0.75" t="0.75" header="0.5" footer="0.5"/>
    <c:pageSetup paperSize="17"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omic Sans MS"/>
                <a:ea typeface="Comic Sans MS"/>
                <a:cs typeface="Comic Sans MS"/>
              </a:defRPr>
            </a:pPr>
            <a:r>
              <a:rPr lang="en-US" sz="1000" baseline="0"/>
              <a:t>Taft Recycling and Sanitary Landfill Disposal Tonnage History and Projection</a:t>
            </a:r>
          </a:p>
        </c:rich>
      </c:tx>
      <c:layout>
        <c:manualLayout>
          <c:xMode val="edge"/>
          <c:yMode val="edge"/>
          <c:x val="5.4466057668072108E-3"/>
          <c:y val="3.9916974663881298E-2"/>
        </c:manualLayout>
      </c:layout>
      <c:overlay val="0"/>
      <c:spPr>
        <a:noFill/>
        <a:ln w="25400">
          <a:noFill/>
        </a:ln>
      </c:spPr>
    </c:title>
    <c:autoTitleDeleted val="0"/>
    <c:plotArea>
      <c:layout>
        <c:manualLayout>
          <c:layoutTarget val="inner"/>
          <c:xMode val="edge"/>
          <c:yMode val="edge"/>
          <c:x val="0.14261410773283653"/>
          <c:y val="0.17922642266401784"/>
          <c:w val="0.60064547352851605"/>
          <c:h val="0.69287035572011124"/>
        </c:manualLayout>
      </c:layout>
      <c:lineChart>
        <c:grouping val="standard"/>
        <c:varyColors val="0"/>
        <c:ser>
          <c:idx val="3"/>
          <c:order val="0"/>
          <c:tx>
            <c:strRef>
              <c:f>'2018 Base Tonnage LR 95-09'!$A$6</c:f>
              <c:strCache>
                <c:ptCount val="1"/>
                <c:pt idx="0">
                  <c:v>Actual Tonnage</c:v>
                </c:pt>
              </c:strCache>
            </c:strRef>
          </c:tx>
          <c:spPr>
            <a:ln w="28575">
              <a:noFill/>
            </a:ln>
          </c:spPr>
          <c:marker>
            <c:symbol val="diamond"/>
            <c:size val="9"/>
            <c:spPr>
              <a:solidFill>
                <a:srgbClr val="000080"/>
              </a:solidFill>
              <a:ln>
                <a:solidFill>
                  <a:srgbClr val="000080"/>
                </a:solidFill>
                <a:prstDash val="solid"/>
              </a:ln>
            </c:spPr>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95-09'!$B$6:$Y$6</c:f>
              <c:numCache>
                <c:formatCode>_(* #,##0_);_(* \(#,##0\);_(* "-"??_);_(@_)</c:formatCode>
                <c:ptCount val="24"/>
                <c:pt idx="0">
                  <c:v>22962</c:v>
                </c:pt>
                <c:pt idx="1">
                  <c:v>22059</c:v>
                </c:pt>
                <c:pt idx="2">
                  <c:v>21602</c:v>
                </c:pt>
                <c:pt idx="3">
                  <c:v>24142</c:v>
                </c:pt>
                <c:pt idx="4">
                  <c:v>26461</c:v>
                </c:pt>
                <c:pt idx="5">
                  <c:v>27313</c:v>
                </c:pt>
                <c:pt idx="6">
                  <c:v>28248</c:v>
                </c:pt>
                <c:pt idx="7">
                  <c:v>28883</c:v>
                </c:pt>
                <c:pt idx="8">
                  <c:v>28320</c:v>
                </c:pt>
                <c:pt idx="9">
                  <c:v>29917</c:v>
                </c:pt>
                <c:pt idx="10">
                  <c:v>34087</c:v>
                </c:pt>
                <c:pt idx="11">
                  <c:v>37215</c:v>
                </c:pt>
                <c:pt idx="12">
                  <c:v>36539</c:v>
                </c:pt>
                <c:pt idx="13">
                  <c:v>34854.955000000002</c:v>
                </c:pt>
                <c:pt idx="14">
                  <c:v>30500</c:v>
                </c:pt>
                <c:pt idx="15">
                  <c:v>32269</c:v>
                </c:pt>
                <c:pt idx="16">
                  <c:v>35593</c:v>
                </c:pt>
                <c:pt idx="17">
                  <c:v>35873</c:v>
                </c:pt>
                <c:pt idx="18">
                  <c:v>35534</c:v>
                </c:pt>
                <c:pt idx="19">
                  <c:v>36934</c:v>
                </c:pt>
                <c:pt idx="20">
                  <c:v>36956</c:v>
                </c:pt>
                <c:pt idx="21">
                  <c:v>43973</c:v>
                </c:pt>
                <c:pt idx="22">
                  <c:v>49515</c:v>
                </c:pt>
                <c:pt idx="23">
                  <c:v>56031</c:v>
                </c:pt>
              </c:numCache>
            </c:numRef>
          </c:val>
          <c:smooth val="0"/>
        </c:ser>
        <c:ser>
          <c:idx val="0"/>
          <c:order val="1"/>
          <c:tx>
            <c:strRef>
              <c:f>'2018 Base Tonnage LR 95-09'!$A$14</c:f>
              <c:strCache>
                <c:ptCount val="1"/>
                <c:pt idx="0">
                  <c:v>Tonnage Projection: 2018 Base Year then 2019-2071, y = ((1016.7 * x2) + 56,031) or until site reaches capacity.</c:v>
                </c:pt>
              </c:strCache>
            </c:strRef>
          </c:tx>
          <c:spPr>
            <a:ln w="28575">
              <a:solidFill>
                <a:srgbClr val="FF0000"/>
              </a:solidFill>
            </a:ln>
          </c:spPr>
          <c:marker>
            <c:spPr>
              <a:noFill/>
            </c:spPr>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95-09'!$B$14:$AI$14</c:f>
              <c:numCache>
                <c:formatCode>General</c:formatCode>
                <c:ptCount val="34"/>
                <c:pt idx="23" formatCode="_(* #,##0_);_(* \(#,##0\);_(* &quot;-&quot;??_);_(@_)">
                  <c:v>56031</c:v>
                </c:pt>
                <c:pt idx="24" formatCode="_(* #,##0_);_(* \(#,##0\);_(* &quot;-&quot;??_);_(@_)">
                  <c:v>57047.7</c:v>
                </c:pt>
                <c:pt idx="25" formatCode="_(* #,##0_);_(* \(#,##0\);_(* &quot;-&quot;??_);_(@_)">
                  <c:v>58064.4</c:v>
                </c:pt>
                <c:pt idx="26" formatCode="_(* #,##0_);_(* \(#,##0\);_(* &quot;-&quot;??_);_(@_)">
                  <c:v>59081.1</c:v>
                </c:pt>
                <c:pt idx="27" formatCode="_(* #,##0_);_(* \(#,##0\);_(* &quot;-&quot;??_);_(@_)">
                  <c:v>60097.8</c:v>
                </c:pt>
                <c:pt idx="28" formatCode="_(* #,##0_);_(* \(#,##0\);_(* &quot;-&quot;??_);_(@_)">
                  <c:v>61114.5</c:v>
                </c:pt>
                <c:pt idx="29" formatCode="_(* #,##0_);_(* \(#,##0\);_(* &quot;-&quot;??_);_(@_)">
                  <c:v>62131.199999999997</c:v>
                </c:pt>
                <c:pt idx="30" formatCode="_(* #,##0_);_(* \(#,##0\);_(* &quot;-&quot;??_);_(@_)">
                  <c:v>63147.9</c:v>
                </c:pt>
                <c:pt idx="31" formatCode="_(* #,##0_);_(* \(#,##0\);_(* &quot;-&quot;??_);_(@_)">
                  <c:v>64164.6</c:v>
                </c:pt>
                <c:pt idx="32" formatCode="_(* #,##0_);_(* \(#,##0\);_(* &quot;-&quot;??_);_(@_)">
                  <c:v>65181.3</c:v>
                </c:pt>
                <c:pt idx="33" formatCode="_(* #,##0_);_(* \(#,##0\);_(* &quot;-&quot;??_);_(@_)">
                  <c:v>66198</c:v>
                </c:pt>
              </c:numCache>
            </c:numRef>
          </c:val>
          <c:smooth val="0"/>
        </c:ser>
        <c:ser>
          <c:idx val="5"/>
          <c:order val="2"/>
          <c:tx>
            <c:strRef>
              <c:f>'2018 Base Tonnage LR 95-09'!$A$8</c:f>
              <c:strCache>
                <c:ptCount val="1"/>
                <c:pt idx="0">
                  <c:v>Linear Regression 1995-2009 y = ((1,016.7 * x1) + 20,740)</c:v>
                </c:pt>
              </c:strCache>
            </c:strRef>
          </c:tx>
          <c:spPr>
            <a:ln w="38100">
              <a:solidFill>
                <a:srgbClr val="0000FF"/>
              </a:solidFill>
              <a:prstDash val="solid"/>
            </a:ln>
          </c:spPr>
          <c:marker>
            <c:symbol val="none"/>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95-09'!$B$8:$X$8</c:f>
              <c:numCache>
                <c:formatCode>_(* #,##0_);_(* \(#,##0\);_(* "-"??_);_(@_)</c:formatCode>
                <c:ptCount val="23"/>
                <c:pt idx="0">
                  <c:v>21756.7</c:v>
                </c:pt>
                <c:pt idx="1">
                  <c:v>22773.4</c:v>
                </c:pt>
                <c:pt idx="2">
                  <c:v>23790.1</c:v>
                </c:pt>
                <c:pt idx="3">
                  <c:v>24806.799999999999</c:v>
                </c:pt>
                <c:pt idx="4">
                  <c:v>25823.5</c:v>
                </c:pt>
                <c:pt idx="5">
                  <c:v>26840.2</c:v>
                </c:pt>
                <c:pt idx="6">
                  <c:v>27856.9</c:v>
                </c:pt>
                <c:pt idx="7">
                  <c:v>28873.599999999999</c:v>
                </c:pt>
                <c:pt idx="8">
                  <c:v>29890.300000000003</c:v>
                </c:pt>
                <c:pt idx="9">
                  <c:v>30907</c:v>
                </c:pt>
                <c:pt idx="10">
                  <c:v>31923.7</c:v>
                </c:pt>
                <c:pt idx="11">
                  <c:v>32940.400000000001</c:v>
                </c:pt>
                <c:pt idx="12">
                  <c:v>33957.1</c:v>
                </c:pt>
                <c:pt idx="13">
                  <c:v>34973.800000000003</c:v>
                </c:pt>
                <c:pt idx="14">
                  <c:v>35990.5</c:v>
                </c:pt>
                <c:pt idx="15">
                  <c:v>37007.199999999997</c:v>
                </c:pt>
                <c:pt idx="16">
                  <c:v>38023.9</c:v>
                </c:pt>
                <c:pt idx="17">
                  <c:v>39040.600000000006</c:v>
                </c:pt>
                <c:pt idx="18">
                  <c:v>40057.300000000003</c:v>
                </c:pt>
                <c:pt idx="19">
                  <c:v>41074</c:v>
                </c:pt>
                <c:pt idx="20">
                  <c:v>42090.7</c:v>
                </c:pt>
                <c:pt idx="21">
                  <c:v>43107.4</c:v>
                </c:pt>
                <c:pt idx="22">
                  <c:v>44124.100000000006</c:v>
                </c:pt>
              </c:numCache>
            </c:numRef>
          </c:val>
          <c:smooth val="0"/>
        </c:ser>
        <c:ser>
          <c:idx val="6"/>
          <c:order val="3"/>
          <c:tx>
            <c:strRef>
              <c:f>'2018 Base Tonnage LR 95-09'!$A$13</c:f>
              <c:strCache>
                <c:ptCount val="1"/>
                <c:pt idx="0">
                  <c:v>Tonnage Projection: 2016 projection is 2012 actual disposal tons w/1995-2009 increment of 1016.7 tons/yr added until site reaches capacity.</c:v>
                </c:pt>
              </c:strCache>
            </c:strRef>
          </c:tx>
          <c:spPr>
            <a:ln w="38100">
              <a:solidFill>
                <a:srgbClr val="FF0000"/>
              </a:solidFill>
              <a:prstDash val="solid"/>
            </a:ln>
          </c:spPr>
          <c:marker>
            <c:symbol val="none"/>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95-09'!$B$13:$Y$13</c:f>
            </c:numRef>
          </c:val>
          <c:smooth val="0"/>
        </c:ser>
        <c:dLbls>
          <c:showLegendKey val="0"/>
          <c:showVal val="0"/>
          <c:showCatName val="0"/>
          <c:showSerName val="0"/>
          <c:showPercent val="0"/>
          <c:showBubbleSize val="0"/>
        </c:dLbls>
        <c:dropLines>
          <c:spPr>
            <a:ln w="3175">
              <a:solidFill>
                <a:srgbClr val="000000"/>
              </a:solidFill>
              <a:prstDash val="solid"/>
            </a:ln>
          </c:spPr>
        </c:dropLines>
        <c:marker val="1"/>
        <c:smooth val="0"/>
        <c:axId val="458599824"/>
        <c:axId val="458600672"/>
      </c:lineChart>
      <c:catAx>
        <c:axId val="458599824"/>
        <c:scaling>
          <c:orientation val="minMax"/>
        </c:scaling>
        <c:delete val="0"/>
        <c:axPos val="b"/>
        <c:title>
          <c:tx>
            <c:rich>
              <a:bodyPr/>
              <a:lstStyle/>
              <a:p>
                <a:pPr>
                  <a:defRPr sz="900" b="1" i="0" u="none" strike="noStrike" baseline="0">
                    <a:solidFill>
                      <a:srgbClr val="000000"/>
                    </a:solidFill>
                    <a:latin typeface="Comic Sans MS"/>
                    <a:ea typeface="Comic Sans MS"/>
                    <a:cs typeface="Comic Sans MS"/>
                  </a:defRPr>
                </a:pPr>
                <a:r>
                  <a:rPr lang="en-US"/>
                  <a:t>Year</a:t>
                </a:r>
              </a:p>
            </c:rich>
          </c:tx>
          <c:layout>
            <c:manualLayout>
              <c:xMode val="edge"/>
              <c:yMode val="edge"/>
              <c:x val="0.42773170855953535"/>
              <c:y val="0.9277606183205000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180000" vert="horz"/>
          <a:lstStyle/>
          <a:p>
            <a:pPr>
              <a:defRPr sz="850" b="0" i="0" u="none" strike="noStrike" baseline="0">
                <a:solidFill>
                  <a:srgbClr val="000000"/>
                </a:solidFill>
                <a:latin typeface="Comic Sans MS"/>
                <a:ea typeface="Comic Sans MS"/>
                <a:cs typeface="Comic Sans MS"/>
              </a:defRPr>
            </a:pPr>
            <a:endParaRPr lang="en-US"/>
          </a:p>
        </c:txPr>
        <c:crossAx val="458600672"/>
        <c:crosses val="autoZero"/>
        <c:auto val="1"/>
        <c:lblAlgn val="ctr"/>
        <c:lblOffset val="100"/>
        <c:tickLblSkip val="2"/>
        <c:tickMarkSkip val="1"/>
        <c:noMultiLvlLbl val="0"/>
      </c:catAx>
      <c:valAx>
        <c:axId val="458600672"/>
        <c:scaling>
          <c:orientation val="minMax"/>
          <c:min val="15000"/>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Comic Sans MS"/>
                    <a:ea typeface="Comic Sans MS"/>
                    <a:cs typeface="Comic Sans MS"/>
                  </a:defRPr>
                </a:pPr>
                <a:r>
                  <a:rPr lang="en-US"/>
                  <a:t>Annual Tonnage
</a:t>
                </a:r>
              </a:p>
            </c:rich>
          </c:tx>
          <c:layout>
            <c:manualLayout>
              <c:xMode val="edge"/>
              <c:yMode val="edge"/>
              <c:x val="4.4697365177419138E-3"/>
              <c:y val="0.4058428939526984"/>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Comic Sans MS"/>
                <a:ea typeface="Comic Sans MS"/>
                <a:cs typeface="Comic Sans MS"/>
              </a:defRPr>
            </a:pPr>
            <a:endParaRPr lang="en-US"/>
          </a:p>
        </c:txPr>
        <c:crossAx val="458599824"/>
        <c:crosses val="autoZero"/>
        <c:crossBetween val="between"/>
      </c:valAx>
      <c:spPr>
        <a:noFill/>
        <a:ln w="12700">
          <a:solidFill>
            <a:srgbClr val="808080"/>
          </a:solidFill>
          <a:prstDash val="solid"/>
        </a:ln>
      </c:spPr>
    </c:plotArea>
    <c:legend>
      <c:legendPos val="r"/>
      <c:legendEntry>
        <c:idx val="2"/>
        <c:txPr>
          <a:bodyPr/>
          <a:lstStyle/>
          <a:p>
            <a:pPr>
              <a:defRPr sz="900" b="0" i="0" u="none" strike="noStrike" baseline="0">
                <a:solidFill>
                  <a:srgbClr val="000000"/>
                </a:solidFill>
                <a:latin typeface="Comic Sans MS"/>
                <a:ea typeface="Comic Sans MS"/>
                <a:cs typeface="Comic Sans MS"/>
              </a:defRPr>
            </a:pPr>
            <a:endParaRPr lang="en-US"/>
          </a:p>
        </c:txPr>
      </c:legendEntry>
      <c:layout>
        <c:manualLayout>
          <c:xMode val="edge"/>
          <c:yMode val="edge"/>
          <c:x val="0.76633201720792177"/>
          <c:y val="1.0903637045369327E-2"/>
          <c:w val="0.22278195957900301"/>
          <c:h val="0.98909636295463055"/>
        </c:manualLayout>
      </c:layout>
      <c:overlay val="0"/>
      <c:spPr>
        <a:solidFill>
          <a:srgbClr val="FFFFFF"/>
        </a:solidFill>
        <a:ln w="25400">
          <a:noFill/>
        </a:ln>
      </c:spPr>
      <c:txPr>
        <a:bodyPr/>
        <a:lstStyle/>
        <a:p>
          <a:pPr>
            <a:defRPr sz="900" b="0" i="0" u="none" strike="noStrike" baseline="0">
              <a:solidFill>
                <a:srgbClr val="000000"/>
              </a:solidFill>
              <a:latin typeface="Comic Sans MS"/>
              <a:ea typeface="Comic Sans MS"/>
              <a:cs typeface="Comic Sans MS"/>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omic Sans MS"/>
          <a:ea typeface="Comic Sans MS"/>
          <a:cs typeface="Comic Sans MS"/>
        </a:defRPr>
      </a:pPr>
      <a:endParaRPr lang="en-US"/>
    </a:p>
  </c:txPr>
  <c:printSettings>
    <c:headerFooter alignWithMargins="0">
      <c:oddFooter>&amp;L&amp;Z&amp;F&amp;R&amp;D</c:oddFooter>
    </c:headerFooter>
    <c:pageMargins b="0.75" l="0.75" r="0.75" t="0.75" header="0.5" footer="0.5"/>
    <c:pageSetup paperSize="17"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Comic Sans MS"/>
                <a:ea typeface="Comic Sans MS"/>
                <a:cs typeface="Comic Sans MS"/>
              </a:defRPr>
            </a:pPr>
            <a:r>
              <a:rPr lang="en-US" sz="125" b="0" i="0" u="none" strike="noStrike" baseline="0">
                <a:solidFill>
                  <a:srgbClr val="000000"/>
                </a:solidFill>
                <a:latin typeface="Comic Sans MS"/>
              </a:rPr>
              <a:t>Bena Tonnage Projection</a:t>
            </a:r>
          </a:p>
          <a:p>
            <a:pPr>
              <a:defRPr sz="100" b="0" i="0" u="none" strike="noStrike" baseline="0">
                <a:solidFill>
                  <a:srgbClr val="000000"/>
                </a:solidFill>
                <a:latin typeface="Comic Sans MS"/>
                <a:ea typeface="Comic Sans MS"/>
                <a:cs typeface="Comic Sans MS"/>
              </a:defRPr>
            </a:pPr>
            <a:r>
              <a:rPr lang="en-US" sz="125" b="0" i="0" u="none" strike="noStrike" baseline="0">
                <a:solidFill>
                  <a:srgbClr val="000000"/>
                </a:solidFill>
                <a:latin typeface="Comic Sans MS"/>
              </a:rPr>
              <a:t>Adjusted to meet 2010 Linear Growth Projection</a:t>
            </a:r>
            <a:endParaRPr lang="en-US" sz="125" b="1" i="0" u="none" strike="noStrike" baseline="0">
              <a:solidFill>
                <a:srgbClr val="000000"/>
              </a:solidFill>
              <a:latin typeface="Comic Sans MS"/>
            </a:endParaRPr>
          </a:p>
          <a:p>
            <a:pPr>
              <a:defRPr sz="100" b="0" i="0" u="none" strike="noStrike" baseline="0">
                <a:solidFill>
                  <a:srgbClr val="000000"/>
                </a:solidFill>
                <a:latin typeface="Comic Sans MS"/>
                <a:ea typeface="Comic Sans MS"/>
                <a:cs typeface="Comic Sans MS"/>
              </a:defRPr>
            </a:pPr>
            <a:endParaRPr lang="en-US"/>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'Base Tonnage LR 95-09'!#REF!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'Base Tonnage LR 95-09'!#REF!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'Base Tonnage LR 95-09'!#REF!</c15:sqref>
                        </c15:formulaRef>
                      </c:ext>
                    </c:extLst>
                    <c:numCache>
                      <c:formatCode>General</c:formatCode>
                      <c:ptCount val="1"/>
                      <c:pt idx="0">
                        <c:v>1</c:v>
                      </c:pt>
                    </c:numCache>
                  </c:numRef>
                </c15:cat>
              </c15:filteredCategoryTitle>
            </c:ext>
          </c:extLst>
        </c:ser>
        <c:ser>
          <c:idx val="1"/>
          <c:order val="1"/>
          <c:spPr>
            <a:ln w="12700">
              <a:solidFill>
                <a:srgbClr val="FF00FF"/>
              </a:solidFill>
              <a:prstDash val="solid"/>
            </a:ln>
          </c:spPr>
          <c:marker>
            <c:symbol val="none"/>
          </c:marker>
          <c:val>
            <c:numRef>
              <c:f>'Base Tonnage LR 95-09'!#REF!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'Base Tonnage LR 95-09'!#REF!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'Base Tonnage LR 95-09'!#REF!</c15:sqref>
                        </c15:formulaRef>
                      </c:ext>
                    </c:extLst>
                    <c:numCache>
                      <c:formatCode>General</c:formatCode>
                      <c:ptCount val="1"/>
                      <c:pt idx="0">
                        <c:v>1</c:v>
                      </c:pt>
                    </c:numCache>
                  </c:numRef>
                </c15:cat>
              </c15:filteredCategoryTitle>
            </c:ext>
          </c:extLst>
        </c:ser>
        <c:ser>
          <c:idx val="2"/>
          <c:order val="2"/>
          <c:spPr>
            <a:ln w="25400">
              <a:solidFill>
                <a:srgbClr val="00FF00"/>
              </a:solidFill>
              <a:prstDash val="solid"/>
            </a:ln>
          </c:spPr>
          <c:marker>
            <c:symbol val="none"/>
          </c:marker>
          <c:val>
            <c:numRef>
              <c:f>'Base Tonnage LR 95-09'!#REF!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'Base Tonnage LR 95-09'!#REF!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'Base Tonnage LR 95-09'!#REF!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marker val="1"/>
        <c:smooth val="0"/>
        <c:axId val="211152640"/>
        <c:axId val="211156880"/>
      </c:lineChart>
      <c:catAx>
        <c:axId val="211152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Comic Sans MS"/>
                <a:ea typeface="Comic Sans MS"/>
                <a:cs typeface="Comic Sans MS"/>
              </a:defRPr>
            </a:pPr>
            <a:endParaRPr lang="en-US"/>
          </a:p>
        </c:txPr>
        <c:crossAx val="211156880"/>
        <c:crosses val="autoZero"/>
        <c:auto val="1"/>
        <c:lblAlgn val="ctr"/>
        <c:lblOffset val="100"/>
        <c:tickLblSkip val="1"/>
        <c:tickMarkSkip val="1"/>
        <c:noMultiLvlLbl val="0"/>
      </c:catAx>
      <c:valAx>
        <c:axId val="211156880"/>
        <c:scaling>
          <c:orientation val="minMax"/>
          <c:min val="3000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Comic Sans MS"/>
                <a:ea typeface="Comic Sans MS"/>
                <a:cs typeface="Comic Sans MS"/>
              </a:defRPr>
            </a:pPr>
            <a:endParaRPr lang="en-US"/>
          </a:p>
        </c:txPr>
        <c:crossAx val="21115264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Comic Sans MS"/>
              <a:ea typeface="Comic Sans MS"/>
              <a:cs typeface="Comic Sans MS"/>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Comic Sans MS"/>
          <a:ea typeface="Comic Sans MS"/>
          <a:cs typeface="Comic Sans MS"/>
        </a:defRPr>
      </a:pPr>
      <a:endParaRPr lang="en-US"/>
    </a:p>
  </c:txPr>
  <c:printSettings>
    <c:headerFooter alignWithMargins="0"/>
    <c:pageMargins b="1" l="0.75" r="0.75" t="1" header="0.5" footer="0.5"/>
    <c:pageSetup orientation="landscape" horizontalDpi="-3"/>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Comic Sans MS"/>
                <a:ea typeface="Comic Sans MS"/>
                <a:cs typeface="Comic Sans MS"/>
              </a:defRPr>
            </a:pPr>
            <a:r>
              <a:rPr lang="en-US" sz="200" b="0" i="0" u="none" strike="noStrike" baseline="0">
                <a:solidFill>
                  <a:srgbClr val="000000"/>
                </a:solidFill>
                <a:latin typeface="Comic Sans MS"/>
              </a:rPr>
              <a:t>Bena Tonnage Projection</a:t>
            </a:r>
          </a:p>
          <a:p>
            <a:pPr>
              <a:defRPr sz="175" b="0" i="0" u="none" strike="noStrike" baseline="0">
                <a:solidFill>
                  <a:srgbClr val="000000"/>
                </a:solidFill>
                <a:latin typeface="Comic Sans MS"/>
                <a:ea typeface="Comic Sans MS"/>
                <a:cs typeface="Comic Sans MS"/>
              </a:defRPr>
            </a:pPr>
            <a:r>
              <a:rPr lang="en-US" sz="200" b="0" i="0" u="none" strike="noStrike" baseline="0">
                <a:solidFill>
                  <a:srgbClr val="000000"/>
                </a:solidFill>
                <a:latin typeface="Comic Sans MS"/>
              </a:rPr>
              <a:t>Current Method of Growth Projection</a:t>
            </a:r>
            <a:endParaRPr lang="en-US" sz="200" b="1" i="0" u="none" strike="noStrike" baseline="0">
              <a:solidFill>
                <a:srgbClr val="000000"/>
              </a:solidFill>
              <a:latin typeface="Comic Sans MS"/>
            </a:endParaRPr>
          </a:p>
          <a:p>
            <a:pPr>
              <a:defRPr sz="175" b="0" i="0" u="none" strike="noStrike" baseline="0">
                <a:solidFill>
                  <a:srgbClr val="000000"/>
                </a:solidFill>
                <a:latin typeface="Comic Sans MS"/>
                <a:ea typeface="Comic Sans MS"/>
                <a:cs typeface="Comic Sans MS"/>
              </a:defRPr>
            </a:pPr>
            <a:endParaRPr lang="en-US"/>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'Base Tonnage LR 95-09'!#REF!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'Base Tonnage LR 95-09'!#REF!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'Base Tonnage LR 95-09'!#REF!</c15:sqref>
                        </c15:formulaRef>
                      </c:ext>
                    </c:extLst>
                    <c:numCache>
                      <c:formatCode>General</c:formatCode>
                      <c:ptCount val="1"/>
                      <c:pt idx="0">
                        <c:v>1</c:v>
                      </c:pt>
                    </c:numCache>
                  </c:numRef>
                </c15:cat>
              </c15:filteredCategoryTitle>
            </c:ext>
          </c:extLst>
        </c:ser>
        <c:ser>
          <c:idx val="1"/>
          <c:order val="1"/>
          <c:spPr>
            <a:ln w="12700">
              <a:solidFill>
                <a:srgbClr val="FF00FF"/>
              </a:solidFill>
              <a:prstDash val="solid"/>
            </a:ln>
          </c:spPr>
          <c:marker>
            <c:symbol val="none"/>
          </c:marker>
          <c:val>
            <c:numRef>
              <c:f>'Base Tonnage LR 95-09'!#REF!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'Base Tonnage LR 95-09'!#REF!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'Base Tonnage LR 95-09'!#REF!</c15:sqref>
                        </c15:formulaRef>
                      </c:ext>
                    </c:extLst>
                    <c:numCache>
                      <c:formatCode>General</c:formatCode>
                      <c:ptCount val="1"/>
                      <c:pt idx="0">
                        <c:v>1</c:v>
                      </c:pt>
                    </c:numCache>
                  </c:numRef>
                </c15:cat>
              </c15:filteredCategoryTitle>
            </c:ext>
          </c:extLst>
        </c:ser>
        <c:ser>
          <c:idx val="2"/>
          <c:order val="2"/>
          <c:spPr>
            <a:ln w="25400">
              <a:solidFill>
                <a:srgbClr val="00FF00"/>
              </a:solidFill>
              <a:prstDash val="solid"/>
            </a:ln>
          </c:spPr>
          <c:marker>
            <c:symbol val="none"/>
          </c:marker>
          <c:val>
            <c:numRef>
              <c:f>'Base Tonnage LR 95-09'!#REF!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'Base Tonnage LR 95-09'!#REF!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'Base Tonnage LR 95-09'!#REF!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marker val="1"/>
        <c:smooth val="0"/>
        <c:axId val="458601096"/>
        <c:axId val="458600248"/>
      </c:lineChart>
      <c:catAx>
        <c:axId val="458601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Comic Sans MS"/>
                <a:ea typeface="Comic Sans MS"/>
                <a:cs typeface="Comic Sans MS"/>
              </a:defRPr>
            </a:pPr>
            <a:endParaRPr lang="en-US"/>
          </a:p>
        </c:txPr>
        <c:crossAx val="458600248"/>
        <c:crosses val="autoZero"/>
        <c:auto val="1"/>
        <c:lblAlgn val="ctr"/>
        <c:lblOffset val="100"/>
        <c:tickLblSkip val="1"/>
        <c:tickMarkSkip val="1"/>
        <c:noMultiLvlLbl val="0"/>
      </c:catAx>
      <c:valAx>
        <c:axId val="458600248"/>
        <c:scaling>
          <c:orientation val="minMax"/>
          <c:min val="3000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Comic Sans MS"/>
                <a:ea typeface="Comic Sans MS"/>
                <a:cs typeface="Comic Sans MS"/>
              </a:defRPr>
            </a:pPr>
            <a:endParaRPr lang="en-US"/>
          </a:p>
        </c:txPr>
        <c:crossAx val="458601096"/>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60" b="0" i="0" u="none" strike="noStrike" baseline="0">
              <a:solidFill>
                <a:srgbClr val="000000"/>
              </a:solidFill>
              <a:latin typeface="Comic Sans MS"/>
              <a:ea typeface="Comic Sans MS"/>
              <a:cs typeface="Comic Sans MS"/>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Comic Sans MS"/>
          <a:ea typeface="Comic Sans MS"/>
          <a:cs typeface="Comic Sans MS"/>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omic Sans MS"/>
                <a:ea typeface="Comic Sans MS"/>
                <a:cs typeface="Comic Sans MS"/>
              </a:defRPr>
            </a:pPr>
            <a:r>
              <a:rPr lang="en-US" sz="1000" baseline="0"/>
              <a:t>Taft Recycling and Sanitary Landfill Disposal Tonnage              History and Projection</a:t>
            </a:r>
          </a:p>
        </c:rich>
      </c:tx>
      <c:layout>
        <c:manualLayout>
          <c:xMode val="edge"/>
          <c:yMode val="edge"/>
          <c:x val="8.5464247908237992E-2"/>
          <c:y val="4.2496413268268342E-2"/>
        </c:manualLayout>
      </c:layout>
      <c:overlay val="0"/>
      <c:spPr>
        <a:noFill/>
        <a:ln w="25400">
          <a:noFill/>
        </a:ln>
      </c:spPr>
    </c:title>
    <c:autoTitleDeleted val="0"/>
    <c:plotArea>
      <c:layout>
        <c:manualLayout>
          <c:layoutTarget val="inner"/>
          <c:xMode val="edge"/>
          <c:yMode val="edge"/>
          <c:x val="0.14261410773283653"/>
          <c:y val="0.17922642266401784"/>
          <c:w val="0.60064547352851605"/>
          <c:h val="0.69287035572011124"/>
        </c:manualLayout>
      </c:layout>
      <c:lineChart>
        <c:grouping val="standard"/>
        <c:varyColors val="0"/>
        <c:ser>
          <c:idx val="3"/>
          <c:order val="0"/>
          <c:tx>
            <c:strRef>
              <c:f>'2018 Base Tonnage LR 95-09'!$A$6</c:f>
              <c:strCache>
                <c:ptCount val="1"/>
                <c:pt idx="0">
                  <c:v>Actual Tonnage</c:v>
                </c:pt>
              </c:strCache>
            </c:strRef>
          </c:tx>
          <c:spPr>
            <a:ln w="28575">
              <a:noFill/>
            </a:ln>
          </c:spPr>
          <c:marker>
            <c:symbol val="diamond"/>
            <c:size val="9"/>
            <c:spPr>
              <a:solidFill>
                <a:srgbClr val="000080"/>
              </a:solidFill>
              <a:ln>
                <a:solidFill>
                  <a:srgbClr val="000080"/>
                </a:solidFill>
                <a:prstDash val="solid"/>
              </a:ln>
            </c:spPr>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95-09'!$B$6:$Y$6</c:f>
              <c:numCache>
                <c:formatCode>_(* #,##0_);_(* \(#,##0\);_(* "-"??_);_(@_)</c:formatCode>
                <c:ptCount val="24"/>
                <c:pt idx="0">
                  <c:v>22962</c:v>
                </c:pt>
                <c:pt idx="1">
                  <c:v>22059</c:v>
                </c:pt>
                <c:pt idx="2">
                  <c:v>21602</c:v>
                </c:pt>
                <c:pt idx="3">
                  <c:v>24142</c:v>
                </c:pt>
                <c:pt idx="4">
                  <c:v>26461</c:v>
                </c:pt>
                <c:pt idx="5">
                  <c:v>27313</c:v>
                </c:pt>
                <c:pt idx="6">
                  <c:v>28248</c:v>
                </c:pt>
                <c:pt idx="7">
                  <c:v>28883</c:v>
                </c:pt>
                <c:pt idx="8">
                  <c:v>28320</c:v>
                </c:pt>
                <c:pt idx="9">
                  <c:v>29917</c:v>
                </c:pt>
                <c:pt idx="10">
                  <c:v>34087</c:v>
                </c:pt>
                <c:pt idx="11">
                  <c:v>37215</c:v>
                </c:pt>
                <c:pt idx="12">
                  <c:v>36539</c:v>
                </c:pt>
                <c:pt idx="13">
                  <c:v>34854.955000000002</c:v>
                </c:pt>
                <c:pt idx="14">
                  <c:v>30500</c:v>
                </c:pt>
                <c:pt idx="15">
                  <c:v>32269</c:v>
                </c:pt>
                <c:pt idx="16">
                  <c:v>35593</c:v>
                </c:pt>
                <c:pt idx="17">
                  <c:v>35873</c:v>
                </c:pt>
                <c:pt idx="18">
                  <c:v>35534</c:v>
                </c:pt>
                <c:pt idx="19">
                  <c:v>36934</c:v>
                </c:pt>
                <c:pt idx="20">
                  <c:v>36956</c:v>
                </c:pt>
                <c:pt idx="21">
                  <c:v>43973</c:v>
                </c:pt>
                <c:pt idx="22">
                  <c:v>49515</c:v>
                </c:pt>
                <c:pt idx="23">
                  <c:v>56031</c:v>
                </c:pt>
              </c:numCache>
            </c:numRef>
          </c:val>
          <c:smooth val="0"/>
        </c:ser>
        <c:ser>
          <c:idx val="0"/>
          <c:order val="1"/>
          <c:tx>
            <c:strRef>
              <c:f>'2018 Base Tonnage LR 95-09'!$A$14</c:f>
              <c:strCache>
                <c:ptCount val="1"/>
                <c:pt idx="0">
                  <c:v>Tonnage Projection: 2018 Base Year then 2019-2071, y = ((1016.7 * x2) + 56,031) or until site reaches capacity.</c:v>
                </c:pt>
              </c:strCache>
            </c:strRef>
          </c:tx>
          <c:spPr>
            <a:ln w="28575">
              <a:solidFill>
                <a:srgbClr val="FF0000"/>
              </a:solidFill>
            </a:ln>
          </c:spPr>
          <c:marker>
            <c:spPr>
              <a:noFill/>
            </c:spPr>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95-09'!$B$14:$AI$14</c:f>
              <c:numCache>
                <c:formatCode>General</c:formatCode>
                <c:ptCount val="34"/>
                <c:pt idx="23" formatCode="_(* #,##0_);_(* \(#,##0\);_(* &quot;-&quot;??_);_(@_)">
                  <c:v>56031</c:v>
                </c:pt>
                <c:pt idx="24" formatCode="_(* #,##0_);_(* \(#,##0\);_(* &quot;-&quot;??_);_(@_)">
                  <c:v>57047.7</c:v>
                </c:pt>
                <c:pt idx="25" formatCode="_(* #,##0_);_(* \(#,##0\);_(* &quot;-&quot;??_);_(@_)">
                  <c:v>58064.4</c:v>
                </c:pt>
                <c:pt idx="26" formatCode="_(* #,##0_);_(* \(#,##0\);_(* &quot;-&quot;??_);_(@_)">
                  <c:v>59081.1</c:v>
                </c:pt>
                <c:pt idx="27" formatCode="_(* #,##0_);_(* \(#,##0\);_(* &quot;-&quot;??_);_(@_)">
                  <c:v>60097.8</c:v>
                </c:pt>
                <c:pt idx="28" formatCode="_(* #,##0_);_(* \(#,##0\);_(* &quot;-&quot;??_);_(@_)">
                  <c:v>61114.5</c:v>
                </c:pt>
                <c:pt idx="29" formatCode="_(* #,##0_);_(* \(#,##0\);_(* &quot;-&quot;??_);_(@_)">
                  <c:v>62131.199999999997</c:v>
                </c:pt>
                <c:pt idx="30" formatCode="_(* #,##0_);_(* \(#,##0\);_(* &quot;-&quot;??_);_(@_)">
                  <c:v>63147.9</c:v>
                </c:pt>
                <c:pt idx="31" formatCode="_(* #,##0_);_(* \(#,##0\);_(* &quot;-&quot;??_);_(@_)">
                  <c:v>64164.6</c:v>
                </c:pt>
                <c:pt idx="32" formatCode="_(* #,##0_);_(* \(#,##0\);_(* &quot;-&quot;??_);_(@_)">
                  <c:v>65181.3</c:v>
                </c:pt>
                <c:pt idx="33" formatCode="_(* #,##0_);_(* \(#,##0\);_(* &quot;-&quot;??_);_(@_)">
                  <c:v>66198</c:v>
                </c:pt>
              </c:numCache>
            </c:numRef>
          </c:val>
          <c:smooth val="0"/>
        </c:ser>
        <c:ser>
          <c:idx val="5"/>
          <c:order val="2"/>
          <c:tx>
            <c:strRef>
              <c:f>'2018 Base Tonnage LR 95-09'!$A$8</c:f>
              <c:strCache>
                <c:ptCount val="1"/>
                <c:pt idx="0">
                  <c:v>Linear Regression 1995-2009 y = ((1,016.7 * x1) + 20,740)</c:v>
                </c:pt>
              </c:strCache>
            </c:strRef>
          </c:tx>
          <c:spPr>
            <a:ln w="38100">
              <a:solidFill>
                <a:srgbClr val="0000FF"/>
              </a:solidFill>
              <a:prstDash val="solid"/>
            </a:ln>
          </c:spPr>
          <c:marker>
            <c:symbol val="none"/>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95-09'!$B$8:$X$8</c:f>
              <c:numCache>
                <c:formatCode>_(* #,##0_);_(* \(#,##0\);_(* "-"??_);_(@_)</c:formatCode>
                <c:ptCount val="23"/>
                <c:pt idx="0">
                  <c:v>21756.7</c:v>
                </c:pt>
                <c:pt idx="1">
                  <c:v>22773.4</c:v>
                </c:pt>
                <c:pt idx="2">
                  <c:v>23790.1</c:v>
                </c:pt>
                <c:pt idx="3">
                  <c:v>24806.799999999999</c:v>
                </c:pt>
                <c:pt idx="4">
                  <c:v>25823.5</c:v>
                </c:pt>
                <c:pt idx="5">
                  <c:v>26840.2</c:v>
                </c:pt>
                <c:pt idx="6">
                  <c:v>27856.9</c:v>
                </c:pt>
                <c:pt idx="7">
                  <c:v>28873.599999999999</c:v>
                </c:pt>
                <c:pt idx="8">
                  <c:v>29890.300000000003</c:v>
                </c:pt>
                <c:pt idx="9">
                  <c:v>30907</c:v>
                </c:pt>
                <c:pt idx="10">
                  <c:v>31923.7</c:v>
                </c:pt>
                <c:pt idx="11">
                  <c:v>32940.400000000001</c:v>
                </c:pt>
                <c:pt idx="12">
                  <c:v>33957.1</c:v>
                </c:pt>
                <c:pt idx="13">
                  <c:v>34973.800000000003</c:v>
                </c:pt>
                <c:pt idx="14">
                  <c:v>35990.5</c:v>
                </c:pt>
                <c:pt idx="15">
                  <c:v>37007.199999999997</c:v>
                </c:pt>
                <c:pt idx="16">
                  <c:v>38023.9</c:v>
                </c:pt>
                <c:pt idx="17">
                  <c:v>39040.600000000006</c:v>
                </c:pt>
                <c:pt idx="18">
                  <c:v>40057.300000000003</c:v>
                </c:pt>
                <c:pt idx="19">
                  <c:v>41074</c:v>
                </c:pt>
                <c:pt idx="20">
                  <c:v>42090.7</c:v>
                </c:pt>
                <c:pt idx="21">
                  <c:v>43107.4</c:v>
                </c:pt>
                <c:pt idx="22">
                  <c:v>44124.100000000006</c:v>
                </c:pt>
              </c:numCache>
            </c:numRef>
          </c:val>
          <c:smooth val="0"/>
        </c:ser>
        <c:ser>
          <c:idx val="6"/>
          <c:order val="3"/>
          <c:tx>
            <c:strRef>
              <c:f>'2018 Base Tonnage LR 95-09'!$A$13</c:f>
              <c:strCache>
                <c:ptCount val="1"/>
                <c:pt idx="0">
                  <c:v>Tonnage Projection: 2016 projection is 2012 actual disposal tons w/1995-2009 increment of 1016.7 tons/yr added until site reaches capacity.</c:v>
                </c:pt>
              </c:strCache>
            </c:strRef>
          </c:tx>
          <c:spPr>
            <a:ln w="38100">
              <a:solidFill>
                <a:srgbClr val="FF0000"/>
              </a:solidFill>
              <a:prstDash val="solid"/>
            </a:ln>
          </c:spPr>
          <c:marker>
            <c:symbol val="none"/>
          </c:marker>
          <c:cat>
            <c:strRef>
              <c:f>'2018 Base Tonnage LR 95-09'!$B$5:$AI$5</c:f>
              <c:strCache>
                <c:ptCount val="34"/>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strCache>
            </c:strRef>
          </c:cat>
          <c:val>
            <c:numRef>
              <c:f>'2018 Base Tonnage LR 95-09'!$B$13:$Y$13</c:f>
            </c:numRef>
          </c:val>
          <c:smooth val="0"/>
        </c:ser>
        <c:dLbls>
          <c:showLegendKey val="0"/>
          <c:showVal val="0"/>
          <c:showCatName val="0"/>
          <c:showSerName val="0"/>
          <c:showPercent val="0"/>
          <c:showBubbleSize val="0"/>
        </c:dLbls>
        <c:dropLines>
          <c:spPr>
            <a:ln w="3175">
              <a:solidFill>
                <a:srgbClr val="000000"/>
              </a:solidFill>
              <a:prstDash val="solid"/>
            </a:ln>
          </c:spPr>
        </c:dropLines>
        <c:marker val="1"/>
        <c:smooth val="0"/>
        <c:axId val="465883136"/>
        <c:axId val="208113704"/>
      </c:lineChart>
      <c:catAx>
        <c:axId val="465883136"/>
        <c:scaling>
          <c:orientation val="minMax"/>
        </c:scaling>
        <c:delete val="0"/>
        <c:axPos val="b"/>
        <c:title>
          <c:tx>
            <c:rich>
              <a:bodyPr/>
              <a:lstStyle/>
              <a:p>
                <a:pPr>
                  <a:defRPr sz="900" b="1" i="0" u="none" strike="noStrike" baseline="0">
                    <a:solidFill>
                      <a:srgbClr val="000000"/>
                    </a:solidFill>
                    <a:latin typeface="Comic Sans MS"/>
                    <a:ea typeface="Comic Sans MS"/>
                    <a:cs typeface="Comic Sans MS"/>
                  </a:defRPr>
                </a:pPr>
                <a:r>
                  <a:rPr lang="en-US"/>
                  <a:t>Year</a:t>
                </a:r>
              </a:p>
            </c:rich>
          </c:tx>
          <c:layout>
            <c:manualLayout>
              <c:xMode val="edge"/>
              <c:yMode val="edge"/>
              <c:x val="0.42773170855953535"/>
              <c:y val="0.9277606183205000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180000" vert="horz"/>
          <a:lstStyle/>
          <a:p>
            <a:pPr>
              <a:defRPr sz="850" b="0" i="0" u="none" strike="noStrike" baseline="0">
                <a:solidFill>
                  <a:srgbClr val="000000"/>
                </a:solidFill>
                <a:latin typeface="Comic Sans MS"/>
                <a:ea typeface="Comic Sans MS"/>
                <a:cs typeface="Comic Sans MS"/>
              </a:defRPr>
            </a:pPr>
            <a:endParaRPr lang="en-US"/>
          </a:p>
        </c:txPr>
        <c:crossAx val="208113704"/>
        <c:crosses val="autoZero"/>
        <c:auto val="1"/>
        <c:lblAlgn val="ctr"/>
        <c:lblOffset val="100"/>
        <c:tickLblSkip val="2"/>
        <c:tickMarkSkip val="1"/>
        <c:noMultiLvlLbl val="0"/>
      </c:catAx>
      <c:valAx>
        <c:axId val="208113704"/>
        <c:scaling>
          <c:orientation val="minMax"/>
          <c:min val="15000"/>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Comic Sans MS"/>
                    <a:ea typeface="Comic Sans MS"/>
                    <a:cs typeface="Comic Sans MS"/>
                  </a:defRPr>
                </a:pPr>
                <a:r>
                  <a:rPr lang="en-US"/>
                  <a:t>Annual Tonnage
</a:t>
                </a:r>
              </a:p>
            </c:rich>
          </c:tx>
          <c:layout>
            <c:manualLayout>
              <c:xMode val="edge"/>
              <c:yMode val="edge"/>
              <c:x val="4.4697365177419138E-3"/>
              <c:y val="0.4058428939526984"/>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Comic Sans MS"/>
                <a:ea typeface="Comic Sans MS"/>
                <a:cs typeface="Comic Sans MS"/>
              </a:defRPr>
            </a:pPr>
            <a:endParaRPr lang="en-US"/>
          </a:p>
        </c:txPr>
        <c:crossAx val="465883136"/>
        <c:crosses val="autoZero"/>
        <c:crossBetween val="between"/>
      </c:valAx>
      <c:spPr>
        <a:noFill/>
        <a:ln w="12700">
          <a:solidFill>
            <a:srgbClr val="808080"/>
          </a:solidFill>
          <a:prstDash val="solid"/>
        </a:ln>
      </c:spPr>
    </c:plotArea>
    <c:legend>
      <c:legendPos val="r"/>
      <c:legendEntry>
        <c:idx val="2"/>
        <c:txPr>
          <a:bodyPr/>
          <a:lstStyle/>
          <a:p>
            <a:pPr>
              <a:defRPr sz="900" b="0" i="0" u="none" strike="noStrike" baseline="0">
                <a:solidFill>
                  <a:srgbClr val="000000"/>
                </a:solidFill>
                <a:latin typeface="Comic Sans MS"/>
                <a:ea typeface="Comic Sans MS"/>
                <a:cs typeface="Comic Sans MS"/>
              </a:defRPr>
            </a:pPr>
            <a:endParaRPr lang="en-US"/>
          </a:p>
        </c:txPr>
      </c:legendEntry>
      <c:layout>
        <c:manualLayout>
          <c:xMode val="edge"/>
          <c:yMode val="edge"/>
          <c:x val="0.75503744870289002"/>
          <c:y val="4.4917157293181131E-2"/>
          <c:w val="0.23637853279389801"/>
          <c:h val="0.95508278121657642"/>
        </c:manualLayout>
      </c:layout>
      <c:overlay val="0"/>
      <c:spPr>
        <a:solidFill>
          <a:srgbClr val="FFFFFF"/>
        </a:solidFill>
        <a:ln w="25400">
          <a:noFill/>
        </a:ln>
      </c:spPr>
      <c:txPr>
        <a:bodyPr/>
        <a:lstStyle/>
        <a:p>
          <a:pPr>
            <a:defRPr sz="900" b="0" i="0" u="none" strike="noStrike" baseline="0">
              <a:solidFill>
                <a:srgbClr val="000000"/>
              </a:solidFill>
              <a:latin typeface="Comic Sans MS"/>
              <a:ea typeface="Comic Sans MS"/>
              <a:cs typeface="Comic Sans MS"/>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Comic Sans MS"/>
          <a:ea typeface="Comic Sans MS"/>
          <a:cs typeface="Comic Sans MS"/>
        </a:defRPr>
      </a:pPr>
      <a:endParaRPr lang="en-US"/>
    </a:p>
  </c:txPr>
  <c:printSettings>
    <c:headerFooter alignWithMargins="0">
      <c:oddFooter>&amp;L&amp;Z&amp;F&amp;R&amp;D</c:oddFooter>
    </c:headerFooter>
    <c:pageMargins b="0.75" l="0.75" r="0.75" t="0.75" header="0.5" footer="0.5"/>
    <c:pageSetup paperSize="17"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Comic Sans MS"/>
                <a:ea typeface="Comic Sans MS"/>
                <a:cs typeface="Comic Sans MS"/>
              </a:defRPr>
            </a:pPr>
            <a:r>
              <a:rPr lang="en-US"/>
              <a:t>Taft SL Disposal Tonnage History and Projection</a:t>
            </a:r>
          </a:p>
        </c:rich>
      </c:tx>
      <c:overlay val="0"/>
      <c:spPr>
        <a:noFill/>
        <a:ln w="25400">
          <a:noFill/>
        </a:ln>
      </c:spPr>
    </c:title>
    <c:autoTitleDeleted val="0"/>
    <c:plotArea>
      <c:layout/>
      <c:lineChart>
        <c:grouping val="standard"/>
        <c:varyColors val="0"/>
        <c:ser>
          <c:idx val="0"/>
          <c:order val="0"/>
          <c:tx>
            <c:strRef>
              <c:f>'2018 Base Tonnage LR 95-09'!$A$6</c:f>
              <c:strCache>
                <c:ptCount val="1"/>
                <c:pt idx="0">
                  <c:v>Actual Tonnage</c:v>
                </c:pt>
              </c:strCache>
            </c:strRef>
          </c:tx>
          <c:spPr>
            <a:ln w="28575">
              <a:noFill/>
            </a:ln>
          </c:spPr>
          <c:marker>
            <c:symbol val="diamond"/>
            <c:size val="5"/>
            <c:spPr>
              <a:solidFill>
                <a:srgbClr val="000080"/>
              </a:solidFill>
              <a:ln>
                <a:solidFill>
                  <a:srgbClr val="000080"/>
                </a:solidFill>
                <a:prstDash val="solid"/>
              </a:ln>
            </c:spPr>
          </c:marker>
          <c:dLbls>
            <c:dLbl>
              <c:idx val="0"/>
              <c:showLegendKey val="0"/>
              <c:showVal val="0"/>
              <c:showCatName val="0"/>
              <c:showSerName val="1"/>
              <c:showPercent val="0"/>
              <c:showBubbleSize val="0"/>
              <c:extLst>
                <c:ext xmlns:c15="http://schemas.microsoft.com/office/drawing/2012/chart" uri="{CE6537A1-D6FC-4f65-9D91-7224C49458BB}"/>
              </c:extLst>
            </c:dLbl>
            <c:numFmt formatCode="General" sourceLinked="0"/>
            <c:spPr>
              <a:noFill/>
              <a:ln w="25400">
                <a:noFill/>
              </a:ln>
            </c:spPr>
            <c:txPr>
              <a:bodyPr/>
              <a:lstStyle/>
              <a:p>
                <a:pPr>
                  <a:defRPr sz="100" b="0" i="0" u="none" strike="noStrike" baseline="0">
                    <a:solidFill>
                      <a:srgbClr val="000000"/>
                    </a:solidFill>
                    <a:latin typeface="Comic Sans MS"/>
                    <a:ea typeface="Comic Sans MS"/>
                    <a:cs typeface="Comic Sans MS"/>
                  </a:defRPr>
                </a:pPr>
                <a:endParaRPr lang="en-US"/>
              </a:p>
            </c:txPr>
            <c:dLblPos val="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cat>
            <c:strRef>
              <c:f>'2018 Base Tonnage LR 95-09'!$B$5:$T$5</c:f>
              <c:strCache>
                <c:ptCount val="19"/>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strCache>
            </c:strRef>
          </c:cat>
          <c:val>
            <c:numRef>
              <c:f>'2018 Base Tonnage LR 95-09'!$B$6:$T$6</c:f>
              <c:numCache>
                <c:formatCode>_(* #,##0_);_(* \(#,##0\);_(* "-"??_);_(@_)</c:formatCode>
                <c:ptCount val="19"/>
                <c:pt idx="0">
                  <c:v>22962</c:v>
                </c:pt>
                <c:pt idx="1">
                  <c:v>22059</c:v>
                </c:pt>
                <c:pt idx="2">
                  <c:v>21602</c:v>
                </c:pt>
                <c:pt idx="3">
                  <c:v>24142</c:v>
                </c:pt>
                <c:pt idx="4">
                  <c:v>26461</c:v>
                </c:pt>
                <c:pt idx="5">
                  <c:v>27313</c:v>
                </c:pt>
                <c:pt idx="6">
                  <c:v>28248</c:v>
                </c:pt>
                <c:pt idx="7">
                  <c:v>28883</c:v>
                </c:pt>
                <c:pt idx="8">
                  <c:v>28320</c:v>
                </c:pt>
                <c:pt idx="9">
                  <c:v>29917</c:v>
                </c:pt>
                <c:pt idx="10">
                  <c:v>34087</c:v>
                </c:pt>
                <c:pt idx="11">
                  <c:v>37215</c:v>
                </c:pt>
                <c:pt idx="12">
                  <c:v>36539</c:v>
                </c:pt>
                <c:pt idx="13">
                  <c:v>34854.955000000002</c:v>
                </c:pt>
                <c:pt idx="14">
                  <c:v>30500</c:v>
                </c:pt>
                <c:pt idx="15">
                  <c:v>32269</c:v>
                </c:pt>
                <c:pt idx="16">
                  <c:v>35593</c:v>
                </c:pt>
                <c:pt idx="17">
                  <c:v>35873</c:v>
                </c:pt>
                <c:pt idx="18">
                  <c:v>35534</c:v>
                </c:pt>
              </c:numCache>
            </c:numRef>
          </c:val>
          <c:smooth val="0"/>
        </c:ser>
        <c:ser>
          <c:idx val="4"/>
          <c:order val="1"/>
          <c:tx>
            <c:strRef>
              <c:f>'Base Tonnage LR 95-09'!#REF!</c:f>
              <c:strCache>
                <c:ptCount val="1"/>
                <c:pt idx="0">
                  <c:v>#REF!</c:v>
                </c:pt>
              </c:strCache>
            </c:strRef>
          </c:tx>
          <c:spPr>
            <a:ln w="12700">
              <a:solidFill>
                <a:srgbClr val="800080"/>
              </a:solidFill>
              <a:prstDash val="solid"/>
            </a:ln>
          </c:spPr>
          <c:marker>
            <c:symbol val="none"/>
          </c:marker>
          <c:cat>
            <c:strRef>
              <c:f>'2018 Base Tonnage LR 95-09'!$B$5:$T$5</c:f>
              <c:strCache>
                <c:ptCount val="19"/>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strCache>
            </c:strRef>
          </c:cat>
          <c:val>
            <c:numRef>
              <c:f>'Base Tonnage LR 95-09'!#REF!</c:f>
              <c:numCache>
                <c:formatCode>General</c:formatCode>
                <c:ptCount val="1"/>
                <c:pt idx="0">
                  <c:v>1</c:v>
                </c:pt>
              </c:numCache>
            </c:numRef>
          </c:val>
          <c:smooth val="0"/>
        </c:ser>
        <c:ser>
          <c:idx val="5"/>
          <c:order val="2"/>
          <c:tx>
            <c:strRef>
              <c:f>'Base Tonnage LR 95-09'!#REF!</c:f>
              <c:strCache>
                <c:ptCount val="1"/>
                <c:pt idx="0">
                  <c:v>#REF!</c:v>
                </c:pt>
              </c:strCache>
            </c:strRef>
          </c:tx>
          <c:spPr>
            <a:ln w="12700">
              <a:solidFill>
                <a:srgbClr val="800000"/>
              </a:solidFill>
              <a:prstDash val="solid"/>
            </a:ln>
          </c:spPr>
          <c:marker>
            <c:symbol val="none"/>
          </c:marker>
          <c:cat>
            <c:strRef>
              <c:f>'2018 Base Tonnage LR 95-09'!$B$5:$T$5</c:f>
              <c:strCache>
                <c:ptCount val="19"/>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strCache>
            </c:strRef>
          </c:cat>
          <c:val>
            <c:numRef>
              <c:f>'Base Tonnage LR 95-09'!#REF!</c:f>
              <c:numCache>
                <c:formatCode>General</c:formatCode>
                <c:ptCount val="1"/>
                <c:pt idx="0">
                  <c:v>1</c:v>
                </c:pt>
              </c:numCache>
            </c:numRef>
          </c:val>
          <c:smooth val="0"/>
        </c:ser>
        <c:ser>
          <c:idx val="6"/>
          <c:order val="3"/>
          <c:tx>
            <c:strRef>
              <c:f>'Base Tonnage LR 95-09'!#REF!</c:f>
              <c:strCache>
                <c:ptCount val="1"/>
                <c:pt idx="0">
                  <c:v>#REF!</c:v>
                </c:pt>
              </c:strCache>
            </c:strRef>
          </c:tx>
          <c:spPr>
            <a:ln w="12700">
              <a:solidFill>
                <a:srgbClr val="008080"/>
              </a:solidFill>
              <a:prstDash val="solid"/>
            </a:ln>
          </c:spPr>
          <c:marker>
            <c:symbol val="none"/>
          </c:marker>
          <c:cat>
            <c:strRef>
              <c:f>'2018 Base Tonnage LR 95-09'!$B$5:$T$5</c:f>
              <c:strCache>
                <c:ptCount val="19"/>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strCache>
            </c:strRef>
          </c:cat>
          <c:val>
            <c:numRef>
              <c:f>'Base Tonnage LR 95-09'!#REF!</c:f>
              <c:numCache>
                <c:formatCode>General</c:formatCode>
                <c:ptCount val="1"/>
                <c:pt idx="0">
                  <c:v>1</c:v>
                </c:pt>
              </c:numCache>
            </c:numRef>
          </c:val>
          <c:smooth val="0"/>
        </c:ser>
        <c:ser>
          <c:idx val="7"/>
          <c:order val="4"/>
          <c:tx>
            <c:strRef>
              <c:f>'Base Tonnage LR 95-09'!#REF!</c:f>
              <c:strCache>
                <c:ptCount val="1"/>
                <c:pt idx="0">
                  <c:v>#REF!</c:v>
                </c:pt>
              </c:strCache>
            </c:strRef>
          </c:tx>
          <c:spPr>
            <a:ln w="12700">
              <a:solidFill>
                <a:srgbClr val="0000FF"/>
              </a:solidFill>
              <a:prstDash val="solid"/>
            </a:ln>
          </c:spPr>
          <c:marker>
            <c:symbol val="none"/>
          </c:marker>
          <c:cat>
            <c:strRef>
              <c:f>'2018 Base Tonnage LR 95-09'!$B$5:$T$5</c:f>
              <c:strCache>
                <c:ptCount val="19"/>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strCache>
            </c:strRef>
          </c:cat>
          <c:val>
            <c:numRef>
              <c:f>'Base Tonnage LR 95-09'!#REF!</c:f>
              <c:numCache>
                <c:formatCode>General</c:formatCode>
                <c:ptCount val="1"/>
                <c:pt idx="0">
                  <c:v>1</c:v>
                </c:pt>
              </c:numCache>
            </c:numRef>
          </c:val>
          <c:smooth val="0"/>
        </c:ser>
        <c:ser>
          <c:idx val="8"/>
          <c:order val="5"/>
          <c:tx>
            <c:strRef>
              <c:f>'Base Tonnage LR 95-09'!#REF!</c:f>
              <c:strCache>
                <c:ptCount val="1"/>
                <c:pt idx="0">
                  <c:v>#REF!</c:v>
                </c:pt>
              </c:strCache>
            </c:strRef>
          </c:tx>
          <c:spPr>
            <a:ln w="12700">
              <a:solidFill>
                <a:srgbClr val="00CCFF"/>
              </a:solidFill>
              <a:prstDash val="solid"/>
            </a:ln>
          </c:spPr>
          <c:marker>
            <c:symbol val="none"/>
          </c:marker>
          <c:cat>
            <c:strRef>
              <c:f>'2018 Base Tonnage LR 95-09'!$B$5:$T$5</c:f>
              <c:strCache>
                <c:ptCount val="19"/>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strCache>
            </c:strRef>
          </c:cat>
          <c:val>
            <c:numRef>
              <c:f>'Base Tonnage LR 95-09'!#REF!</c:f>
              <c:numCache>
                <c:formatCode>General</c:formatCode>
                <c:ptCount val="1"/>
                <c:pt idx="0">
                  <c:v>1</c:v>
                </c:pt>
              </c:numCache>
            </c:numRef>
          </c:val>
          <c:smooth val="0"/>
        </c:ser>
        <c:ser>
          <c:idx val="1"/>
          <c:order val="6"/>
          <c:tx>
            <c:strRef>
              <c:f>'Base Tonnage LR 95-09'!#REF!</c:f>
              <c:strCache>
                <c:ptCount val="1"/>
                <c:pt idx="0">
                  <c:v>#REF!</c:v>
                </c:pt>
              </c:strCache>
            </c:strRef>
          </c:tx>
          <c:spPr>
            <a:ln w="38100">
              <a:solidFill>
                <a:srgbClr val="FF00FF"/>
              </a:solidFill>
              <a:prstDash val="solid"/>
            </a:ln>
          </c:spPr>
          <c:marker>
            <c:symbol val="none"/>
          </c:marker>
          <c:cat>
            <c:strRef>
              <c:f>'2018 Base Tonnage LR 95-09'!$B$5:$T$5</c:f>
              <c:strCache>
                <c:ptCount val="19"/>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strCache>
            </c:strRef>
          </c:cat>
          <c:val>
            <c:numRef>
              <c:f>'Base Tonnage LR 95-09'!#REF!</c:f>
              <c:numCache>
                <c:formatCode>General</c:formatCode>
                <c:ptCount val="1"/>
                <c:pt idx="0">
                  <c:v>1</c:v>
                </c:pt>
              </c:numCache>
            </c:numRef>
          </c:val>
          <c:smooth val="0"/>
        </c:ser>
        <c:ser>
          <c:idx val="3"/>
          <c:order val="7"/>
          <c:tx>
            <c:strRef>
              <c:f>'Base Tonnage LR 95-09'!#REF!</c:f>
              <c:strCache>
                <c:ptCount val="1"/>
                <c:pt idx="0">
                  <c:v>#REF!</c:v>
                </c:pt>
              </c:strCache>
            </c:strRef>
          </c:tx>
          <c:spPr>
            <a:ln w="38100">
              <a:solidFill>
                <a:srgbClr val="339933"/>
              </a:solidFill>
              <a:prstDash val="solid"/>
            </a:ln>
          </c:spPr>
          <c:marker>
            <c:symbol val="none"/>
          </c:marker>
          <c:cat>
            <c:strRef>
              <c:f>'2018 Base Tonnage LR 95-09'!$B$5:$T$5</c:f>
              <c:strCache>
                <c:ptCount val="19"/>
                <c:pt idx="0">
                  <c:v>95</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strCache>
            </c:strRef>
          </c:cat>
          <c:val>
            <c:numRef>
              <c:f>'Base Tonnage LR 95-09'!#REF!</c:f>
              <c:numCache>
                <c:formatCode>General</c:formatCode>
                <c:ptCount val="1"/>
                <c:pt idx="0">
                  <c:v>1</c:v>
                </c:pt>
              </c:numCache>
            </c:numRef>
          </c:val>
          <c:smooth val="0"/>
        </c:ser>
        <c:ser>
          <c:idx val="2"/>
          <c:order val="8"/>
          <c:tx>
            <c:strRef>
              <c:f>'Base Tonnage LR 95-09'!#REF!</c:f>
              <c:strCache>
                <c:ptCount val="1"/>
                <c:pt idx="0">
                  <c:v>#REF!</c:v>
                </c:pt>
              </c:strCache>
            </c:strRef>
          </c:tx>
          <c:spPr>
            <a:ln w="12700">
              <a:solidFill>
                <a:srgbClr val="FFFF00"/>
              </a:solidFill>
              <a:prstDash val="solid"/>
            </a:ln>
          </c:spPr>
          <c:marker>
            <c:symbol val="none"/>
          </c:marker>
          <c:trendline>
            <c:spPr>
              <a:ln w="25400">
                <a:solidFill>
                  <a:srgbClr val="000000"/>
                </a:solidFill>
                <a:prstDash val="solid"/>
              </a:ln>
            </c:spPr>
            <c:trendlineType val="linear"/>
            <c:dispRSqr val="0"/>
            <c:dispEq val="0"/>
          </c:trendline>
          <c:val>
            <c:numRef>
              <c:f>'Base Tonnage LR 95-09'!#REF!</c:f>
              <c:numCache>
                <c:formatCode>General</c:formatCode>
                <c:ptCount val="1"/>
                <c:pt idx="0">
                  <c:v>1</c:v>
                </c:pt>
              </c:numCache>
            </c:numRef>
          </c:val>
          <c:smooth val="0"/>
        </c:ser>
        <c:dLbls>
          <c:showLegendKey val="0"/>
          <c:showVal val="0"/>
          <c:showCatName val="0"/>
          <c:showSerName val="0"/>
          <c:showPercent val="0"/>
          <c:showBubbleSize val="0"/>
        </c:dLbls>
        <c:dropLines>
          <c:spPr>
            <a:ln w="3175">
              <a:solidFill>
                <a:srgbClr val="000000"/>
              </a:solidFill>
              <a:prstDash val="solid"/>
            </a:ln>
          </c:spPr>
        </c:dropLines>
        <c:marker val="1"/>
        <c:smooth val="0"/>
        <c:axId val="208115400"/>
        <c:axId val="208114128"/>
      </c:lineChart>
      <c:catAx>
        <c:axId val="208115400"/>
        <c:scaling>
          <c:orientation val="minMax"/>
        </c:scaling>
        <c:delete val="0"/>
        <c:axPos val="b"/>
        <c:title>
          <c:tx>
            <c:rich>
              <a:bodyPr/>
              <a:lstStyle/>
              <a:p>
                <a:pPr>
                  <a:defRPr sz="100" b="0" i="0" u="none" strike="noStrike" baseline="0">
                    <a:solidFill>
                      <a:srgbClr val="000000"/>
                    </a:solidFill>
                    <a:latin typeface="Comic Sans MS"/>
                    <a:ea typeface="Comic Sans MS"/>
                    <a:cs typeface="Comic Sans MS"/>
                  </a:defRPr>
                </a:pPr>
                <a:r>
                  <a:rPr lang="en-US"/>
                  <a:t>Year</a:t>
                </a:r>
              </a:p>
            </c:rich>
          </c:tx>
          <c:overlay val="0"/>
          <c:spPr>
            <a:noFill/>
            <a:ln w="25400">
              <a:noFill/>
            </a:ln>
          </c:spPr>
        </c:title>
        <c:numFmt formatCode="General" sourceLinked="0"/>
        <c:majorTickMark val="out"/>
        <c:minorTickMark val="none"/>
        <c:tickLblPos val="nextTo"/>
        <c:spPr>
          <a:ln w="3175">
            <a:solidFill>
              <a:srgbClr val="000000"/>
            </a:solidFill>
            <a:prstDash val="solid"/>
          </a:ln>
        </c:spPr>
        <c:txPr>
          <a:bodyPr rot="-180000" vert="horz"/>
          <a:lstStyle/>
          <a:p>
            <a:pPr>
              <a:defRPr sz="100" b="0" i="0" u="none" strike="noStrike" baseline="0">
                <a:solidFill>
                  <a:srgbClr val="000000"/>
                </a:solidFill>
                <a:latin typeface="Comic Sans MS"/>
                <a:ea typeface="Comic Sans MS"/>
                <a:cs typeface="Comic Sans MS"/>
              </a:defRPr>
            </a:pPr>
            <a:endParaRPr lang="en-US"/>
          </a:p>
        </c:txPr>
        <c:crossAx val="208114128"/>
        <c:crosses val="autoZero"/>
        <c:auto val="1"/>
        <c:lblAlgn val="ctr"/>
        <c:lblOffset val="100"/>
        <c:tickLblSkip val="17"/>
        <c:tickMarkSkip val="1"/>
        <c:noMultiLvlLbl val="0"/>
      </c:catAx>
      <c:valAx>
        <c:axId val="208114128"/>
        <c:scaling>
          <c:orientation val="minMax"/>
          <c:min val="15000"/>
        </c:scaling>
        <c:delete val="0"/>
        <c:axPos val="l"/>
        <c:majorGridlines>
          <c:spPr>
            <a:ln w="3175">
              <a:solidFill>
                <a:srgbClr val="000000"/>
              </a:solidFill>
              <a:prstDash val="solid"/>
            </a:ln>
          </c:spPr>
        </c:majorGridlines>
        <c:title>
          <c:tx>
            <c:rich>
              <a:bodyPr/>
              <a:lstStyle/>
              <a:p>
                <a:pPr>
                  <a:defRPr sz="100" b="0" i="0" u="none" strike="noStrike" baseline="0">
                    <a:solidFill>
                      <a:srgbClr val="000000"/>
                    </a:solidFill>
                    <a:latin typeface="Comic Sans MS"/>
                    <a:ea typeface="Comic Sans MS"/>
                    <a:cs typeface="Comic Sans MS"/>
                  </a:defRPr>
                </a:pPr>
                <a:r>
                  <a:rPr lang="en-US"/>
                  <a:t>Tonnage</a:t>
                </a:r>
              </a:p>
            </c:rich>
          </c:tx>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Comic Sans MS"/>
                <a:ea typeface="Comic Sans MS"/>
                <a:cs typeface="Comic Sans MS"/>
              </a:defRPr>
            </a:pPr>
            <a:endParaRPr lang="en-US"/>
          </a:p>
        </c:txPr>
        <c:crossAx val="20811540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Comic Sans MS"/>
              <a:ea typeface="Comic Sans MS"/>
              <a:cs typeface="Comic Sans MS"/>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Comic Sans MS"/>
          <a:ea typeface="Comic Sans MS"/>
          <a:cs typeface="Comic Sans MS"/>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19050</xdr:colOff>
      <xdr:row>216</xdr:row>
      <xdr:rowOff>2540</xdr:rowOff>
    </xdr:from>
    <xdr:to>
      <xdr:col>7</xdr:col>
      <xdr:colOff>529583</xdr:colOff>
      <xdr:row>216</xdr:row>
      <xdr:rowOff>2540</xdr:rowOff>
    </xdr:to>
    <xdr:sp macro="" textlink="">
      <xdr:nvSpPr>
        <xdr:cNvPr id="7170" name="Text 5"/>
        <xdr:cNvSpPr txBox="1">
          <a:spLocks noChangeArrowheads="1"/>
        </xdr:cNvSpPr>
      </xdr:nvSpPr>
      <xdr:spPr bwMode="auto">
        <a:xfrm>
          <a:off x="381000" y="74428350"/>
          <a:ext cx="5629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In Feb 2020, the Shafter-Wasco SL is estimated to reach capacity.  The impact on the Taft SL will be that the Buttonwillow TS waste stream will then be directed to the nearest site, which is the Taft SL.</a:t>
          </a:r>
        </a:p>
      </xdr:txBody>
    </xdr:sp>
    <xdr:clientData/>
  </xdr:twoCellAnchor>
  <xdr:twoCellAnchor editAs="oneCell">
    <xdr:from>
      <xdr:col>3</xdr:col>
      <xdr:colOff>434340</xdr:colOff>
      <xdr:row>129</xdr:row>
      <xdr:rowOff>0</xdr:rowOff>
    </xdr:from>
    <xdr:to>
      <xdr:col>3</xdr:col>
      <xdr:colOff>541020</xdr:colOff>
      <xdr:row>130</xdr:row>
      <xdr:rowOff>30481</xdr:rowOff>
    </xdr:to>
    <xdr:sp macro="" textlink="">
      <xdr:nvSpPr>
        <xdr:cNvPr id="7340" name="Text Box 9"/>
        <xdr:cNvSpPr txBox="1">
          <a:spLocks noChangeArrowheads="1"/>
        </xdr:cNvSpPr>
      </xdr:nvSpPr>
      <xdr:spPr bwMode="auto">
        <a:xfrm>
          <a:off x="2278380" y="48569880"/>
          <a:ext cx="10668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434340</xdr:colOff>
      <xdr:row>229</xdr:row>
      <xdr:rowOff>0</xdr:rowOff>
    </xdr:from>
    <xdr:to>
      <xdr:col>3</xdr:col>
      <xdr:colOff>541020</xdr:colOff>
      <xdr:row>230</xdr:row>
      <xdr:rowOff>30480</xdr:rowOff>
    </xdr:to>
    <xdr:sp macro="" textlink="">
      <xdr:nvSpPr>
        <xdr:cNvPr id="7344" name="Text Box 13"/>
        <xdr:cNvSpPr txBox="1">
          <a:spLocks noChangeArrowheads="1"/>
        </xdr:cNvSpPr>
      </xdr:nvSpPr>
      <xdr:spPr bwMode="auto">
        <a:xfrm>
          <a:off x="2278380" y="72123300"/>
          <a:ext cx="10668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434340</xdr:colOff>
      <xdr:row>206</xdr:row>
      <xdr:rowOff>0</xdr:rowOff>
    </xdr:from>
    <xdr:to>
      <xdr:col>3</xdr:col>
      <xdr:colOff>541020</xdr:colOff>
      <xdr:row>207</xdr:row>
      <xdr:rowOff>2540</xdr:rowOff>
    </xdr:to>
    <xdr:sp macro="" textlink="">
      <xdr:nvSpPr>
        <xdr:cNvPr id="7345" name="Text Box 17"/>
        <xdr:cNvSpPr txBox="1">
          <a:spLocks noChangeArrowheads="1"/>
        </xdr:cNvSpPr>
      </xdr:nvSpPr>
      <xdr:spPr bwMode="auto">
        <a:xfrm>
          <a:off x="2278380" y="57089040"/>
          <a:ext cx="1066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434340</xdr:colOff>
      <xdr:row>206</xdr:row>
      <xdr:rowOff>0</xdr:rowOff>
    </xdr:from>
    <xdr:to>
      <xdr:col>3</xdr:col>
      <xdr:colOff>541020</xdr:colOff>
      <xdr:row>207</xdr:row>
      <xdr:rowOff>2540</xdr:rowOff>
    </xdr:to>
    <xdr:sp macro="" textlink="">
      <xdr:nvSpPr>
        <xdr:cNvPr id="7347" name="Text Box 27"/>
        <xdr:cNvSpPr txBox="1">
          <a:spLocks noChangeArrowheads="1"/>
        </xdr:cNvSpPr>
      </xdr:nvSpPr>
      <xdr:spPr bwMode="auto">
        <a:xfrm>
          <a:off x="2278380" y="57089040"/>
          <a:ext cx="1066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434340</xdr:colOff>
      <xdr:row>155</xdr:row>
      <xdr:rowOff>0</xdr:rowOff>
    </xdr:from>
    <xdr:to>
      <xdr:col>3</xdr:col>
      <xdr:colOff>541020</xdr:colOff>
      <xdr:row>155</xdr:row>
      <xdr:rowOff>205740</xdr:rowOff>
    </xdr:to>
    <xdr:sp macro="" textlink="">
      <xdr:nvSpPr>
        <xdr:cNvPr id="7353" name="Text Box 47"/>
        <xdr:cNvSpPr txBox="1">
          <a:spLocks noChangeArrowheads="1"/>
        </xdr:cNvSpPr>
      </xdr:nvSpPr>
      <xdr:spPr bwMode="auto">
        <a:xfrm>
          <a:off x="2278380" y="53599080"/>
          <a:ext cx="1066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434340</xdr:colOff>
      <xdr:row>155</xdr:row>
      <xdr:rowOff>0</xdr:rowOff>
    </xdr:from>
    <xdr:to>
      <xdr:col>3</xdr:col>
      <xdr:colOff>541020</xdr:colOff>
      <xdr:row>155</xdr:row>
      <xdr:rowOff>205740</xdr:rowOff>
    </xdr:to>
    <xdr:sp macro="" textlink="">
      <xdr:nvSpPr>
        <xdr:cNvPr id="7354" name="Text Box 48"/>
        <xdr:cNvSpPr txBox="1">
          <a:spLocks noChangeArrowheads="1"/>
        </xdr:cNvSpPr>
      </xdr:nvSpPr>
      <xdr:spPr bwMode="auto">
        <a:xfrm>
          <a:off x="2278380" y="53599080"/>
          <a:ext cx="1066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100</xdr:row>
      <xdr:rowOff>0</xdr:rowOff>
    </xdr:from>
    <xdr:to>
      <xdr:col>4</xdr:col>
      <xdr:colOff>106680</xdr:colOff>
      <xdr:row>101</xdr:row>
      <xdr:rowOff>58420</xdr:rowOff>
    </xdr:to>
    <xdr:sp macro="" textlink="">
      <xdr:nvSpPr>
        <xdr:cNvPr id="11" name="Text Box 47"/>
        <xdr:cNvSpPr txBox="1">
          <a:spLocks noChangeArrowheads="1"/>
        </xdr:cNvSpPr>
      </xdr:nvSpPr>
      <xdr:spPr bwMode="auto">
        <a:xfrm>
          <a:off x="2766060" y="108051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4</xdr:col>
      <xdr:colOff>0</xdr:colOff>
      <xdr:row>100</xdr:row>
      <xdr:rowOff>0</xdr:rowOff>
    </xdr:from>
    <xdr:to>
      <xdr:col>4</xdr:col>
      <xdr:colOff>106680</xdr:colOff>
      <xdr:row>101</xdr:row>
      <xdr:rowOff>58420</xdr:rowOff>
    </xdr:to>
    <xdr:sp macro="" textlink="">
      <xdr:nvSpPr>
        <xdr:cNvPr id="12" name="Text Box 82"/>
        <xdr:cNvSpPr txBox="1">
          <a:spLocks noChangeArrowheads="1"/>
        </xdr:cNvSpPr>
      </xdr:nvSpPr>
      <xdr:spPr bwMode="auto">
        <a:xfrm>
          <a:off x="2766060" y="108051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4</xdr:col>
      <xdr:colOff>0</xdr:colOff>
      <xdr:row>100</xdr:row>
      <xdr:rowOff>0</xdr:rowOff>
    </xdr:from>
    <xdr:to>
      <xdr:col>4</xdr:col>
      <xdr:colOff>106680</xdr:colOff>
      <xdr:row>101</xdr:row>
      <xdr:rowOff>58420</xdr:rowOff>
    </xdr:to>
    <xdr:sp macro="" textlink="">
      <xdr:nvSpPr>
        <xdr:cNvPr id="13" name="Text Box 83"/>
        <xdr:cNvSpPr txBox="1">
          <a:spLocks noChangeArrowheads="1"/>
        </xdr:cNvSpPr>
      </xdr:nvSpPr>
      <xdr:spPr bwMode="auto">
        <a:xfrm>
          <a:off x="2766060" y="108051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4</xdr:col>
      <xdr:colOff>0</xdr:colOff>
      <xdr:row>100</xdr:row>
      <xdr:rowOff>0</xdr:rowOff>
    </xdr:from>
    <xdr:to>
      <xdr:col>4</xdr:col>
      <xdr:colOff>106680</xdr:colOff>
      <xdr:row>101</xdr:row>
      <xdr:rowOff>58420</xdr:rowOff>
    </xdr:to>
    <xdr:sp macro="" textlink="">
      <xdr:nvSpPr>
        <xdr:cNvPr id="15" name="Text Box 84"/>
        <xdr:cNvSpPr txBox="1">
          <a:spLocks noChangeArrowheads="1"/>
        </xdr:cNvSpPr>
      </xdr:nvSpPr>
      <xdr:spPr bwMode="auto">
        <a:xfrm>
          <a:off x="2766060" y="108051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4</xdr:col>
      <xdr:colOff>0</xdr:colOff>
      <xdr:row>100</xdr:row>
      <xdr:rowOff>0</xdr:rowOff>
    </xdr:from>
    <xdr:to>
      <xdr:col>4</xdr:col>
      <xdr:colOff>106680</xdr:colOff>
      <xdr:row>101</xdr:row>
      <xdr:rowOff>58420</xdr:rowOff>
    </xdr:to>
    <xdr:sp macro="" textlink="">
      <xdr:nvSpPr>
        <xdr:cNvPr id="16" name="Text Box 104"/>
        <xdr:cNvSpPr txBox="1">
          <a:spLocks noChangeArrowheads="1"/>
        </xdr:cNvSpPr>
      </xdr:nvSpPr>
      <xdr:spPr bwMode="auto">
        <a:xfrm>
          <a:off x="2766060" y="108051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4</xdr:col>
      <xdr:colOff>0</xdr:colOff>
      <xdr:row>100</xdr:row>
      <xdr:rowOff>0</xdr:rowOff>
    </xdr:from>
    <xdr:to>
      <xdr:col>4</xdr:col>
      <xdr:colOff>106680</xdr:colOff>
      <xdr:row>101</xdr:row>
      <xdr:rowOff>58420</xdr:rowOff>
    </xdr:to>
    <xdr:sp macro="" textlink="">
      <xdr:nvSpPr>
        <xdr:cNvPr id="17" name="Text Box 105"/>
        <xdr:cNvSpPr txBox="1">
          <a:spLocks noChangeArrowheads="1"/>
        </xdr:cNvSpPr>
      </xdr:nvSpPr>
      <xdr:spPr bwMode="auto">
        <a:xfrm>
          <a:off x="2766060" y="108051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xdr:from>
      <xdr:col>0</xdr:col>
      <xdr:colOff>60960</xdr:colOff>
      <xdr:row>102</xdr:row>
      <xdr:rowOff>68580</xdr:rowOff>
    </xdr:from>
    <xdr:to>
      <xdr:col>7</xdr:col>
      <xdr:colOff>830580</xdr:colOff>
      <xdr:row>119</xdr:row>
      <xdr:rowOff>510540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306</xdr:row>
      <xdr:rowOff>2540</xdr:rowOff>
    </xdr:from>
    <xdr:to>
      <xdr:col>7</xdr:col>
      <xdr:colOff>529583</xdr:colOff>
      <xdr:row>306</xdr:row>
      <xdr:rowOff>2540</xdr:rowOff>
    </xdr:to>
    <xdr:sp macro="" textlink="">
      <xdr:nvSpPr>
        <xdr:cNvPr id="2" name="Text 5"/>
        <xdr:cNvSpPr txBox="1">
          <a:spLocks noChangeArrowheads="1"/>
        </xdr:cNvSpPr>
      </xdr:nvSpPr>
      <xdr:spPr bwMode="auto">
        <a:xfrm>
          <a:off x="392430" y="80058260"/>
          <a:ext cx="5791193"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In Feb 2020, the Shafter-Wasco SL is estimated to reach capacity.  The impact on the Taft SL will be that the Buttonwillow TS waste stream will then be directed to the nearest site, which is the Taft SL.</a:t>
          </a:r>
        </a:p>
      </xdr:txBody>
    </xdr:sp>
    <xdr:clientData/>
  </xdr:twoCellAnchor>
  <xdr:twoCellAnchor editAs="oneCell">
    <xdr:from>
      <xdr:col>3</xdr:col>
      <xdr:colOff>434340</xdr:colOff>
      <xdr:row>181</xdr:row>
      <xdr:rowOff>0</xdr:rowOff>
    </xdr:from>
    <xdr:to>
      <xdr:col>3</xdr:col>
      <xdr:colOff>541020</xdr:colOff>
      <xdr:row>182</xdr:row>
      <xdr:rowOff>30481</xdr:rowOff>
    </xdr:to>
    <xdr:sp macro="" textlink="">
      <xdr:nvSpPr>
        <xdr:cNvPr id="3" name="Text Box 9"/>
        <xdr:cNvSpPr txBox="1">
          <a:spLocks noChangeArrowheads="1"/>
        </xdr:cNvSpPr>
      </xdr:nvSpPr>
      <xdr:spPr bwMode="auto">
        <a:xfrm>
          <a:off x="2278380" y="52852320"/>
          <a:ext cx="106680" cy="236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434340</xdr:colOff>
      <xdr:row>319</xdr:row>
      <xdr:rowOff>0</xdr:rowOff>
    </xdr:from>
    <xdr:to>
      <xdr:col>3</xdr:col>
      <xdr:colOff>541020</xdr:colOff>
      <xdr:row>320</xdr:row>
      <xdr:rowOff>30480</xdr:rowOff>
    </xdr:to>
    <xdr:sp macro="" textlink="">
      <xdr:nvSpPr>
        <xdr:cNvPr id="4" name="Text Box 13"/>
        <xdr:cNvSpPr txBox="1">
          <a:spLocks noChangeArrowheads="1"/>
        </xdr:cNvSpPr>
      </xdr:nvSpPr>
      <xdr:spPr bwMode="auto">
        <a:xfrm>
          <a:off x="2278380" y="82882740"/>
          <a:ext cx="10668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434340</xdr:colOff>
      <xdr:row>248</xdr:row>
      <xdr:rowOff>0</xdr:rowOff>
    </xdr:from>
    <xdr:to>
      <xdr:col>3</xdr:col>
      <xdr:colOff>541020</xdr:colOff>
      <xdr:row>248</xdr:row>
      <xdr:rowOff>205740</xdr:rowOff>
    </xdr:to>
    <xdr:sp macro="" textlink="">
      <xdr:nvSpPr>
        <xdr:cNvPr id="5" name="Text Box 17"/>
        <xdr:cNvSpPr txBox="1">
          <a:spLocks noChangeArrowheads="1"/>
        </xdr:cNvSpPr>
      </xdr:nvSpPr>
      <xdr:spPr bwMode="auto">
        <a:xfrm>
          <a:off x="2278380" y="67292220"/>
          <a:ext cx="1066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434340</xdr:colOff>
      <xdr:row>248</xdr:row>
      <xdr:rowOff>0</xdr:rowOff>
    </xdr:from>
    <xdr:to>
      <xdr:col>3</xdr:col>
      <xdr:colOff>541020</xdr:colOff>
      <xdr:row>248</xdr:row>
      <xdr:rowOff>205740</xdr:rowOff>
    </xdr:to>
    <xdr:sp macro="" textlink="">
      <xdr:nvSpPr>
        <xdr:cNvPr id="6" name="Text Box 27"/>
        <xdr:cNvSpPr txBox="1">
          <a:spLocks noChangeArrowheads="1"/>
        </xdr:cNvSpPr>
      </xdr:nvSpPr>
      <xdr:spPr bwMode="auto">
        <a:xfrm>
          <a:off x="2278380" y="67292220"/>
          <a:ext cx="1066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434340</xdr:colOff>
      <xdr:row>207</xdr:row>
      <xdr:rowOff>0</xdr:rowOff>
    </xdr:from>
    <xdr:to>
      <xdr:col>3</xdr:col>
      <xdr:colOff>541020</xdr:colOff>
      <xdr:row>207</xdr:row>
      <xdr:rowOff>205740</xdr:rowOff>
    </xdr:to>
    <xdr:sp macro="" textlink="">
      <xdr:nvSpPr>
        <xdr:cNvPr id="7" name="Text Box 47"/>
        <xdr:cNvSpPr txBox="1">
          <a:spLocks noChangeArrowheads="1"/>
        </xdr:cNvSpPr>
      </xdr:nvSpPr>
      <xdr:spPr bwMode="auto">
        <a:xfrm>
          <a:off x="2278380" y="58110120"/>
          <a:ext cx="1066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434340</xdr:colOff>
      <xdr:row>207</xdr:row>
      <xdr:rowOff>0</xdr:rowOff>
    </xdr:from>
    <xdr:to>
      <xdr:col>3</xdr:col>
      <xdr:colOff>541020</xdr:colOff>
      <xdr:row>207</xdr:row>
      <xdr:rowOff>205740</xdr:rowOff>
    </xdr:to>
    <xdr:sp macro="" textlink="">
      <xdr:nvSpPr>
        <xdr:cNvPr id="8" name="Text Box 48"/>
        <xdr:cNvSpPr txBox="1">
          <a:spLocks noChangeArrowheads="1"/>
        </xdr:cNvSpPr>
      </xdr:nvSpPr>
      <xdr:spPr bwMode="auto">
        <a:xfrm>
          <a:off x="2278380" y="58110120"/>
          <a:ext cx="1066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146</xdr:row>
      <xdr:rowOff>0</xdr:rowOff>
    </xdr:from>
    <xdr:to>
      <xdr:col>4</xdr:col>
      <xdr:colOff>106680</xdr:colOff>
      <xdr:row>147</xdr:row>
      <xdr:rowOff>45720</xdr:rowOff>
    </xdr:to>
    <xdr:sp macro="" textlink="">
      <xdr:nvSpPr>
        <xdr:cNvPr id="9" name="Text Box 47"/>
        <xdr:cNvSpPr txBox="1">
          <a:spLocks noChangeArrowheads="1"/>
        </xdr:cNvSpPr>
      </xdr:nvSpPr>
      <xdr:spPr bwMode="auto">
        <a:xfrm>
          <a:off x="2766060" y="450189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4</xdr:col>
      <xdr:colOff>0</xdr:colOff>
      <xdr:row>146</xdr:row>
      <xdr:rowOff>0</xdr:rowOff>
    </xdr:from>
    <xdr:to>
      <xdr:col>4</xdr:col>
      <xdr:colOff>106680</xdr:colOff>
      <xdr:row>147</xdr:row>
      <xdr:rowOff>45720</xdr:rowOff>
    </xdr:to>
    <xdr:sp macro="" textlink="">
      <xdr:nvSpPr>
        <xdr:cNvPr id="10" name="Text Box 82"/>
        <xdr:cNvSpPr txBox="1">
          <a:spLocks noChangeArrowheads="1"/>
        </xdr:cNvSpPr>
      </xdr:nvSpPr>
      <xdr:spPr bwMode="auto">
        <a:xfrm>
          <a:off x="2766060" y="450189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4</xdr:col>
      <xdr:colOff>0</xdr:colOff>
      <xdr:row>146</xdr:row>
      <xdr:rowOff>0</xdr:rowOff>
    </xdr:from>
    <xdr:to>
      <xdr:col>4</xdr:col>
      <xdr:colOff>106680</xdr:colOff>
      <xdr:row>147</xdr:row>
      <xdr:rowOff>45720</xdr:rowOff>
    </xdr:to>
    <xdr:sp macro="" textlink="">
      <xdr:nvSpPr>
        <xdr:cNvPr id="11" name="Text Box 83"/>
        <xdr:cNvSpPr txBox="1">
          <a:spLocks noChangeArrowheads="1"/>
        </xdr:cNvSpPr>
      </xdr:nvSpPr>
      <xdr:spPr bwMode="auto">
        <a:xfrm>
          <a:off x="2766060" y="450189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4</xdr:col>
      <xdr:colOff>0</xdr:colOff>
      <xdr:row>146</xdr:row>
      <xdr:rowOff>0</xdr:rowOff>
    </xdr:from>
    <xdr:to>
      <xdr:col>4</xdr:col>
      <xdr:colOff>106680</xdr:colOff>
      <xdr:row>147</xdr:row>
      <xdr:rowOff>45720</xdr:rowOff>
    </xdr:to>
    <xdr:sp macro="" textlink="">
      <xdr:nvSpPr>
        <xdr:cNvPr id="12" name="Text Box 84"/>
        <xdr:cNvSpPr txBox="1">
          <a:spLocks noChangeArrowheads="1"/>
        </xdr:cNvSpPr>
      </xdr:nvSpPr>
      <xdr:spPr bwMode="auto">
        <a:xfrm>
          <a:off x="2766060" y="450189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4</xdr:col>
      <xdr:colOff>0</xdr:colOff>
      <xdr:row>146</xdr:row>
      <xdr:rowOff>0</xdr:rowOff>
    </xdr:from>
    <xdr:to>
      <xdr:col>4</xdr:col>
      <xdr:colOff>106680</xdr:colOff>
      <xdr:row>147</xdr:row>
      <xdr:rowOff>45720</xdr:rowOff>
    </xdr:to>
    <xdr:sp macro="" textlink="">
      <xdr:nvSpPr>
        <xdr:cNvPr id="13" name="Text Box 104"/>
        <xdr:cNvSpPr txBox="1">
          <a:spLocks noChangeArrowheads="1"/>
        </xdr:cNvSpPr>
      </xdr:nvSpPr>
      <xdr:spPr bwMode="auto">
        <a:xfrm>
          <a:off x="2766060" y="450189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editAs="oneCell">
    <xdr:from>
      <xdr:col>4</xdr:col>
      <xdr:colOff>0</xdr:colOff>
      <xdr:row>146</xdr:row>
      <xdr:rowOff>0</xdr:rowOff>
    </xdr:from>
    <xdr:to>
      <xdr:col>4</xdr:col>
      <xdr:colOff>106680</xdr:colOff>
      <xdr:row>147</xdr:row>
      <xdr:rowOff>45720</xdr:rowOff>
    </xdr:to>
    <xdr:sp macro="" textlink="">
      <xdr:nvSpPr>
        <xdr:cNvPr id="14" name="Text Box 105"/>
        <xdr:cNvSpPr txBox="1">
          <a:spLocks noChangeArrowheads="1"/>
        </xdr:cNvSpPr>
      </xdr:nvSpPr>
      <xdr:spPr bwMode="auto">
        <a:xfrm>
          <a:off x="2766060" y="45018960"/>
          <a:ext cx="106680" cy="25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twoCellAnchor>
    <xdr:from>
      <xdr:col>0</xdr:col>
      <xdr:colOff>57150</xdr:colOff>
      <xdr:row>154</xdr:row>
      <xdr:rowOff>88900</xdr:rowOff>
    </xdr:from>
    <xdr:to>
      <xdr:col>7</xdr:col>
      <xdr:colOff>836084</xdr:colOff>
      <xdr:row>171</xdr:row>
      <xdr:rowOff>476250</xdr:rowOff>
    </xdr:to>
    <xdr:graphicFrame macro="">
      <xdr:nvGraphicFramePr>
        <xdr:cNvPr id="1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graphicFrame macro="">
      <xdr:nvGraphicFramePr>
        <xdr:cNvPr id="112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74</xdr:col>
      <xdr:colOff>510540</xdr:colOff>
      <xdr:row>1</xdr:row>
      <xdr:rowOff>0</xdr:rowOff>
    </xdr:from>
    <xdr:to>
      <xdr:col>83</xdr:col>
      <xdr:colOff>533400</xdr:colOff>
      <xdr:row>1</xdr:row>
      <xdr:rowOff>0</xdr:rowOff>
    </xdr:to>
    <xdr:graphicFrame macro="">
      <xdr:nvGraphicFramePr>
        <xdr:cNvPr id="112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32386</xdr:colOff>
      <xdr:row>37</xdr:row>
      <xdr:rowOff>158115</xdr:rowOff>
    </xdr:from>
    <xdr:to>
      <xdr:col>19</xdr:col>
      <xdr:colOff>135256</xdr:colOff>
      <xdr:row>42</xdr:row>
      <xdr:rowOff>101601</xdr:rowOff>
    </xdr:to>
    <xdr:sp macro="" textlink="">
      <xdr:nvSpPr>
        <xdr:cNvPr id="11269" name="Text Box 5"/>
        <xdr:cNvSpPr txBox="1">
          <a:spLocks noChangeArrowheads="1"/>
        </xdr:cNvSpPr>
      </xdr:nvSpPr>
      <xdr:spPr bwMode="auto">
        <a:xfrm>
          <a:off x="4591686" y="7155815"/>
          <a:ext cx="10707370" cy="959486"/>
        </a:xfrm>
        <a:prstGeom prst="rect">
          <a:avLst/>
        </a:prstGeom>
        <a:solidFill>
          <a:srgbClr val="FFFFFF"/>
        </a:solidFill>
        <a:ln w="9525" algn="ctr">
          <a:noFill/>
          <a:miter lim="800000"/>
          <a:headEnd/>
          <a:tailEnd/>
        </a:ln>
        <a:effectLst/>
      </xdr:spPr>
      <xdr:txBody>
        <a:bodyPr vertOverflow="clip" wrap="square" lIns="27432" tIns="32004" rIns="0" bIns="0" anchor="t" upright="1"/>
        <a:lstStyle/>
        <a:p>
          <a:pPr algn="l" rtl="0">
            <a:defRPr sz="1000"/>
          </a:pPr>
          <a:r>
            <a:rPr lang="en-US" sz="1000" b="0" i="0" u="none" strike="noStrike" baseline="0">
              <a:solidFill>
                <a:srgbClr val="000000"/>
              </a:solidFill>
              <a:latin typeface="Comic Sans MS"/>
            </a:rPr>
            <a:t>2019 Capacity Study Assumptions: </a:t>
          </a:r>
        </a:p>
        <a:p>
          <a:pPr algn="l" rtl="0">
            <a:defRPr sz="1000"/>
          </a:pPr>
          <a:r>
            <a:rPr lang="en-US" sz="1000" b="0" i="0" u="none" strike="noStrike" baseline="0">
              <a:solidFill>
                <a:srgbClr val="000000"/>
              </a:solidFill>
              <a:latin typeface="Comic Sans MS"/>
            </a:rPr>
            <a:t>The Taft Landfill has seen tonnage increases from the City of Bakersfield that returning since the Mod 2 completion. </a:t>
          </a:r>
          <a:r>
            <a:rPr lang="en-US" sz="1000" b="0" i="0" u="none" strike="noStrike" baseline="0">
              <a:solidFill>
                <a:srgbClr val="000000"/>
              </a:solidFill>
              <a:latin typeface="Comic Sans MS"/>
              <a:ea typeface="+mn-ea"/>
              <a:cs typeface="+mn-cs"/>
            </a:rPr>
            <a:t>Tonnage Projection: 2019 projection is 2018 actual disposal tons w/1995-2009 increment of 1,016.7 tons/yr added until site reaches capacity.</a:t>
          </a:r>
        </a:p>
      </xdr:txBody>
    </xdr:sp>
    <xdr:clientData/>
  </xdr:twoCellAnchor>
  <xdr:twoCellAnchor>
    <xdr:from>
      <xdr:col>1</xdr:col>
      <xdr:colOff>68580</xdr:colOff>
      <xdr:row>14</xdr:row>
      <xdr:rowOff>121920</xdr:rowOff>
    </xdr:from>
    <xdr:to>
      <xdr:col>9</xdr:col>
      <xdr:colOff>586740</xdr:colOff>
      <xdr:row>34</xdr:row>
      <xdr:rowOff>144780</xdr:rowOff>
    </xdr:to>
    <xdr:graphicFrame macro="">
      <xdr:nvGraphicFramePr>
        <xdr:cNvPr id="1130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55</xdr:row>
      <xdr:rowOff>0</xdr:rowOff>
    </xdr:from>
    <xdr:to>
      <xdr:col>0</xdr:col>
      <xdr:colOff>0</xdr:colOff>
      <xdr:row>76</xdr:row>
      <xdr:rowOff>53340</xdr:rowOff>
    </xdr:to>
    <xdr:graphicFrame macro="">
      <xdr:nvGraphicFramePr>
        <xdr:cNvPr id="1130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0</xdr:rowOff>
        </xdr:from>
        <xdr:to>
          <xdr:col>18</xdr:col>
          <xdr:colOff>83820</xdr:colOff>
          <xdr:row>36</xdr:row>
          <xdr:rowOff>0</xdr:rowOff>
        </xdr:to>
        <xdr:sp macro="" textlink="">
          <xdr:nvSpPr>
            <xdr:cNvPr id="11270" name="Object 6" hidden="1">
              <a:extLst>
                <a:ext uri="{63B3BB69-23CF-44E3-9099-C40C66FF867C}">
                  <a14:compatExt spid="_x0000_s112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21</xdr:col>
          <xdr:colOff>487680</xdr:colOff>
          <xdr:row>51</xdr:row>
          <xdr:rowOff>60960</xdr:rowOff>
        </xdr:to>
        <xdr:sp macro="" textlink="">
          <xdr:nvSpPr>
            <xdr:cNvPr id="12291" name="Object 3" hidden="1">
              <a:extLst>
                <a:ext uri="{63B3BB69-23CF-44E3-9099-C40C66FF867C}">
                  <a14:compatExt spid="_x0000_s122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0" cap="flat" cmpd="sng" algn="ctr">
          <a:solidFill>
            <a:srgbClr val="FFFFFF"/>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0" cap="flat" cmpd="sng" algn="ctr">
          <a:solidFill>
            <a:srgbClr val="FFFFFF"/>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4.bin"/><Relationship Id="rId5" Type="http://schemas.openxmlformats.org/officeDocument/2006/relationships/image" Target="../media/image2.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358"/>
  <sheetViews>
    <sheetView workbookViewId="0">
      <selection sqref="A1:H1"/>
    </sheetView>
  </sheetViews>
  <sheetFormatPr defaultColWidth="9.109375" defaultRowHeight="16.2" x14ac:dyDescent="0.4"/>
  <cols>
    <col min="1" max="1" width="5.44140625" style="37" customWidth="1"/>
    <col min="2" max="2" width="12" style="37" customWidth="1"/>
    <col min="3" max="3" width="9.44140625" style="37" customWidth="1"/>
    <col min="4" max="4" width="13.44140625" style="37" customWidth="1"/>
    <col min="5" max="5" width="14" style="37" customWidth="1"/>
    <col min="6" max="6" width="13.44140625" style="37" customWidth="1"/>
    <col min="7" max="7" width="14.6640625" style="37" customWidth="1"/>
    <col min="8" max="8" width="13.33203125" style="37" customWidth="1"/>
    <col min="9" max="9" width="6.33203125" style="37" customWidth="1"/>
    <col min="10" max="10" width="9.44140625" style="37" bestFit="1" customWidth="1"/>
    <col min="11" max="11" width="11.33203125" style="37" bestFit="1" customWidth="1"/>
    <col min="12" max="14" width="9.109375" style="37"/>
    <col min="15" max="15" width="13.6640625" style="37" bestFit="1" customWidth="1"/>
    <col min="16" max="16384" width="9.109375" style="37"/>
  </cols>
  <sheetData>
    <row r="1" spans="1:15" s="44" customFormat="1" ht="25.2" x14ac:dyDescent="0.6">
      <c r="A1" s="303" t="s">
        <v>141</v>
      </c>
      <c r="B1" s="304"/>
      <c r="C1" s="304"/>
      <c r="D1" s="304"/>
      <c r="E1" s="304"/>
      <c r="F1" s="304"/>
      <c r="G1" s="304"/>
      <c r="H1" s="304"/>
    </row>
    <row r="2" spans="1:15" ht="25.8" thickBot="1" x14ac:dyDescent="0.65">
      <c r="A2" s="305" t="s">
        <v>230</v>
      </c>
      <c r="B2" s="306"/>
      <c r="C2" s="306"/>
      <c r="D2" s="306"/>
      <c r="E2" s="306"/>
      <c r="F2" s="306"/>
      <c r="G2" s="306"/>
      <c r="H2" s="306"/>
      <c r="I2" s="45"/>
      <c r="J2" s="45"/>
    </row>
    <row r="3" spans="1:15" ht="16.2" customHeight="1" x14ac:dyDescent="0.6">
      <c r="A3" s="245"/>
      <c r="B3" s="246"/>
      <c r="C3" s="246"/>
      <c r="D3" s="246"/>
      <c r="E3" s="246"/>
      <c r="F3" s="246"/>
      <c r="G3" s="246"/>
      <c r="H3" s="246"/>
      <c r="I3" s="45"/>
      <c r="J3" s="45"/>
    </row>
    <row r="4" spans="1:15" ht="16.2" customHeight="1" x14ac:dyDescent="0.4">
      <c r="A4" s="46"/>
      <c r="B4" s="46"/>
      <c r="C4" s="46"/>
      <c r="D4" s="46"/>
      <c r="E4" s="46"/>
      <c r="F4" s="46"/>
      <c r="G4" s="46"/>
      <c r="H4" s="46"/>
      <c r="I4" s="45"/>
      <c r="J4" s="45"/>
    </row>
    <row r="5" spans="1:15" ht="18.600000000000001" customHeight="1" x14ac:dyDescent="0.45">
      <c r="A5" s="47" t="s">
        <v>0</v>
      </c>
      <c r="B5" s="46"/>
      <c r="C5" s="46"/>
      <c r="D5" s="46"/>
      <c r="E5" s="46"/>
      <c r="F5" s="46"/>
      <c r="G5" s="46"/>
      <c r="H5" s="46"/>
    </row>
    <row r="6" spans="1:15" ht="16.2" customHeight="1" x14ac:dyDescent="0.4">
      <c r="A6" s="70"/>
      <c r="B6" s="9"/>
      <c r="C6" s="9"/>
      <c r="D6" s="9"/>
      <c r="E6" s="9"/>
      <c r="F6" s="9"/>
      <c r="G6" s="71"/>
      <c r="H6" s="9"/>
    </row>
    <row r="7" spans="1:15" ht="16.2" customHeight="1" x14ac:dyDescent="0.4">
      <c r="A7" s="100" t="s">
        <v>213</v>
      </c>
      <c r="B7" s="9"/>
      <c r="C7" s="9"/>
      <c r="D7" s="9"/>
      <c r="E7" s="9"/>
      <c r="F7" s="9"/>
      <c r="G7" s="103">
        <f>G69</f>
        <v>3.7777029332777743</v>
      </c>
      <c r="H7" s="37" t="s">
        <v>2</v>
      </c>
    </row>
    <row r="8" spans="1:15" ht="16.2" customHeight="1" x14ac:dyDescent="0.4">
      <c r="A8" s="50" t="s">
        <v>3</v>
      </c>
      <c r="B8" s="51"/>
      <c r="C8" s="51"/>
      <c r="D8" s="51"/>
      <c r="E8" s="51"/>
      <c r="F8" s="51"/>
      <c r="G8" s="52">
        <f>G72</f>
        <v>44480.805996379706</v>
      </c>
      <c r="H8" s="51"/>
      <c r="O8" s="216"/>
    </row>
    <row r="9" spans="1:15" ht="16.2" customHeight="1" x14ac:dyDescent="0.4"/>
    <row r="10" spans="1:15" ht="16.2" customHeight="1" x14ac:dyDescent="0.4">
      <c r="A10" s="70"/>
      <c r="B10" s="9"/>
      <c r="C10" s="9"/>
      <c r="D10" s="9"/>
      <c r="E10" s="9"/>
      <c r="F10" s="9"/>
      <c r="G10" s="71"/>
      <c r="H10" s="9"/>
    </row>
    <row r="11" spans="1:15" s="1" customFormat="1" ht="16.2" customHeight="1" x14ac:dyDescent="0.4">
      <c r="A11" s="309" t="s">
        <v>4</v>
      </c>
      <c r="B11" s="309"/>
      <c r="C11" s="309"/>
      <c r="D11" s="309"/>
      <c r="E11" s="309"/>
      <c r="F11" s="309"/>
      <c r="G11" s="309"/>
      <c r="H11" s="309"/>
      <c r="I11" s="37"/>
    </row>
    <row r="12" spans="1:15" s="1" customFormat="1" ht="16.2" customHeight="1" x14ac:dyDescent="0.4">
      <c r="A12" s="2" t="s">
        <v>215</v>
      </c>
      <c r="B12" s="37"/>
      <c r="C12" s="37"/>
      <c r="D12" s="37"/>
      <c r="E12" s="37"/>
      <c r="F12" s="54"/>
      <c r="G12" s="40"/>
      <c r="H12" s="37"/>
      <c r="I12" s="37"/>
    </row>
    <row r="13" spans="1:15" s="1" customFormat="1" ht="16.2" customHeight="1" x14ac:dyDescent="0.4">
      <c r="A13" s="2" t="s">
        <v>211</v>
      </c>
      <c r="B13" s="37"/>
      <c r="C13" s="37"/>
      <c r="D13" s="37"/>
      <c r="E13" s="37"/>
      <c r="F13" s="37"/>
      <c r="G13" s="10">
        <v>50532</v>
      </c>
      <c r="H13" s="37" t="s">
        <v>10</v>
      </c>
      <c r="I13" s="37"/>
    </row>
    <row r="14" spans="1:15" s="1" customFormat="1" x14ac:dyDescent="0.4">
      <c r="A14" s="36" t="s">
        <v>5</v>
      </c>
      <c r="B14" s="37"/>
      <c r="C14" s="37"/>
      <c r="D14" s="37"/>
      <c r="E14" s="37"/>
      <c r="F14" s="37"/>
      <c r="G14" s="49">
        <v>1.65</v>
      </c>
      <c r="H14" s="37" t="s">
        <v>6</v>
      </c>
      <c r="I14" s="37"/>
      <c r="K14" s="100"/>
    </row>
    <row r="15" spans="1:15" s="1" customFormat="1" ht="16.2" customHeight="1" x14ac:dyDescent="0.4">
      <c r="A15" s="36"/>
      <c r="B15" s="37"/>
      <c r="C15" s="37"/>
      <c r="D15" s="37"/>
      <c r="E15" s="37"/>
      <c r="F15" s="37"/>
      <c r="G15" s="49"/>
      <c r="H15" s="37"/>
      <c r="I15" s="37"/>
      <c r="K15" s="100"/>
    </row>
    <row r="16" spans="1:15" ht="16.2" customHeight="1" x14ac:dyDescent="0.4">
      <c r="A16" s="36"/>
      <c r="G16" s="49"/>
    </row>
    <row r="17" spans="1:14" ht="16.2" customHeight="1" x14ac:dyDescent="0.4">
      <c r="A17" s="309" t="s">
        <v>7</v>
      </c>
      <c r="B17" s="309"/>
      <c r="C17" s="309"/>
      <c r="D17" s="309"/>
      <c r="E17" s="309"/>
      <c r="F17" s="309"/>
      <c r="G17" s="309"/>
      <c r="H17" s="309"/>
    </row>
    <row r="18" spans="1:14" ht="16.2" customHeight="1" x14ac:dyDescent="0.4">
      <c r="A18" s="105" t="s">
        <v>231</v>
      </c>
    </row>
    <row r="19" spans="1:14" ht="16.2" customHeight="1" x14ac:dyDescent="0.4">
      <c r="A19" s="36" t="s">
        <v>232</v>
      </c>
    </row>
    <row r="20" spans="1:14" ht="16.2" customHeight="1" x14ac:dyDescent="0.4">
      <c r="A20" s="36" t="s">
        <v>144</v>
      </c>
    </row>
    <row r="21" spans="1:14" ht="18.600000000000001" customHeight="1" x14ac:dyDescent="0.4">
      <c r="A21" s="36"/>
    </row>
    <row r="22" spans="1:14" ht="16.2" customHeight="1" x14ac:dyDescent="0.4">
      <c r="A22" s="309" t="s">
        <v>8</v>
      </c>
      <c r="B22" s="309"/>
      <c r="C22" s="309"/>
      <c r="D22" s="309"/>
      <c r="E22" s="309"/>
      <c r="F22" s="309"/>
      <c r="G22" s="309"/>
      <c r="H22" s="309"/>
    </row>
    <row r="23" spans="1:14" ht="16.2" customHeight="1" x14ac:dyDescent="0.4">
      <c r="A23" s="302" t="s">
        <v>216</v>
      </c>
      <c r="B23" s="302"/>
      <c r="C23" s="302"/>
      <c r="D23" s="302"/>
      <c r="E23" s="302"/>
      <c r="F23" s="302"/>
      <c r="G23" s="302"/>
      <c r="H23" s="302"/>
    </row>
    <row r="24" spans="1:14" ht="16.2" customHeight="1" x14ac:dyDescent="0.4">
      <c r="A24" s="302"/>
      <c r="B24" s="302"/>
      <c r="C24" s="302"/>
      <c r="D24" s="302"/>
      <c r="E24" s="302"/>
      <c r="F24" s="302"/>
      <c r="G24" s="302"/>
      <c r="H24" s="302"/>
    </row>
    <row r="25" spans="1:14" ht="24" customHeight="1" x14ac:dyDescent="0.4">
      <c r="A25" s="302"/>
      <c r="B25" s="302"/>
      <c r="C25" s="302"/>
      <c r="D25" s="302"/>
      <c r="E25" s="302"/>
      <c r="F25" s="302"/>
      <c r="G25" s="302"/>
      <c r="H25" s="302"/>
    </row>
    <row r="26" spans="1:14" ht="109.2" customHeight="1" x14ac:dyDescent="0.4">
      <c r="A26" s="302" t="s">
        <v>170</v>
      </c>
      <c r="B26" s="302"/>
      <c r="C26" s="302"/>
      <c r="D26" s="302"/>
      <c r="E26" s="302"/>
      <c r="F26" s="302"/>
      <c r="G26" s="302"/>
      <c r="H26" s="302"/>
    </row>
    <row r="27" spans="1:14" ht="16.2" customHeight="1" x14ac:dyDescent="0.4">
      <c r="A27" s="302" t="s">
        <v>189</v>
      </c>
      <c r="B27" s="302"/>
      <c r="C27" s="302"/>
      <c r="D27" s="302"/>
      <c r="E27" s="302"/>
      <c r="F27" s="302"/>
      <c r="G27" s="302"/>
      <c r="H27" s="302"/>
    </row>
    <row r="28" spans="1:14" ht="15.75" customHeight="1" x14ac:dyDescent="0.4">
      <c r="A28" s="302"/>
      <c r="B28" s="302"/>
      <c r="C28" s="302"/>
      <c r="D28" s="302"/>
      <c r="E28" s="302"/>
      <c r="F28" s="302"/>
      <c r="G28" s="302"/>
      <c r="H28" s="302"/>
    </row>
    <row r="29" spans="1:14" ht="22.2" customHeight="1" x14ac:dyDescent="0.4">
      <c r="A29" s="302"/>
      <c r="B29" s="302"/>
      <c r="C29" s="302"/>
      <c r="D29" s="302"/>
      <c r="E29" s="302"/>
      <c r="F29" s="302"/>
      <c r="G29" s="302"/>
      <c r="H29" s="302"/>
      <c r="I29" s="9"/>
      <c r="J29" s="36"/>
      <c r="K29" s="9"/>
      <c r="L29" s="9"/>
      <c r="M29" s="9"/>
      <c r="N29" s="9"/>
    </row>
    <row r="30" spans="1:14" x14ac:dyDescent="0.4">
      <c r="A30" s="210"/>
      <c r="B30" s="244"/>
      <c r="C30" s="244"/>
      <c r="D30" s="244"/>
      <c r="E30" s="244"/>
      <c r="F30" s="244"/>
      <c r="G30" s="244"/>
      <c r="H30" s="244"/>
      <c r="I30" s="9"/>
      <c r="J30" s="202"/>
      <c r="K30" s="9"/>
      <c r="L30" s="9"/>
      <c r="M30" s="9"/>
      <c r="N30" s="9"/>
    </row>
    <row r="31" spans="1:14" x14ac:dyDescent="0.4">
      <c r="A31" s="210"/>
      <c r="B31" s="244"/>
      <c r="C31" s="244"/>
      <c r="D31" s="244"/>
      <c r="E31" s="244"/>
      <c r="F31" s="244"/>
      <c r="G31" s="244"/>
      <c r="H31" s="244"/>
      <c r="I31" s="9"/>
      <c r="J31" s="202"/>
      <c r="K31" s="9"/>
      <c r="L31" s="9"/>
      <c r="M31" s="9"/>
      <c r="N31" s="9"/>
    </row>
    <row r="32" spans="1:14" x14ac:dyDescent="0.4">
      <c r="I32" s="9"/>
      <c r="J32" s="9"/>
      <c r="K32" s="9"/>
      <c r="L32" s="9"/>
      <c r="M32" s="9"/>
      <c r="N32" s="9"/>
    </row>
    <row r="33" spans="1:14" x14ac:dyDescent="0.4">
      <c r="I33" s="9"/>
      <c r="J33" s="9"/>
      <c r="K33" s="9"/>
      <c r="L33" s="9"/>
      <c r="M33" s="9"/>
      <c r="N33" s="9"/>
    </row>
    <row r="34" spans="1:14" ht="18" customHeight="1" x14ac:dyDescent="0.4">
      <c r="I34" s="9"/>
      <c r="J34" s="9"/>
      <c r="K34" s="9"/>
      <c r="L34" s="9"/>
      <c r="M34" s="9"/>
      <c r="N34" s="9"/>
    </row>
    <row r="35" spans="1:14" ht="16.2" customHeight="1" x14ac:dyDescent="0.4">
      <c r="I35" s="9"/>
      <c r="J35" s="9"/>
      <c r="K35" s="9"/>
      <c r="L35" s="9"/>
      <c r="M35" s="9"/>
      <c r="N35" s="9"/>
    </row>
    <row r="36" spans="1:14" ht="16.2" customHeight="1" x14ac:dyDescent="0.4">
      <c r="I36" s="9"/>
      <c r="J36" s="9"/>
      <c r="K36" s="9"/>
      <c r="L36" s="9"/>
      <c r="M36" s="9"/>
      <c r="N36" s="9"/>
    </row>
    <row r="37" spans="1:14" x14ac:dyDescent="0.4">
      <c r="I37" s="9"/>
      <c r="J37" s="9"/>
      <c r="K37" s="9"/>
      <c r="L37" s="9"/>
      <c r="M37" s="9"/>
      <c r="N37" s="9"/>
    </row>
    <row r="38" spans="1:14" ht="15.6" customHeight="1" x14ac:dyDescent="0.4">
      <c r="A38" s="210"/>
      <c r="B38" s="210"/>
      <c r="C38" s="210"/>
      <c r="D38" s="210"/>
      <c r="E38" s="210"/>
      <c r="F38" s="210"/>
      <c r="G38" s="210"/>
      <c r="H38" s="210"/>
      <c r="I38" s="9"/>
      <c r="J38" s="9"/>
      <c r="K38" s="9"/>
      <c r="L38" s="9"/>
      <c r="M38" s="9"/>
      <c r="N38" s="9"/>
    </row>
    <row r="39" spans="1:14" ht="16.2" customHeight="1" x14ac:dyDescent="0.4">
      <c r="A39" s="209"/>
      <c r="B39" s="209"/>
      <c r="C39" s="209"/>
      <c r="D39" s="209"/>
      <c r="E39" s="209"/>
      <c r="F39" s="209"/>
      <c r="G39" s="209"/>
      <c r="H39" s="209"/>
      <c r="I39" s="9"/>
      <c r="J39" s="9"/>
      <c r="K39" s="9"/>
      <c r="L39" s="9"/>
      <c r="M39" s="9"/>
      <c r="N39" s="9"/>
    </row>
    <row r="40" spans="1:14" ht="16.2" customHeight="1" x14ac:dyDescent="0.4">
      <c r="A40" s="235"/>
      <c r="B40" s="235"/>
      <c r="C40" s="235"/>
      <c r="D40" s="235"/>
      <c r="E40" s="235"/>
      <c r="F40" s="235"/>
      <c r="G40" s="235"/>
      <c r="H40" s="235"/>
      <c r="I40" s="9"/>
      <c r="J40" s="9"/>
      <c r="K40" s="9"/>
      <c r="L40" s="9"/>
      <c r="M40" s="9"/>
      <c r="N40" s="9"/>
    </row>
    <row r="41" spans="1:14" ht="16.2" customHeight="1" x14ac:dyDescent="0.4">
      <c r="A41" s="235"/>
      <c r="B41" s="235"/>
      <c r="C41" s="235"/>
      <c r="D41" s="235"/>
      <c r="E41" s="235"/>
      <c r="F41" s="235"/>
      <c r="G41" s="235"/>
      <c r="H41" s="235"/>
      <c r="I41" s="9"/>
      <c r="J41" s="9"/>
      <c r="K41" s="9"/>
      <c r="L41" s="9"/>
      <c r="M41" s="9"/>
      <c r="N41" s="9"/>
    </row>
    <row r="42" spans="1:14" ht="16.2" customHeight="1" x14ac:dyDescent="0.4">
      <c r="A42" s="236"/>
      <c r="B42" s="236"/>
      <c r="C42" s="236"/>
      <c r="D42" s="236"/>
      <c r="E42" s="236"/>
      <c r="F42" s="236"/>
      <c r="G42" s="236"/>
      <c r="H42" s="236"/>
      <c r="I42" s="9"/>
      <c r="J42" s="9"/>
      <c r="K42" s="9"/>
      <c r="L42" s="9"/>
      <c r="M42" s="9"/>
      <c r="N42" s="9"/>
    </row>
    <row r="43" spans="1:14" ht="16.2" customHeight="1" x14ac:dyDescent="0.4">
      <c r="A43" s="236"/>
      <c r="B43" s="236"/>
      <c r="C43" s="236"/>
      <c r="D43" s="236"/>
      <c r="E43" s="236"/>
      <c r="F43" s="236"/>
      <c r="G43" s="236"/>
      <c r="H43" s="236"/>
      <c r="I43" s="9"/>
      <c r="J43" s="9"/>
      <c r="K43" s="9"/>
      <c r="L43" s="9"/>
      <c r="M43" s="9"/>
      <c r="N43" s="9"/>
    </row>
    <row r="44" spans="1:14" ht="16.2" customHeight="1" x14ac:dyDescent="0.4">
      <c r="A44" s="208"/>
      <c r="B44" s="208"/>
      <c r="C44" s="208"/>
      <c r="D44" s="208"/>
      <c r="E44" s="208"/>
      <c r="F44" s="208"/>
      <c r="G44" s="208"/>
      <c r="H44" s="208"/>
      <c r="I44" s="9"/>
      <c r="J44" s="9"/>
      <c r="K44" s="9"/>
      <c r="L44" s="9"/>
      <c r="M44" s="9"/>
      <c r="N44" s="9"/>
    </row>
    <row r="45" spans="1:14" ht="16.2" customHeight="1" x14ac:dyDescent="0.4">
      <c r="A45" s="208"/>
      <c r="B45" s="208"/>
      <c r="C45" s="208"/>
      <c r="D45" s="208"/>
      <c r="E45" s="208"/>
      <c r="F45" s="208"/>
      <c r="G45" s="208"/>
      <c r="H45" s="208"/>
      <c r="I45" s="9"/>
      <c r="J45" s="9"/>
      <c r="K45" s="9"/>
      <c r="L45" s="9"/>
      <c r="M45" s="9"/>
      <c r="N45" s="9"/>
    </row>
    <row r="46" spans="1:14" s="65" customFormat="1" ht="16.8" customHeight="1" x14ac:dyDescent="0.4">
      <c r="A46" s="191" t="s">
        <v>145</v>
      </c>
      <c r="B46" s="192"/>
      <c r="C46" s="192"/>
      <c r="D46" s="192"/>
      <c r="E46" s="192" t="s">
        <v>146</v>
      </c>
      <c r="F46" s="193"/>
      <c r="G46" s="192"/>
      <c r="H46" s="194"/>
      <c r="I46" s="181"/>
      <c r="J46" s="181"/>
      <c r="K46" s="181"/>
      <c r="L46" s="181"/>
      <c r="M46" s="181"/>
      <c r="N46" s="1"/>
    </row>
    <row r="47" spans="1:14" ht="20.399999999999999" thickBot="1" x14ac:dyDescent="0.5">
      <c r="A47" s="146" t="s">
        <v>9</v>
      </c>
      <c r="B47" s="146"/>
      <c r="C47" s="146"/>
      <c r="D47" s="146"/>
      <c r="E47" s="146"/>
      <c r="F47" s="146"/>
      <c r="G47" s="146"/>
      <c r="H47" s="15" t="s">
        <v>227</v>
      </c>
      <c r="I47" s="4"/>
      <c r="N47" s="195"/>
    </row>
    <row r="48" spans="1:14" ht="16.2" customHeight="1" x14ac:dyDescent="0.4">
      <c r="A48" s="25"/>
      <c r="B48" s="25"/>
      <c r="C48" s="25"/>
      <c r="D48" s="25"/>
      <c r="E48" s="25"/>
      <c r="F48" s="25"/>
      <c r="G48" s="25"/>
      <c r="H48" s="18"/>
      <c r="I48" s="4"/>
    </row>
    <row r="49" spans="1:13" ht="18.600000000000001" customHeight="1" x14ac:dyDescent="0.45">
      <c r="A49" s="8" t="s">
        <v>125</v>
      </c>
      <c r="B49" s="1"/>
      <c r="C49" s="1"/>
      <c r="D49" s="1"/>
      <c r="E49" s="1"/>
      <c r="F49" s="211"/>
      <c r="G49" s="1"/>
    </row>
    <row r="50" spans="1:13" ht="16.2" customHeight="1" x14ac:dyDescent="0.4">
      <c r="A50" s="2"/>
      <c r="B50" s="1"/>
      <c r="C50" s="1"/>
      <c r="D50" s="1"/>
      <c r="E50" s="1"/>
      <c r="F50" s="1"/>
      <c r="G50" s="1"/>
    </row>
    <row r="51" spans="1:13" ht="16.2" customHeight="1" x14ac:dyDescent="0.4">
      <c r="A51" s="2"/>
      <c r="C51" s="1"/>
      <c r="D51" s="1"/>
      <c r="E51" s="3" t="s">
        <v>152</v>
      </c>
      <c r="F51" s="234">
        <v>1016.7</v>
      </c>
      <c r="G51" s="1" t="s">
        <v>237</v>
      </c>
    </row>
    <row r="52" spans="1:13" ht="16.2" customHeight="1" x14ac:dyDescent="0.4">
      <c r="A52" s="2"/>
      <c r="B52" s="1"/>
      <c r="C52" s="3"/>
      <c r="D52" s="89"/>
      <c r="E52" s="1"/>
      <c r="F52" s="1"/>
      <c r="G52" s="1"/>
    </row>
    <row r="53" spans="1:13" x14ac:dyDescent="0.4">
      <c r="A53" s="2"/>
      <c r="B53" s="307" t="s">
        <v>194</v>
      </c>
      <c r="C53" s="307"/>
      <c r="D53" s="307"/>
      <c r="E53" s="307"/>
      <c r="F53" s="307"/>
      <c r="G53" s="307"/>
    </row>
    <row r="54" spans="1:13" x14ac:dyDescent="0.4">
      <c r="A54" s="2"/>
      <c r="B54" s="307"/>
      <c r="C54" s="307"/>
      <c r="D54" s="307"/>
      <c r="E54" s="307"/>
      <c r="F54" s="307"/>
      <c r="G54" s="307"/>
    </row>
    <row r="55" spans="1:13" x14ac:dyDescent="0.4">
      <c r="A55" s="2"/>
      <c r="B55" s="1"/>
      <c r="C55" s="3"/>
      <c r="D55" s="89"/>
      <c r="E55" s="1"/>
      <c r="F55" s="1"/>
      <c r="G55" s="1"/>
    </row>
    <row r="56" spans="1:13" ht="17.25" customHeight="1" x14ac:dyDescent="0.4">
      <c r="A56" s="2"/>
      <c r="C56" s="3"/>
      <c r="D56" s="159"/>
      <c r="E56" s="247" t="s">
        <v>120</v>
      </c>
      <c r="F56" s="248"/>
    </row>
    <row r="57" spans="1:13" ht="32.4" x14ac:dyDescent="0.4">
      <c r="A57" s="2"/>
      <c r="C57" s="84" t="s">
        <v>107</v>
      </c>
      <c r="D57" s="157" t="s">
        <v>114</v>
      </c>
      <c r="E57" s="84" t="s">
        <v>224</v>
      </c>
      <c r="G57" s="9"/>
      <c r="M57" s="1"/>
    </row>
    <row r="58" spans="1:13" ht="16.2" customHeight="1" x14ac:dyDescent="0.4">
      <c r="A58" s="2"/>
      <c r="C58" s="107">
        <v>2017</v>
      </c>
      <c r="D58" s="179">
        <v>49515</v>
      </c>
      <c r="E58" s="145">
        <f>F173</f>
        <v>196315.92303030303</v>
      </c>
      <c r="F58" s="37" t="s">
        <v>229</v>
      </c>
    </row>
    <row r="59" spans="1:13" s="1" customFormat="1" ht="16.2" customHeight="1" x14ac:dyDescent="0.4">
      <c r="C59" s="107">
        <v>2018</v>
      </c>
      <c r="D59" s="179">
        <f t="shared" ref="D59:D62" si="0">D58+1016.7</f>
        <v>50531.7</v>
      </c>
      <c r="E59" s="145">
        <f>E58-D59</f>
        <v>145784.22303030302</v>
      </c>
      <c r="G59" s="37"/>
      <c r="H59" s="37"/>
      <c r="I59" s="7"/>
    </row>
    <row r="60" spans="1:13" s="1" customFormat="1" ht="16.2" customHeight="1" x14ac:dyDescent="0.4">
      <c r="C60" s="107">
        <v>2019</v>
      </c>
      <c r="D60" s="179">
        <f t="shared" si="0"/>
        <v>51548.399999999994</v>
      </c>
      <c r="E60" s="145">
        <f>E59-D60</f>
        <v>94235.823030303029</v>
      </c>
      <c r="G60" s="37"/>
      <c r="H60" s="37"/>
      <c r="I60" s="7"/>
    </row>
    <row r="61" spans="1:13" s="1" customFormat="1" ht="16.2" customHeight="1" x14ac:dyDescent="0.4">
      <c r="C61" s="107">
        <v>2020</v>
      </c>
      <c r="D61" s="179">
        <f t="shared" si="0"/>
        <v>52565.099999999991</v>
      </c>
      <c r="E61" s="145">
        <f>E60-D61</f>
        <v>41670.723030303037</v>
      </c>
      <c r="G61" s="37"/>
      <c r="H61" s="37"/>
      <c r="I61" s="7"/>
    </row>
    <row r="62" spans="1:13" s="1" customFormat="1" ht="16.2" customHeight="1" x14ac:dyDescent="0.4">
      <c r="C62" s="107">
        <v>2021</v>
      </c>
      <c r="D62" s="179">
        <f t="shared" si="0"/>
        <v>53581.799999999988</v>
      </c>
      <c r="E62" s="126"/>
      <c r="F62" s="114"/>
      <c r="G62" s="37"/>
      <c r="H62" s="37"/>
      <c r="I62" s="7"/>
    </row>
    <row r="63" spans="1:13" s="1" customFormat="1" ht="16.2" customHeight="1" x14ac:dyDescent="0.4">
      <c r="B63" s="242"/>
      <c r="C63" s="198"/>
      <c r="D63" s="145"/>
      <c r="E63" s="145"/>
      <c r="F63" s="114"/>
      <c r="H63" s="37"/>
      <c r="I63" s="7"/>
    </row>
    <row r="64" spans="1:13" s="1" customFormat="1" ht="16.2" customHeight="1" x14ac:dyDescent="0.4">
      <c r="B64" s="242"/>
      <c r="C64" s="198"/>
      <c r="D64" s="145"/>
      <c r="E64" s="145"/>
      <c r="F64" s="114"/>
      <c r="H64" s="37"/>
      <c r="I64" s="7"/>
    </row>
    <row r="65" spans="1:9" s="1" customFormat="1" ht="16.2" customHeight="1" x14ac:dyDescent="0.45">
      <c r="A65" s="95" t="s">
        <v>222</v>
      </c>
      <c r="B65" s="5"/>
      <c r="C65" s="5"/>
      <c r="E65" s="5"/>
      <c r="F65" s="110"/>
      <c r="G65" s="99"/>
      <c r="I65" s="7"/>
    </row>
    <row r="66" spans="1:9" ht="16.2" customHeight="1" x14ac:dyDescent="0.4">
      <c r="A66" s="2"/>
      <c r="B66" s="171" t="s">
        <v>238</v>
      </c>
      <c r="C66" s="1"/>
      <c r="D66" s="96"/>
      <c r="E66" s="79"/>
      <c r="F66" s="107"/>
      <c r="G66" s="6">
        <f>21-18</f>
        <v>3</v>
      </c>
      <c r="H66" s="1" t="s">
        <v>2</v>
      </c>
    </row>
    <row r="67" spans="1:9" ht="16.2" customHeight="1" x14ac:dyDescent="0.4">
      <c r="A67" s="1"/>
      <c r="B67" s="172" t="s">
        <v>223</v>
      </c>
      <c r="C67" s="1"/>
      <c r="D67" s="11"/>
      <c r="E67" s="11"/>
      <c r="F67" s="1"/>
      <c r="G67" s="1"/>
      <c r="H67" s="96"/>
    </row>
    <row r="68" spans="1:9" ht="16.2" customHeight="1" x14ac:dyDescent="0.4">
      <c r="A68" s="1"/>
      <c r="B68" s="1"/>
      <c r="C68" s="79">
        <f>E61</f>
        <v>41670.723030303037</v>
      </c>
      <c r="D68" s="11" t="s">
        <v>111</v>
      </c>
      <c r="E68" s="79">
        <f>D62</f>
        <v>53581.799999999988</v>
      </c>
      <c r="F68" s="1"/>
      <c r="G68" s="108">
        <f>C68/E68</f>
        <v>0.77770293327777429</v>
      </c>
      <c r="H68" s="1" t="s">
        <v>2</v>
      </c>
    </row>
    <row r="69" spans="1:9" ht="16.2" customHeight="1" x14ac:dyDescent="0.4">
      <c r="A69" s="1"/>
      <c r="B69" s="147" t="s">
        <v>236</v>
      </c>
      <c r="C69" s="148"/>
      <c r="D69" s="148"/>
      <c r="E69" s="148"/>
      <c r="F69" s="143"/>
      <c r="G69" s="148">
        <f>SUM(G66:G68)</f>
        <v>3.7777029332777743</v>
      </c>
      <c r="H69" s="143" t="s">
        <v>2</v>
      </c>
    </row>
    <row r="70" spans="1:9" ht="16.2" customHeight="1" x14ac:dyDescent="0.4">
      <c r="A70" s="1"/>
      <c r="B70" s="161"/>
      <c r="C70" s="101"/>
      <c r="D70" s="101"/>
      <c r="E70" s="101"/>
      <c r="F70" s="5"/>
      <c r="G70" s="160">
        <f>365.25*G69</f>
        <v>1379.805996379707</v>
      </c>
      <c r="H70" s="160" t="s">
        <v>134</v>
      </c>
    </row>
    <row r="71" spans="1:9" ht="16.2" customHeight="1" x14ac:dyDescent="0.4">
      <c r="A71" s="1"/>
      <c r="B71" s="1"/>
      <c r="C71" s="1"/>
      <c r="D71" s="1"/>
      <c r="E71" s="79"/>
      <c r="F71" s="79"/>
      <c r="G71" s="162">
        <v>43101</v>
      </c>
      <c r="H71" s="163"/>
    </row>
    <row r="72" spans="1:9" ht="16.2" customHeight="1" thickBot="1" x14ac:dyDescent="0.45">
      <c r="A72" s="1"/>
      <c r="B72" s="69" t="s">
        <v>130</v>
      </c>
      <c r="C72" s="69"/>
      <c r="D72" s="69"/>
      <c r="E72" s="69"/>
      <c r="F72" s="69"/>
      <c r="G72" s="109">
        <f>G70+G71</f>
        <v>44480.805996379706</v>
      </c>
      <c r="H72" s="99"/>
    </row>
    <row r="73" spans="1:9" ht="16.2" customHeight="1" thickTop="1" x14ac:dyDescent="0.4">
      <c r="A73" s="1"/>
      <c r="B73" s="5"/>
      <c r="C73" s="5"/>
      <c r="D73" s="5"/>
      <c r="E73" s="5"/>
      <c r="F73" s="5"/>
      <c r="G73" s="110"/>
      <c r="H73" s="99"/>
    </row>
    <row r="74" spans="1:9" ht="16.2" customHeight="1" x14ac:dyDescent="0.4">
      <c r="A74" s="5"/>
      <c r="B74" s="241"/>
      <c r="C74" s="145"/>
      <c r="D74" s="145"/>
      <c r="E74" s="129"/>
      <c r="F74" s="114"/>
      <c r="G74" s="9"/>
      <c r="H74" s="9"/>
    </row>
    <row r="75" spans="1:9" ht="16.2" customHeight="1" x14ac:dyDescent="0.4">
      <c r="A75" s="1"/>
      <c r="B75" s="242"/>
      <c r="C75" s="198"/>
      <c r="D75" s="145"/>
      <c r="E75" s="129"/>
      <c r="F75" s="114"/>
      <c r="G75" s="1"/>
    </row>
    <row r="76" spans="1:9" ht="16.2" customHeight="1" x14ac:dyDescent="0.4">
      <c r="A76" s="1"/>
      <c r="B76" s="242"/>
      <c r="C76" s="198"/>
      <c r="D76" s="145"/>
      <c r="E76" s="129"/>
      <c r="F76" s="114"/>
      <c r="G76" s="1"/>
    </row>
    <row r="77" spans="1:9" ht="16.2" customHeight="1" x14ac:dyDescent="0.4">
      <c r="A77" s="1"/>
      <c r="B77" s="242"/>
      <c r="C77" s="198"/>
      <c r="D77" s="145"/>
      <c r="E77" s="129"/>
      <c r="F77" s="114"/>
      <c r="G77" s="1"/>
    </row>
    <row r="78" spans="1:9" ht="16.2" customHeight="1" x14ac:dyDescent="0.4">
      <c r="A78" s="1"/>
      <c r="B78" s="242"/>
      <c r="C78" s="198"/>
      <c r="D78" s="145"/>
      <c r="E78" s="129"/>
      <c r="F78" s="114"/>
      <c r="G78" s="1"/>
    </row>
    <row r="79" spans="1:9" ht="16.2" customHeight="1" x14ac:dyDescent="0.4">
      <c r="A79" s="1"/>
      <c r="B79" s="242"/>
      <c r="C79" s="198"/>
      <c r="D79" s="145"/>
      <c r="E79" s="129"/>
      <c r="F79" s="114"/>
      <c r="G79" s="1"/>
    </row>
    <row r="80" spans="1:9" ht="16.2" customHeight="1" x14ac:dyDescent="0.4">
      <c r="A80" s="1"/>
      <c r="B80" s="242"/>
      <c r="C80" s="198"/>
      <c r="D80" s="145"/>
      <c r="E80" s="129"/>
      <c r="F80" s="114"/>
      <c r="G80" s="1"/>
    </row>
    <row r="81" spans="1:7" ht="16.2" customHeight="1" x14ac:dyDescent="0.4">
      <c r="A81" s="1"/>
      <c r="B81" s="242"/>
      <c r="C81" s="198"/>
      <c r="D81" s="145"/>
      <c r="E81" s="129"/>
      <c r="F81" s="114"/>
      <c r="G81" s="1"/>
    </row>
    <row r="82" spans="1:7" ht="16.2" customHeight="1" x14ac:dyDescent="0.4">
      <c r="A82" s="1"/>
      <c r="B82" s="242"/>
      <c r="C82" s="198"/>
      <c r="D82" s="145"/>
      <c r="E82" s="129"/>
      <c r="F82" s="114"/>
      <c r="G82" s="1"/>
    </row>
    <row r="83" spans="1:7" ht="16.2" customHeight="1" x14ac:dyDescent="0.4">
      <c r="A83" s="1"/>
      <c r="B83" s="242"/>
      <c r="C83" s="198"/>
      <c r="D83" s="145"/>
      <c r="E83" s="128"/>
      <c r="F83" s="114"/>
    </row>
    <row r="84" spans="1:7" ht="16.2" customHeight="1" x14ac:dyDescent="0.4">
      <c r="A84" s="1"/>
      <c r="B84" s="242"/>
      <c r="C84" s="198"/>
      <c r="D84" s="145"/>
      <c r="E84" s="128"/>
      <c r="F84" s="111"/>
    </row>
    <row r="85" spans="1:7" ht="16.2" customHeight="1" x14ac:dyDescent="0.4">
      <c r="A85" s="1"/>
      <c r="B85" s="242"/>
      <c r="C85" s="198"/>
      <c r="D85" s="145"/>
      <c r="E85" s="128"/>
      <c r="F85" s="111"/>
    </row>
    <row r="86" spans="1:7" ht="16.2" customHeight="1" x14ac:dyDescent="0.4">
      <c r="A86" s="1"/>
      <c r="B86" s="242"/>
      <c r="C86" s="198"/>
      <c r="D86" s="145"/>
      <c r="E86" s="128"/>
      <c r="F86" s="111"/>
    </row>
    <row r="87" spans="1:7" ht="16.2" customHeight="1" x14ac:dyDescent="0.4">
      <c r="A87" s="1"/>
      <c r="B87" s="242"/>
      <c r="C87" s="198"/>
      <c r="D87" s="145"/>
      <c r="E87" s="128"/>
      <c r="F87" s="111"/>
    </row>
    <row r="88" spans="1:7" ht="16.2" customHeight="1" x14ac:dyDescent="0.4">
      <c r="A88" s="1"/>
      <c r="B88" s="107"/>
      <c r="C88" s="198"/>
      <c r="D88" s="145"/>
      <c r="E88" s="128"/>
      <c r="F88" s="111"/>
    </row>
    <row r="89" spans="1:7" ht="16.2" customHeight="1" x14ac:dyDescent="0.4">
      <c r="A89" s="1"/>
      <c r="B89" s="107"/>
      <c r="C89" s="198"/>
      <c r="D89" s="145"/>
      <c r="E89" s="128"/>
      <c r="F89" s="111"/>
    </row>
    <row r="90" spans="1:7" ht="16.2" customHeight="1" x14ac:dyDescent="0.4">
      <c r="A90" s="1"/>
      <c r="B90" s="107"/>
      <c r="C90" s="198"/>
      <c r="D90" s="145"/>
      <c r="E90" s="128"/>
      <c r="F90" s="111"/>
    </row>
    <row r="91" spans="1:7" ht="16.2" customHeight="1" x14ac:dyDescent="0.4">
      <c r="A91" s="1"/>
      <c r="B91" s="107"/>
      <c r="C91" s="198"/>
      <c r="D91" s="145"/>
      <c r="E91" s="128"/>
      <c r="F91" s="111"/>
    </row>
    <row r="92" spans="1:7" ht="16.2" customHeight="1" x14ac:dyDescent="0.4">
      <c r="A92" s="1"/>
      <c r="B92" s="107"/>
      <c r="C92" s="198"/>
      <c r="D92" s="145"/>
      <c r="E92" s="128"/>
      <c r="F92" s="111"/>
    </row>
    <row r="93" spans="1:7" ht="16.2" customHeight="1" x14ac:dyDescent="0.4">
      <c r="A93" s="1"/>
      <c r="B93" s="107"/>
      <c r="C93" s="198"/>
      <c r="D93" s="145"/>
      <c r="E93" s="128"/>
      <c r="F93" s="111"/>
    </row>
    <row r="94" spans="1:7" ht="16.2" customHeight="1" x14ac:dyDescent="0.4">
      <c r="A94" s="1"/>
      <c r="B94" s="107"/>
      <c r="C94" s="198"/>
      <c r="D94" s="145"/>
      <c r="E94" s="128"/>
      <c r="F94" s="111"/>
    </row>
    <row r="95" spans="1:7" ht="16.2" customHeight="1" x14ac:dyDescent="0.4">
      <c r="A95" s="1"/>
      <c r="B95" s="107"/>
      <c r="C95" s="198"/>
      <c r="D95" s="145"/>
      <c r="E95" s="128"/>
      <c r="F95" s="111"/>
    </row>
    <row r="96" spans="1:7" ht="16.2" customHeight="1" x14ac:dyDescent="0.4">
      <c r="A96" s="1"/>
      <c r="B96" s="107"/>
      <c r="C96" s="198"/>
      <c r="D96" s="145"/>
      <c r="E96" s="128"/>
      <c r="F96" s="111"/>
    </row>
    <row r="97" spans="1:9" ht="16.2" customHeight="1" x14ac:dyDescent="0.4">
      <c r="A97" s="1"/>
      <c r="B97" s="107"/>
      <c r="C97" s="198"/>
      <c r="D97" s="145"/>
      <c r="E97" s="128"/>
      <c r="F97" s="111"/>
    </row>
    <row r="98" spans="1:9" ht="16.2" customHeight="1" x14ac:dyDescent="0.4">
      <c r="A98" s="1"/>
      <c r="B98" s="107"/>
      <c r="C98" s="198"/>
      <c r="D98" s="145"/>
      <c r="E98" s="128"/>
      <c r="F98" s="111"/>
    </row>
    <row r="99" spans="1:9" ht="21.75" customHeight="1" thickBot="1" x14ac:dyDescent="0.5">
      <c r="A99" s="13" t="s">
        <v>11</v>
      </c>
      <c r="B99" s="150"/>
      <c r="C99" s="150"/>
      <c r="D99" s="150"/>
      <c r="E99" s="150"/>
      <c r="F99" s="150"/>
      <c r="G99" s="150"/>
      <c r="H99" s="15" t="s">
        <v>225</v>
      </c>
      <c r="I99" s="4"/>
    </row>
    <row r="100" spans="1:9" ht="16.2" customHeight="1" x14ac:dyDescent="0.45">
      <c r="A100" s="26"/>
      <c r="B100" s="203"/>
      <c r="C100" s="203"/>
      <c r="D100" s="203"/>
      <c r="E100" s="203"/>
      <c r="F100" s="203"/>
      <c r="G100" s="203"/>
      <c r="H100" s="28"/>
      <c r="I100" s="4"/>
    </row>
    <row r="101" spans="1:9" ht="16.2" customHeight="1" x14ac:dyDescent="0.4">
      <c r="A101" s="36"/>
      <c r="B101" s="36"/>
      <c r="C101" s="48"/>
      <c r="D101" s="38"/>
      <c r="E101" s="38"/>
      <c r="F101" s="38"/>
      <c r="G101" s="38"/>
      <c r="H101" s="9"/>
    </row>
    <row r="102" spans="1:9" ht="16.2" customHeight="1" x14ac:dyDescent="0.4">
      <c r="A102" s="36" t="s">
        <v>119</v>
      </c>
      <c r="D102" s="10"/>
      <c r="E102" s="10"/>
      <c r="F102" s="10"/>
    </row>
    <row r="103" spans="1:9" ht="16.2" customHeight="1" x14ac:dyDescent="0.4">
      <c r="A103" s="36"/>
      <c r="D103" s="10"/>
      <c r="E103" s="10"/>
      <c r="F103" s="10"/>
    </row>
    <row r="104" spans="1:9" ht="16.2" customHeight="1" x14ac:dyDescent="0.4">
      <c r="A104" s="36"/>
    </row>
    <row r="105" spans="1:9" ht="16.2" customHeight="1" x14ac:dyDescent="0.4">
      <c r="A105" s="36"/>
    </row>
    <row r="106" spans="1:9" ht="16.2" customHeight="1" x14ac:dyDescent="0.4">
      <c r="A106" s="36"/>
    </row>
    <row r="107" spans="1:9" ht="16.2" customHeight="1" x14ac:dyDescent="0.4">
      <c r="A107" s="36"/>
    </row>
    <row r="108" spans="1:9" ht="16.2" customHeight="1" x14ac:dyDescent="0.4">
      <c r="A108" s="36"/>
    </row>
    <row r="109" spans="1:9" ht="16.2" customHeight="1" x14ac:dyDescent="0.4">
      <c r="A109" s="36"/>
    </row>
    <row r="110" spans="1:9" ht="16.2" customHeight="1" x14ac:dyDescent="0.4">
      <c r="A110" s="36"/>
    </row>
    <row r="111" spans="1:9" ht="16.2" customHeight="1" x14ac:dyDescent="0.4">
      <c r="A111" s="36"/>
    </row>
    <row r="112" spans="1:9" ht="16.2" customHeight="1" x14ac:dyDescent="0.4">
      <c r="A112" s="36"/>
    </row>
    <row r="113" spans="1:8" ht="16.2" customHeight="1" x14ac:dyDescent="0.4">
      <c r="A113" s="36"/>
    </row>
    <row r="114" spans="1:8" ht="16.2" customHeight="1" x14ac:dyDescent="0.4">
      <c r="A114" s="36"/>
    </row>
    <row r="115" spans="1:8" ht="16.2" customHeight="1" x14ac:dyDescent="0.4">
      <c r="A115" s="36"/>
    </row>
    <row r="116" spans="1:8" ht="16.2" customHeight="1" x14ac:dyDescent="0.4">
      <c r="A116" s="36"/>
    </row>
    <row r="117" spans="1:8" ht="16.2" customHeight="1" x14ac:dyDescent="0.4">
      <c r="A117" s="36"/>
    </row>
    <row r="118" spans="1:8" ht="16.2" customHeight="1" x14ac:dyDescent="0.4">
      <c r="A118" s="36"/>
    </row>
    <row r="119" spans="1:8" ht="16.2" customHeight="1" x14ac:dyDescent="0.4"/>
    <row r="120" spans="1:8" ht="16.2" customHeight="1" x14ac:dyDescent="0.4">
      <c r="A120" s="36"/>
    </row>
    <row r="121" spans="1:8" ht="16.2" customHeight="1" x14ac:dyDescent="0.4">
      <c r="A121" s="308" t="s">
        <v>217</v>
      </c>
      <c r="B121" s="308"/>
      <c r="C121" s="308"/>
      <c r="D121" s="308"/>
      <c r="E121" s="308"/>
      <c r="F121" s="308"/>
      <c r="G121" s="308"/>
      <c r="H121" s="308"/>
    </row>
    <row r="122" spans="1:8" ht="16.2" customHeight="1" x14ac:dyDescent="0.4">
      <c r="A122" s="308"/>
      <c r="B122" s="308"/>
      <c r="C122" s="308"/>
      <c r="D122" s="308"/>
      <c r="E122" s="308"/>
      <c r="F122" s="308"/>
      <c r="G122" s="308"/>
      <c r="H122" s="308"/>
    </row>
    <row r="123" spans="1:8" ht="16.2" customHeight="1" x14ac:dyDescent="0.4">
      <c r="A123" s="308"/>
      <c r="B123" s="308"/>
      <c r="C123" s="308"/>
      <c r="D123" s="308"/>
      <c r="E123" s="308"/>
      <c r="F123" s="308"/>
      <c r="G123" s="308"/>
      <c r="H123" s="308"/>
    </row>
    <row r="124" spans="1:8" ht="16.2" customHeight="1" x14ac:dyDescent="0.4">
      <c r="A124" s="308"/>
      <c r="B124" s="308"/>
      <c r="C124" s="308"/>
      <c r="D124" s="308"/>
      <c r="E124" s="308"/>
      <c r="F124" s="308"/>
      <c r="G124" s="308"/>
      <c r="H124" s="308"/>
    </row>
    <row r="125" spans="1:8" ht="16.2" customHeight="1" x14ac:dyDescent="0.4">
      <c r="A125" s="308"/>
      <c r="B125" s="308"/>
      <c r="C125" s="308"/>
      <c r="D125" s="308"/>
      <c r="E125" s="308"/>
      <c r="F125" s="308"/>
      <c r="G125" s="308"/>
      <c r="H125" s="308"/>
    </row>
    <row r="126" spans="1:8" ht="16.2" customHeight="1" x14ac:dyDescent="0.4">
      <c r="A126" s="308"/>
      <c r="B126" s="308"/>
      <c r="C126" s="308"/>
      <c r="D126" s="308"/>
      <c r="E126" s="308"/>
      <c r="F126" s="308"/>
      <c r="G126" s="308"/>
      <c r="H126" s="308"/>
    </row>
    <row r="127" spans="1:8" ht="16.2" customHeight="1" x14ac:dyDescent="0.4">
      <c r="A127" s="36"/>
    </row>
    <row r="128" spans="1:8" ht="16.2" customHeight="1" x14ac:dyDescent="0.4">
      <c r="A128" s="36"/>
    </row>
    <row r="129" spans="1:9" ht="16.2" customHeight="1" x14ac:dyDescent="0.45">
      <c r="A129" s="95" t="s">
        <v>181</v>
      </c>
      <c r="B129" s="25"/>
      <c r="C129" s="25"/>
      <c r="D129" s="25"/>
      <c r="E129" s="9"/>
      <c r="F129" s="67"/>
      <c r="G129" s="16"/>
    </row>
    <row r="130" spans="1:9" ht="16.2" customHeight="1" x14ac:dyDescent="0.4">
      <c r="A130" s="36"/>
      <c r="C130" s="9"/>
      <c r="D130" s="9"/>
      <c r="E130" s="9"/>
      <c r="F130" s="10"/>
      <c r="G130" s="33"/>
      <c r="H130" s="9"/>
    </row>
    <row r="131" spans="1:9" ht="16.2" customHeight="1" x14ac:dyDescent="0.4">
      <c r="A131" s="25" t="s">
        <v>195</v>
      </c>
      <c r="B131" s="25"/>
      <c r="C131" s="9"/>
      <c r="D131" s="9"/>
      <c r="E131" s="9"/>
      <c r="F131" s="9"/>
      <c r="G131" s="33"/>
      <c r="H131" s="9"/>
    </row>
    <row r="132" spans="1:9" ht="16.2" customHeight="1" x14ac:dyDescent="0.4">
      <c r="A132" s="25"/>
      <c r="B132" s="25"/>
      <c r="C132" s="9"/>
      <c r="D132" s="9"/>
      <c r="E132" s="9"/>
      <c r="F132" s="9"/>
      <c r="G132" s="33"/>
      <c r="H132" s="9"/>
    </row>
    <row r="133" spans="1:9" ht="16.2" customHeight="1" x14ac:dyDescent="0.4">
      <c r="A133" s="48"/>
      <c r="B133" s="25" t="s">
        <v>173</v>
      </c>
      <c r="C133" s="9"/>
      <c r="D133" s="9"/>
      <c r="E133" s="9"/>
      <c r="F133" s="9"/>
      <c r="G133" s="33">
        <v>55731.29</v>
      </c>
      <c r="H133" s="9" t="s">
        <v>12</v>
      </c>
    </row>
    <row r="134" spans="1:9" ht="16.2" customHeight="1" x14ac:dyDescent="0.4">
      <c r="A134" s="48"/>
      <c r="B134" s="37" t="s">
        <v>175</v>
      </c>
    </row>
    <row r="135" spans="1:9" ht="16.2" customHeight="1" thickBot="1" x14ac:dyDescent="0.45">
      <c r="B135" s="55" t="s">
        <v>197</v>
      </c>
      <c r="C135" s="55"/>
      <c r="D135" s="55"/>
      <c r="E135" s="55"/>
      <c r="F135" s="55"/>
      <c r="G135" s="56">
        <f>G133</f>
        <v>55731.29</v>
      </c>
      <c r="H135" s="55" t="s">
        <v>12</v>
      </c>
    </row>
    <row r="136" spans="1:9" ht="16.2" customHeight="1" thickTop="1" x14ac:dyDescent="0.4">
      <c r="A136" s="36"/>
    </row>
    <row r="137" spans="1:9" s="96" customFormat="1" ht="16.2" customHeight="1" x14ac:dyDescent="0.4">
      <c r="A137" s="36"/>
      <c r="B137" s="25" t="s">
        <v>151</v>
      </c>
      <c r="C137" s="9"/>
      <c r="D137" s="9"/>
      <c r="E137" s="9"/>
      <c r="F137" s="9"/>
      <c r="G137" s="33">
        <v>25000</v>
      </c>
      <c r="H137" s="9" t="s">
        <v>12</v>
      </c>
      <c r="I137" s="97"/>
    </row>
    <row r="138" spans="1:9" s="1" customFormat="1" ht="16.2" customHeight="1" thickBot="1" x14ac:dyDescent="0.45">
      <c r="A138" s="48"/>
      <c r="B138" s="123" t="s">
        <v>198</v>
      </c>
      <c r="C138" s="60"/>
      <c r="D138" s="60"/>
      <c r="E138" s="60"/>
      <c r="F138" s="60"/>
      <c r="G138" s="39">
        <f>G135-G137</f>
        <v>30731.29</v>
      </c>
      <c r="H138" s="60" t="s">
        <v>12</v>
      </c>
      <c r="I138" s="37"/>
    </row>
    <row r="139" spans="1:9" s="1" customFormat="1" ht="16.2" customHeight="1" thickTop="1" x14ac:dyDescent="0.4">
      <c r="A139" s="48"/>
      <c r="B139" s="25"/>
      <c r="C139" s="9"/>
      <c r="D139" s="9"/>
      <c r="E139" s="9"/>
      <c r="F139" s="9"/>
      <c r="G139" s="33"/>
      <c r="H139" s="9"/>
      <c r="I139" s="37"/>
    </row>
    <row r="140" spans="1:9" s="1" customFormat="1" ht="16.2" customHeight="1" x14ac:dyDescent="0.4">
      <c r="A140" s="48"/>
      <c r="B140" s="25"/>
      <c r="C140" s="9"/>
      <c r="D140" s="9"/>
      <c r="E140" s="9"/>
      <c r="F140" s="9"/>
      <c r="G140" s="33"/>
      <c r="H140" s="9"/>
      <c r="I140" s="37"/>
    </row>
    <row r="141" spans="1:9" s="1" customFormat="1" ht="16.2" customHeight="1" x14ac:dyDescent="0.4">
      <c r="A141" s="36" t="s">
        <v>196</v>
      </c>
      <c r="B141" s="37"/>
      <c r="C141" s="37"/>
      <c r="D141" s="37"/>
      <c r="E141" s="37"/>
      <c r="F141" s="37"/>
      <c r="G141" s="37"/>
      <c r="H141" s="33"/>
      <c r="I141" s="37"/>
    </row>
    <row r="142" spans="1:9" s="1" customFormat="1" ht="16.2" customHeight="1" x14ac:dyDescent="0.4">
      <c r="A142" s="36"/>
      <c r="B142" s="37"/>
      <c r="C142" s="37"/>
      <c r="D142" s="37"/>
      <c r="E142" s="37"/>
      <c r="F142" s="37"/>
      <c r="G142" s="37"/>
      <c r="H142" s="33"/>
      <c r="I142" s="37"/>
    </row>
    <row r="143" spans="1:9" s="1" customFormat="1" ht="16.2" customHeight="1" x14ac:dyDescent="0.4">
      <c r="A143" s="36"/>
      <c r="B143" s="37" t="s">
        <v>199</v>
      </c>
      <c r="C143" s="37"/>
      <c r="D143" s="37"/>
      <c r="E143" s="37"/>
      <c r="F143" s="37"/>
      <c r="G143" s="10">
        <f>G135</f>
        <v>55731.29</v>
      </c>
      <c r="H143" s="33" t="s">
        <v>12</v>
      </c>
      <c r="I143" s="37"/>
    </row>
    <row r="144" spans="1:9" s="1" customFormat="1" ht="16.2" customHeight="1" x14ac:dyDescent="0.4">
      <c r="A144" s="36"/>
      <c r="B144" s="37" t="s">
        <v>126</v>
      </c>
      <c r="C144" s="37"/>
      <c r="D144" s="37"/>
      <c r="E144" s="37"/>
      <c r="F144" s="10">
        <f>G143/G14</f>
        <v>33776.539393939398</v>
      </c>
      <c r="G144" s="37" t="s">
        <v>10</v>
      </c>
      <c r="H144" s="9"/>
      <c r="I144" s="37"/>
    </row>
    <row r="145" spans="1:12" s="1" customFormat="1" ht="16.2" customHeight="1" x14ac:dyDescent="0.4">
      <c r="A145" s="36"/>
      <c r="B145" s="9"/>
      <c r="C145" s="9"/>
      <c r="D145" s="9"/>
      <c r="E145" s="9"/>
      <c r="F145" s="9"/>
      <c r="G145" s="9"/>
      <c r="H145" s="9"/>
      <c r="I145" s="37"/>
    </row>
    <row r="146" spans="1:12" s="1" customFormat="1" ht="16.2" customHeight="1" thickBot="1" x14ac:dyDescent="0.45">
      <c r="A146" s="36"/>
      <c r="B146" s="55" t="s">
        <v>200</v>
      </c>
      <c r="C146" s="55"/>
      <c r="D146" s="55"/>
      <c r="E146" s="55"/>
      <c r="F146" s="56">
        <f>F144</f>
        <v>33776.539393939398</v>
      </c>
      <c r="G146" s="55" t="str">
        <f>G144</f>
        <v>tons</v>
      </c>
      <c r="H146" s="55"/>
      <c r="I146" s="37"/>
    </row>
    <row r="147" spans="1:12" s="1" customFormat="1" ht="16.2" customHeight="1" thickTop="1" x14ac:dyDescent="0.4">
      <c r="A147" s="36"/>
      <c r="B147" s="9"/>
      <c r="C147" s="9"/>
      <c r="D147" s="9"/>
      <c r="E147" s="9"/>
      <c r="F147" s="9"/>
      <c r="G147" s="33"/>
      <c r="H147" s="9"/>
      <c r="I147" s="37"/>
    </row>
    <row r="148" spans="1:12" s="1" customFormat="1" ht="16.2" customHeight="1" x14ac:dyDescent="0.4">
      <c r="A148" s="36"/>
      <c r="B148" s="302" t="s">
        <v>184</v>
      </c>
      <c r="C148" s="302"/>
      <c r="D148" s="302"/>
      <c r="E148" s="302"/>
      <c r="F148" s="302"/>
      <c r="G148" s="302"/>
      <c r="H148" s="210"/>
      <c r="I148" s="37"/>
    </row>
    <row r="149" spans="1:12" s="1" customFormat="1" ht="16.2" customHeight="1" x14ac:dyDescent="0.4">
      <c r="A149" s="48"/>
      <c r="B149" s="25"/>
      <c r="C149" s="9"/>
      <c r="D149" s="9"/>
      <c r="E149" s="9"/>
      <c r="F149" s="9"/>
      <c r="G149" s="33"/>
      <c r="H149" s="9"/>
      <c r="I149" s="7"/>
      <c r="J149" s="98"/>
    </row>
    <row r="150" spans="1:12" s="1" customFormat="1" ht="16.2" customHeight="1" x14ac:dyDescent="0.4">
      <c r="A150" s="48"/>
      <c r="B150" s="25"/>
      <c r="C150" s="9"/>
      <c r="D150" s="9"/>
      <c r="E150" s="9"/>
      <c r="F150" s="9"/>
      <c r="G150" s="33"/>
      <c r="H150" s="9"/>
      <c r="I150" s="7"/>
      <c r="J150" s="98"/>
    </row>
    <row r="151" spans="1:12" s="1" customFormat="1" ht="16.2" customHeight="1" x14ac:dyDescent="0.4">
      <c r="A151" s="48"/>
      <c r="B151" s="25"/>
      <c r="C151" s="9"/>
      <c r="D151" s="9"/>
      <c r="E151" s="9"/>
      <c r="F151" s="9"/>
      <c r="G151" s="33"/>
      <c r="H151" s="9"/>
      <c r="I151" s="96"/>
    </row>
    <row r="152" spans="1:12" s="1" customFormat="1" ht="16.2" customHeight="1" x14ac:dyDescent="0.4">
      <c r="A152" s="36"/>
      <c r="B152" s="37"/>
      <c r="C152" s="37"/>
      <c r="D152" s="37"/>
      <c r="E152" s="37"/>
      <c r="F152" s="37"/>
      <c r="G152" s="37"/>
      <c r="H152" s="37"/>
      <c r="I152" s="37"/>
      <c r="J152" s="7"/>
      <c r="K152" s="79"/>
      <c r="L152" s="108"/>
    </row>
    <row r="153" spans="1:12" ht="20.399999999999999" customHeight="1" thickBot="1" x14ac:dyDescent="0.5">
      <c r="A153" s="13" t="s">
        <v>11</v>
      </c>
      <c r="B153" s="14"/>
      <c r="C153" s="14"/>
      <c r="D153" s="14"/>
      <c r="E153" s="14"/>
      <c r="F153" s="14"/>
      <c r="G153" s="14"/>
      <c r="H153" s="15" t="s">
        <v>226</v>
      </c>
      <c r="I153" s="4"/>
    </row>
    <row r="154" spans="1:12" ht="16.2" customHeight="1" x14ac:dyDescent="0.4">
      <c r="A154" s="16"/>
      <c r="B154" s="17"/>
      <c r="C154" s="17"/>
      <c r="D154" s="17"/>
      <c r="E154" s="17"/>
      <c r="F154" s="17"/>
      <c r="G154" s="17"/>
      <c r="H154" s="18"/>
    </row>
    <row r="155" spans="1:12" s="1" customFormat="1" ht="16.2" customHeight="1" x14ac:dyDescent="0.4">
      <c r="I155" s="37"/>
      <c r="J155" s="7"/>
      <c r="K155" s="79"/>
      <c r="L155" s="108"/>
    </row>
    <row r="156" spans="1:12" s="1" customFormat="1" ht="18.600000000000001" customHeight="1" x14ac:dyDescent="0.45">
      <c r="A156" s="196" t="s">
        <v>221</v>
      </c>
      <c r="B156" s="37"/>
      <c r="C156" s="17"/>
      <c r="D156" s="17"/>
      <c r="E156" s="17"/>
      <c r="F156" s="17"/>
      <c r="G156" s="17"/>
      <c r="H156" s="46"/>
      <c r="J156" s="7"/>
    </row>
    <row r="157" spans="1:12" s="1" customFormat="1" ht="16.2" customHeight="1" x14ac:dyDescent="0.4">
      <c r="A157" s="36"/>
      <c r="B157" s="37"/>
      <c r="C157" s="17"/>
      <c r="D157" s="17"/>
      <c r="E157" s="17"/>
      <c r="F157" s="17"/>
      <c r="G157" s="17"/>
      <c r="H157" s="46"/>
    </row>
    <row r="158" spans="1:12" s="96" customFormat="1" ht="16.2" customHeight="1" x14ac:dyDescent="0.4">
      <c r="A158" s="1" t="s">
        <v>220</v>
      </c>
      <c r="B158" s="1"/>
      <c r="C158" s="1"/>
      <c r="D158" s="1"/>
      <c r="E158" s="1"/>
      <c r="F158" s="1"/>
      <c r="G158" s="1"/>
      <c r="H158" s="1"/>
    </row>
    <row r="159" spans="1:12" s="96" customFormat="1" ht="16.2" customHeight="1" x14ac:dyDescent="0.4">
      <c r="A159" s="2"/>
      <c r="B159" s="1"/>
      <c r="C159" s="1"/>
      <c r="D159" s="1"/>
      <c r="E159" s="1"/>
      <c r="F159" s="1"/>
      <c r="G159" s="1"/>
      <c r="H159" s="1"/>
    </row>
    <row r="160" spans="1:12" s="96" customFormat="1" ht="18" customHeight="1" x14ac:dyDescent="0.4">
      <c r="A160" s="1"/>
      <c r="B160" s="25"/>
      <c r="C160" s="1"/>
      <c r="D160" s="1"/>
      <c r="E160" s="1"/>
      <c r="F160" s="1"/>
      <c r="G160" s="94"/>
      <c r="H160" s="5"/>
      <c r="I160" s="97"/>
    </row>
    <row r="161" spans="1:14" s="96" customFormat="1" x14ac:dyDescent="0.4">
      <c r="A161" s="1"/>
      <c r="B161" s="25" t="s">
        <v>214</v>
      </c>
      <c r="C161" s="5"/>
      <c r="D161" s="5"/>
      <c r="E161" s="5"/>
      <c r="F161" s="5"/>
      <c r="G161" s="94">
        <v>506285.06</v>
      </c>
      <c r="H161" s="5" t="s">
        <v>12</v>
      </c>
      <c r="I161" s="97"/>
    </row>
    <row r="162" spans="1:14" s="96" customFormat="1" x14ac:dyDescent="0.4">
      <c r="A162" s="1"/>
      <c r="B162" s="25" t="s">
        <v>212</v>
      </c>
      <c r="C162" s="5"/>
      <c r="D162" s="5"/>
      <c r="E162" s="5"/>
      <c r="F162" s="5"/>
      <c r="G162" s="94">
        <v>168826.89</v>
      </c>
      <c r="H162" s="5" t="s">
        <v>12</v>
      </c>
      <c r="I162" s="97"/>
    </row>
    <row r="163" spans="1:14" s="96" customFormat="1" x14ac:dyDescent="0.4">
      <c r="A163" s="37"/>
      <c r="B163" s="45" t="s">
        <v>201</v>
      </c>
      <c r="C163" s="37"/>
      <c r="D163" s="37"/>
      <c r="E163" s="37"/>
      <c r="F163" s="10">
        <v>8204.18</v>
      </c>
      <c r="G163" s="37" t="s">
        <v>10</v>
      </c>
      <c r="H163" s="37"/>
      <c r="I163" s="97"/>
    </row>
    <row r="164" spans="1:14" s="96" customFormat="1" ht="16.2" customHeight="1" x14ac:dyDescent="0.4">
      <c r="A164" s="37"/>
      <c r="B164" s="9" t="s">
        <v>118</v>
      </c>
      <c r="C164" s="9"/>
      <c r="D164" s="9"/>
      <c r="E164" s="9"/>
      <c r="F164" s="9"/>
      <c r="G164" s="33">
        <f>F163*G14</f>
        <v>13536.896999999999</v>
      </c>
      <c r="H164" s="9" t="s">
        <v>12</v>
      </c>
      <c r="I164" s="97"/>
    </row>
    <row r="165" spans="1:14" s="96" customFormat="1" ht="16.2" customHeight="1" thickBot="1" x14ac:dyDescent="0.45">
      <c r="A165" s="1"/>
      <c r="B165" s="123" t="s">
        <v>228</v>
      </c>
      <c r="C165" s="117"/>
      <c r="D165" s="117"/>
      <c r="E165" s="117"/>
      <c r="F165" s="117"/>
      <c r="G165" s="144">
        <f>G161-(G164+G162)</f>
        <v>323921.27299999999</v>
      </c>
      <c r="H165" s="144" t="s">
        <v>12</v>
      </c>
      <c r="I165" s="97"/>
    </row>
    <row r="166" spans="1:14" ht="16.8" thickTop="1" x14ac:dyDescent="0.4">
      <c r="A166" s="2"/>
      <c r="B166" s="1"/>
      <c r="C166" s="1"/>
      <c r="D166" s="1"/>
      <c r="E166" s="1"/>
      <c r="F166" s="1"/>
      <c r="G166" s="1"/>
      <c r="H166" s="1"/>
      <c r="K166" s="79"/>
      <c r="L166" s="121"/>
      <c r="M166" s="1"/>
      <c r="N166" s="1"/>
    </row>
    <row r="167" spans="1:14" s="1" customFormat="1" ht="16.2" customHeight="1" x14ac:dyDescent="0.4">
      <c r="A167" s="184"/>
      <c r="B167" s="188"/>
      <c r="C167" s="188"/>
      <c r="D167" s="188"/>
      <c r="E167" s="188"/>
      <c r="F167" s="188"/>
      <c r="G167" s="188"/>
      <c r="I167" s="37"/>
      <c r="J167" s="7"/>
    </row>
    <row r="168" spans="1:14" s="1" customFormat="1" ht="16.2" customHeight="1" x14ac:dyDescent="0.4">
      <c r="A168" s="88" t="s">
        <v>219</v>
      </c>
      <c r="C168" s="7"/>
      <c r="D168" s="7"/>
      <c r="I168" s="37"/>
      <c r="J168" s="7"/>
    </row>
    <row r="169" spans="1:14" s="96" customFormat="1" ht="16.2" customHeight="1" x14ac:dyDescent="0.4">
      <c r="A169" s="1"/>
      <c r="B169" s="88"/>
      <c r="C169" s="1"/>
      <c r="D169" s="1"/>
      <c r="E169" s="1"/>
      <c r="F169" s="1"/>
      <c r="G169" s="1"/>
      <c r="H169" s="1"/>
      <c r="I169" s="97"/>
    </row>
    <row r="170" spans="1:14" s="96" customFormat="1" ht="18" customHeight="1" x14ac:dyDescent="0.4">
      <c r="A170" s="2"/>
      <c r="B170" s="89" t="s">
        <v>202</v>
      </c>
      <c r="C170" s="1"/>
      <c r="D170" s="1"/>
      <c r="E170" s="1"/>
      <c r="F170" s="1"/>
      <c r="G170" s="6">
        <f>G165</f>
        <v>323921.27299999999</v>
      </c>
      <c r="H170" s="1" t="s">
        <v>12</v>
      </c>
      <c r="I170" s="97"/>
    </row>
    <row r="171" spans="1:14" s="96" customFormat="1" ht="16.2" hidden="1" customHeight="1" x14ac:dyDescent="0.4">
      <c r="A171" s="1"/>
      <c r="B171" s="88" t="s">
        <v>126</v>
      </c>
      <c r="C171" s="5"/>
      <c r="D171" s="5"/>
      <c r="E171" s="5"/>
      <c r="F171" s="6">
        <f>G170/1.65</f>
        <v>196315.92303030303</v>
      </c>
      <c r="G171" s="1" t="s">
        <v>10</v>
      </c>
      <c r="H171" s="1"/>
      <c r="I171" s="97"/>
    </row>
    <row r="172" spans="1:14" s="96" customFormat="1" ht="16.2" customHeight="1" x14ac:dyDescent="0.4">
      <c r="A172" s="1"/>
      <c r="B172" s="88"/>
      <c r="C172" s="1"/>
      <c r="D172" s="1"/>
      <c r="E172" s="1"/>
      <c r="F172" s="1"/>
      <c r="G172" s="1"/>
      <c r="H172" s="5"/>
      <c r="I172" s="97"/>
    </row>
    <row r="173" spans="1:14" s="96" customFormat="1" ht="16.8" thickBot="1" x14ac:dyDescent="0.45">
      <c r="A173" s="2"/>
      <c r="B173" s="69" t="s">
        <v>203</v>
      </c>
      <c r="C173" s="90"/>
      <c r="D173" s="69"/>
      <c r="E173" s="69"/>
      <c r="F173" s="91">
        <f>F171</f>
        <v>196315.92303030303</v>
      </c>
      <c r="G173" s="55" t="s">
        <v>10</v>
      </c>
      <c r="H173" s="1"/>
      <c r="I173" s="97"/>
    </row>
    <row r="174" spans="1:14" s="96" customFormat="1" ht="16.2" customHeight="1" thickTop="1" x14ac:dyDescent="0.4">
      <c r="A174" s="2"/>
      <c r="B174" s="5"/>
      <c r="C174" s="92"/>
      <c r="D174" s="5"/>
      <c r="E174" s="5"/>
      <c r="F174" s="5"/>
      <c r="G174" s="93"/>
      <c r="H174" s="5"/>
      <c r="I174" s="97"/>
    </row>
    <row r="175" spans="1:14" s="96" customFormat="1" ht="16.2" customHeight="1" x14ac:dyDescent="0.4">
      <c r="I175" s="97"/>
    </row>
    <row r="176" spans="1:14" s="96" customFormat="1" ht="16.2" customHeight="1" x14ac:dyDescent="0.4">
      <c r="I176" s="97"/>
    </row>
    <row r="177" spans="1:9" s="96" customFormat="1" ht="16.2" customHeight="1" x14ac:dyDescent="0.4">
      <c r="I177" s="97"/>
    </row>
    <row r="178" spans="1:9" s="96" customFormat="1" ht="16.2" customHeight="1" x14ac:dyDescent="0.4">
      <c r="I178" s="97"/>
    </row>
    <row r="179" spans="1:9" s="96" customFormat="1" ht="16.2" customHeight="1" x14ac:dyDescent="0.4">
      <c r="I179" s="97"/>
    </row>
    <row r="180" spans="1:9" s="96" customFormat="1" ht="16.2" customHeight="1" x14ac:dyDescent="0.4">
      <c r="I180" s="97"/>
    </row>
    <row r="181" spans="1:9" s="96" customFormat="1" ht="16.2" customHeight="1" x14ac:dyDescent="0.4">
      <c r="I181" s="97"/>
    </row>
    <row r="182" spans="1:9" s="206" customFormat="1" ht="16.2" customHeight="1" x14ac:dyDescent="0.4">
      <c r="I182" s="205"/>
    </row>
    <row r="183" spans="1:9" s="96" customFormat="1" ht="16.2" customHeight="1" x14ac:dyDescent="0.4">
      <c r="A183" s="2"/>
      <c r="B183" s="5"/>
      <c r="C183" s="92"/>
      <c r="D183" s="5"/>
      <c r="E183" s="5"/>
      <c r="F183" s="5"/>
      <c r="G183" s="93"/>
      <c r="H183" s="5"/>
      <c r="I183" s="97"/>
    </row>
    <row r="184" spans="1:9" s="96" customFormat="1" ht="16.2" customHeight="1" x14ac:dyDescent="0.4">
      <c r="A184" s="100"/>
      <c r="B184" s="5"/>
      <c r="C184" s="92"/>
      <c r="D184" s="5"/>
      <c r="E184" s="5"/>
      <c r="F184" s="5"/>
      <c r="G184" s="93"/>
      <c r="H184" s="5"/>
      <c r="I184" s="97"/>
    </row>
    <row r="185" spans="1:9" s="96" customFormat="1" ht="16.2" customHeight="1" x14ac:dyDescent="0.4">
      <c r="A185" s="100"/>
      <c r="B185" s="5"/>
      <c r="C185" s="92"/>
      <c r="D185" s="5"/>
      <c r="E185" s="5"/>
      <c r="F185" s="5"/>
      <c r="G185" s="93"/>
      <c r="H185" s="5"/>
      <c r="I185" s="97"/>
    </row>
    <row r="186" spans="1:9" s="96" customFormat="1" ht="16.2" customHeight="1" x14ac:dyDescent="0.4">
      <c r="A186" s="100"/>
      <c r="B186" s="5"/>
      <c r="C186" s="92"/>
      <c r="D186" s="5"/>
      <c r="E186" s="5"/>
      <c r="F186" s="5"/>
      <c r="G186" s="93"/>
      <c r="H186" s="5"/>
      <c r="I186" s="97"/>
    </row>
    <row r="187" spans="1:9" s="96" customFormat="1" ht="16.2" customHeight="1" x14ac:dyDescent="0.4">
      <c r="A187" s="100"/>
      <c r="B187" s="5"/>
      <c r="C187" s="92"/>
      <c r="D187" s="5"/>
      <c r="E187" s="5"/>
      <c r="F187" s="5"/>
      <c r="G187" s="93"/>
      <c r="H187" s="5"/>
      <c r="I187" s="97"/>
    </row>
    <row r="188" spans="1:9" s="96" customFormat="1" ht="16.2" customHeight="1" x14ac:dyDescent="0.4">
      <c r="A188" s="100"/>
      <c r="B188" s="25"/>
      <c r="C188" s="92"/>
      <c r="D188" s="5"/>
      <c r="E188" s="5"/>
      <c r="F188" s="5"/>
      <c r="G188" s="93"/>
      <c r="H188" s="5"/>
      <c r="I188" s="97"/>
    </row>
    <row r="189" spans="1:9" s="96" customFormat="1" ht="16.2" customHeight="1" x14ac:dyDescent="0.4">
      <c r="A189" s="100"/>
      <c r="B189" s="25"/>
      <c r="C189" s="5"/>
      <c r="D189" s="5"/>
      <c r="E189" s="5"/>
      <c r="F189" s="5"/>
      <c r="G189" s="94"/>
      <c r="H189" s="5"/>
      <c r="I189" s="97"/>
    </row>
    <row r="190" spans="1:9" s="96" customFormat="1" ht="16.2" customHeight="1" x14ac:dyDescent="0.4">
      <c r="A190" s="100"/>
      <c r="B190" s="25"/>
      <c r="C190" s="5"/>
      <c r="D190" s="5"/>
      <c r="E190" s="5"/>
      <c r="F190" s="5"/>
      <c r="G190" s="94"/>
      <c r="H190" s="5"/>
      <c r="I190" s="97"/>
    </row>
    <row r="191" spans="1:9" s="96" customFormat="1" ht="16.2" customHeight="1" x14ac:dyDescent="0.4">
      <c r="A191" s="100"/>
      <c r="B191" s="25"/>
      <c r="C191" s="5"/>
      <c r="D191" s="5"/>
      <c r="E191" s="5"/>
      <c r="F191" s="5"/>
      <c r="G191" s="94"/>
      <c r="H191" s="5"/>
      <c r="I191" s="97"/>
    </row>
    <row r="192" spans="1:9" s="96" customFormat="1" ht="16.2" customHeight="1" x14ac:dyDescent="0.4">
      <c r="A192" s="100"/>
      <c r="B192" s="5"/>
      <c r="C192" s="92"/>
      <c r="D192" s="5"/>
      <c r="E192" s="5"/>
      <c r="F192" s="5"/>
      <c r="G192" s="93"/>
      <c r="H192" s="5"/>
      <c r="I192" s="97"/>
    </row>
    <row r="193" spans="1:9" s="96" customFormat="1" ht="16.2" customHeight="1" x14ac:dyDescent="0.4">
      <c r="A193" s="2"/>
      <c r="B193" s="5"/>
      <c r="C193" s="92"/>
      <c r="D193" s="5"/>
      <c r="E193" s="5"/>
      <c r="F193" s="5"/>
      <c r="G193" s="93"/>
      <c r="H193" s="5"/>
      <c r="I193" s="97"/>
    </row>
    <row r="194" spans="1:9" s="96" customFormat="1" ht="16.2" customHeight="1" x14ac:dyDescent="0.4">
      <c r="A194" s="2"/>
      <c r="B194" s="5"/>
      <c r="C194" s="92"/>
      <c r="D194" s="5"/>
      <c r="E194" s="5"/>
      <c r="F194" s="5"/>
      <c r="G194" s="93"/>
      <c r="H194" s="5"/>
      <c r="I194" s="97"/>
    </row>
    <row r="195" spans="1:9" s="96" customFormat="1" ht="16.2" customHeight="1" x14ac:dyDescent="0.4">
      <c r="A195" s="1"/>
      <c r="B195" s="1"/>
      <c r="C195" s="1"/>
      <c r="D195" s="1"/>
      <c r="E195" s="1"/>
      <c r="F195" s="1"/>
      <c r="G195" s="1"/>
      <c r="H195" s="1"/>
      <c r="I195" s="97"/>
    </row>
    <row r="196" spans="1:9" s="96" customFormat="1" ht="16.2" customHeight="1" x14ac:dyDescent="0.4">
      <c r="A196" s="1"/>
      <c r="B196" s="1"/>
      <c r="C196" s="1"/>
      <c r="D196" s="1"/>
      <c r="E196" s="1"/>
      <c r="F196" s="1"/>
      <c r="G196" s="1"/>
      <c r="H196" s="1"/>
      <c r="I196" s="97"/>
    </row>
    <row r="197" spans="1:9" s="96" customFormat="1" ht="16.2" customHeight="1" x14ac:dyDescent="0.4">
      <c r="A197" s="1"/>
      <c r="B197" s="1"/>
      <c r="C197" s="1"/>
      <c r="D197" s="1"/>
      <c r="E197" s="1"/>
      <c r="F197" s="1"/>
      <c r="G197" s="1"/>
      <c r="H197" s="1"/>
      <c r="I197" s="97"/>
    </row>
    <row r="198" spans="1:9" s="96" customFormat="1" ht="16.2" customHeight="1" x14ac:dyDescent="0.4">
      <c r="A198" s="1"/>
      <c r="B198" s="1"/>
      <c r="C198" s="1"/>
      <c r="D198" s="1"/>
      <c r="E198" s="1"/>
      <c r="F198" s="1"/>
      <c r="G198" s="1"/>
      <c r="H198" s="1"/>
      <c r="I198" s="97"/>
    </row>
    <row r="199" spans="1:9" s="96" customFormat="1" ht="16.2" customHeight="1" x14ac:dyDescent="0.4">
      <c r="A199" s="1"/>
      <c r="B199" s="1"/>
      <c r="C199" s="1"/>
      <c r="D199" s="1"/>
      <c r="E199" s="1"/>
      <c r="F199" s="1"/>
      <c r="G199" s="1"/>
      <c r="H199" s="1"/>
      <c r="I199" s="97"/>
    </row>
    <row r="200" spans="1:9" s="96" customFormat="1" ht="16.2" customHeight="1" x14ac:dyDescent="0.4">
      <c r="A200" s="1"/>
      <c r="B200" s="1"/>
      <c r="C200" s="1"/>
      <c r="D200" s="1"/>
      <c r="E200" s="1"/>
      <c r="F200" s="1"/>
      <c r="G200" s="1"/>
      <c r="H200" s="1"/>
      <c r="I200" s="97"/>
    </row>
    <row r="201" spans="1:9" s="96" customFormat="1" ht="16.2" customHeight="1" x14ac:dyDescent="0.4">
      <c r="A201" s="2"/>
      <c r="B201" s="5"/>
      <c r="C201" s="92"/>
      <c r="D201" s="5"/>
      <c r="E201" s="5"/>
      <c r="F201" s="5"/>
      <c r="G201" s="93"/>
      <c r="H201" s="5"/>
      <c r="I201" s="97"/>
    </row>
    <row r="202" spans="1:9" s="96" customFormat="1" ht="16.2" customHeight="1" x14ac:dyDescent="0.4">
      <c r="A202" s="2"/>
      <c r="B202" s="5"/>
      <c r="C202" s="92"/>
      <c r="D202" s="5"/>
      <c r="E202" s="5"/>
      <c r="F202" s="5"/>
      <c r="G202" s="93"/>
      <c r="H202" s="185"/>
      <c r="I202" s="97"/>
    </row>
    <row r="203" spans="1:9" s="96" customFormat="1" ht="16.2" customHeight="1" x14ac:dyDescent="0.4">
      <c r="A203" s="2"/>
      <c r="B203" s="5"/>
      <c r="C203" s="92"/>
      <c r="D203" s="5"/>
      <c r="E203" s="5"/>
      <c r="F203" s="5"/>
      <c r="G203" s="93"/>
      <c r="H203" s="139"/>
      <c r="I203" s="97"/>
    </row>
    <row r="204" spans="1:9" s="96" customFormat="1" ht="16.2" customHeight="1" x14ac:dyDescent="0.4">
      <c r="A204" s="184"/>
      <c r="B204" s="185"/>
      <c r="C204" s="186"/>
      <c r="D204" s="185"/>
      <c r="E204" s="185"/>
      <c r="F204" s="185"/>
      <c r="G204" s="187"/>
      <c r="H204" s="139"/>
      <c r="I204" s="97"/>
    </row>
    <row r="205" spans="1:9" s="96" customFormat="1" ht="16.2" customHeight="1" x14ac:dyDescent="0.4">
      <c r="A205" s="174"/>
      <c r="B205" s="139"/>
      <c r="C205" s="139"/>
      <c r="D205" s="139"/>
      <c r="E205" s="139"/>
      <c r="F205" s="139"/>
      <c r="G205" s="139"/>
      <c r="H205" s="185"/>
      <c r="I205" s="97"/>
    </row>
    <row r="206" spans="1:9" s="96" customFormat="1" ht="16.2" customHeight="1" x14ac:dyDescent="0.4">
      <c r="A206" s="243"/>
      <c r="B206" s="243"/>
      <c r="C206" s="243"/>
      <c r="D206" s="243"/>
      <c r="E206" s="243"/>
      <c r="F206" s="243"/>
      <c r="G206" s="243"/>
      <c r="H206" s="243"/>
      <c r="I206" s="97"/>
    </row>
    <row r="207" spans="1:9" ht="16.2" customHeight="1" x14ac:dyDescent="0.4">
      <c r="H207" s="9"/>
    </row>
    <row r="208" spans="1:9" ht="16.8" customHeight="1" x14ac:dyDescent="0.4">
      <c r="A208" s="2"/>
      <c r="B208" s="5"/>
      <c r="C208" s="92"/>
      <c r="D208" s="5"/>
      <c r="E208" s="5"/>
      <c r="F208" s="5"/>
      <c r="G208" s="93"/>
      <c r="H208" s="9"/>
    </row>
    <row r="209" spans="1:11" ht="16.2" customHeight="1" x14ac:dyDescent="0.4">
      <c r="C209" s="9"/>
      <c r="D209" s="9"/>
      <c r="E209" s="9"/>
      <c r="F209" s="9"/>
      <c r="G209" s="33"/>
      <c r="H209" s="9"/>
    </row>
    <row r="210" spans="1:11" ht="16.2" customHeight="1" x14ac:dyDescent="0.4">
      <c r="C210" s="9"/>
      <c r="D210" s="9"/>
      <c r="E210" s="9"/>
      <c r="F210" s="9"/>
      <c r="G210" s="33"/>
      <c r="H210" s="9"/>
    </row>
    <row r="211" spans="1:11" ht="16.2" customHeight="1" x14ac:dyDescent="0.4">
      <c r="C211" s="9"/>
      <c r="D211" s="9"/>
      <c r="E211" s="9"/>
      <c r="F211" s="9"/>
      <c r="G211" s="33"/>
      <c r="H211" s="9"/>
    </row>
    <row r="212" spans="1:11" ht="16.2" customHeight="1" x14ac:dyDescent="0.4">
      <c r="C212" s="9"/>
      <c r="D212" s="9"/>
      <c r="E212" s="9"/>
      <c r="F212" s="9"/>
      <c r="G212" s="33"/>
      <c r="H212" s="9"/>
    </row>
    <row r="213" spans="1:11" ht="16.8" customHeight="1" x14ac:dyDescent="0.4">
      <c r="C213" s="9"/>
      <c r="D213" s="9"/>
      <c r="E213" s="9"/>
      <c r="F213" s="9"/>
      <c r="G213" s="33"/>
      <c r="H213" s="9"/>
    </row>
    <row r="214" spans="1:11" ht="16.2" customHeight="1" x14ac:dyDescent="0.4">
      <c r="B214" s="77"/>
      <c r="C214" s="78"/>
      <c r="D214" s="78"/>
      <c r="E214" s="9"/>
      <c r="F214" s="9"/>
      <c r="G214" s="33"/>
    </row>
    <row r="215" spans="1:11" ht="16.2" customHeight="1" x14ac:dyDescent="0.4">
      <c r="B215" s="77"/>
      <c r="C215" s="78"/>
      <c r="D215" s="78"/>
      <c r="E215" s="9"/>
      <c r="F215" s="9"/>
      <c r="G215" s="33"/>
      <c r="I215" s="210"/>
    </row>
    <row r="216" spans="1:11" ht="16.2" customHeight="1" x14ac:dyDescent="0.4">
      <c r="A216" s="36"/>
      <c r="B216" s="43"/>
      <c r="C216" s="61"/>
      <c r="D216" s="62"/>
      <c r="G216" s="10"/>
    </row>
    <row r="217" spans="1:11" ht="18.600000000000001" customHeight="1" x14ac:dyDescent="0.4">
      <c r="A217" s="36"/>
      <c r="B217" s="43"/>
      <c r="C217" s="61"/>
      <c r="D217" s="62"/>
      <c r="G217" s="10"/>
    </row>
    <row r="218" spans="1:11" ht="16.2" customHeight="1" x14ac:dyDescent="0.4">
      <c r="A218" s="36"/>
      <c r="B218" s="43"/>
      <c r="C218" s="61"/>
      <c r="D218" s="62"/>
      <c r="G218" s="10"/>
    </row>
    <row r="219" spans="1:11" ht="16.8" customHeight="1" thickBot="1" x14ac:dyDescent="0.5">
      <c r="C219" s="61"/>
      <c r="D219" s="62"/>
      <c r="G219" s="10"/>
      <c r="H219" s="28"/>
      <c r="K219" s="55"/>
    </row>
    <row r="220" spans="1:11" ht="16.2" customHeight="1" thickTop="1" x14ac:dyDescent="0.45">
      <c r="B220" s="18"/>
      <c r="C220" s="58"/>
      <c r="D220" s="9"/>
      <c r="E220" s="9"/>
      <c r="F220" s="59"/>
      <c r="G220" s="58"/>
      <c r="H220" s="28"/>
    </row>
    <row r="221" spans="1:11" ht="16.2" customHeight="1" x14ac:dyDescent="0.45">
      <c r="A221" s="26"/>
      <c r="B221" s="27"/>
      <c r="C221" s="27"/>
      <c r="D221" s="27"/>
      <c r="E221" s="27"/>
      <c r="F221" s="27"/>
      <c r="G221" s="27"/>
    </row>
    <row r="222" spans="1:11" ht="16.2" customHeight="1" x14ac:dyDescent="0.45">
      <c r="A222" s="26"/>
      <c r="B222" s="27"/>
      <c r="C222" s="27"/>
      <c r="D222" s="27"/>
      <c r="E222" s="27"/>
      <c r="F222" s="27"/>
      <c r="G222" s="27"/>
    </row>
    <row r="223" spans="1:11" ht="16.2" customHeight="1" x14ac:dyDescent="0.4"/>
    <row r="224" spans="1:11" ht="16.2" customHeight="1" x14ac:dyDescent="0.4">
      <c r="I224" s="5"/>
    </row>
    <row r="225" spans="1:11" ht="16.2" customHeight="1" x14ac:dyDescent="0.4">
      <c r="I225" s="5"/>
    </row>
    <row r="226" spans="1:11" s="65" customFormat="1" ht="16.8" customHeight="1" x14ac:dyDescent="0.4">
      <c r="A226" s="37"/>
      <c r="B226" s="37"/>
      <c r="C226" s="37"/>
      <c r="D226" s="37"/>
      <c r="E226" s="37"/>
      <c r="F226" s="37"/>
      <c r="G226" s="37"/>
      <c r="H226" s="37"/>
    </row>
    <row r="227" spans="1:11" ht="16.2" customHeight="1" x14ac:dyDescent="0.4">
      <c r="I227" s="9"/>
    </row>
    <row r="228" spans="1:11" ht="16.2" customHeight="1" x14ac:dyDescent="0.4">
      <c r="I228" s="9"/>
    </row>
    <row r="229" spans="1:11" s="1" customFormat="1" ht="16.8" customHeight="1" x14ac:dyDescent="0.4">
      <c r="A229" s="37"/>
      <c r="B229" s="37"/>
      <c r="C229" s="37"/>
      <c r="D229" s="37"/>
      <c r="E229" s="37"/>
      <c r="F229" s="37"/>
      <c r="G229" s="37"/>
      <c r="H229" s="37"/>
      <c r="I229" s="37"/>
    </row>
    <row r="230" spans="1:11" s="1" customFormat="1" ht="16.2" customHeight="1" x14ac:dyDescent="0.4">
      <c r="A230" s="37"/>
      <c r="B230" s="37"/>
      <c r="C230" s="37"/>
      <c r="D230" s="37"/>
      <c r="E230" s="37"/>
      <c r="F230" s="37"/>
      <c r="G230" s="37"/>
      <c r="H230" s="37"/>
      <c r="I230" s="37"/>
    </row>
    <row r="231" spans="1:11" s="1" customFormat="1" ht="16.2" customHeight="1" x14ac:dyDescent="0.4">
      <c r="A231" s="37"/>
      <c r="B231" s="37"/>
      <c r="C231" s="37"/>
      <c r="D231" s="37"/>
      <c r="E231" s="37"/>
      <c r="F231" s="37"/>
      <c r="G231" s="37"/>
      <c r="H231" s="37"/>
      <c r="I231" s="37"/>
    </row>
    <row r="232" spans="1:11" s="1" customFormat="1" ht="16.2" customHeight="1" x14ac:dyDescent="0.4">
      <c r="A232" s="37"/>
      <c r="B232" s="37"/>
      <c r="C232" s="37"/>
      <c r="D232" s="37"/>
      <c r="E232" s="37"/>
      <c r="F232" s="37"/>
      <c r="G232" s="37"/>
      <c r="H232" s="37"/>
      <c r="I232" s="37"/>
    </row>
    <row r="233" spans="1:11" s="1" customFormat="1" ht="16.2" customHeight="1" x14ac:dyDescent="0.4">
      <c r="A233" s="37"/>
      <c r="B233" s="37"/>
      <c r="C233" s="37"/>
      <c r="D233" s="37"/>
      <c r="E233" s="37"/>
      <c r="F233" s="37"/>
      <c r="G233" s="37"/>
      <c r="H233" s="37"/>
      <c r="I233" s="37"/>
    </row>
    <row r="234" spans="1:11" s="1" customFormat="1" ht="16.8" customHeight="1" x14ac:dyDescent="0.4">
      <c r="A234" s="37"/>
      <c r="B234" s="37"/>
      <c r="C234" s="37"/>
      <c r="D234" s="37"/>
      <c r="E234" s="37"/>
      <c r="F234" s="37"/>
      <c r="G234" s="37"/>
      <c r="H234" s="37"/>
      <c r="I234" s="37"/>
    </row>
    <row r="235" spans="1:11" s="1" customFormat="1" ht="16.2" customHeight="1" x14ac:dyDescent="0.4">
      <c r="A235" s="37"/>
      <c r="B235" s="37"/>
      <c r="C235" s="37"/>
      <c r="D235" s="37"/>
      <c r="E235" s="37"/>
      <c r="F235" s="37"/>
      <c r="G235" s="37"/>
      <c r="H235" s="37"/>
      <c r="I235" s="37"/>
      <c r="K235" s="9"/>
    </row>
    <row r="236" spans="1:11" s="1" customFormat="1" ht="16.2" customHeight="1" x14ac:dyDescent="0.4">
      <c r="A236" s="37"/>
      <c r="B236" s="37"/>
      <c r="C236" s="37"/>
      <c r="D236" s="37"/>
      <c r="E236" s="37"/>
      <c r="F236" s="37"/>
      <c r="G236" s="37"/>
      <c r="H236" s="37"/>
      <c r="I236" s="37"/>
      <c r="K236" s="5"/>
    </row>
    <row r="237" spans="1:11" s="5" customFormat="1" ht="16.8" customHeight="1" x14ac:dyDescent="0.4">
      <c r="A237" s="37"/>
      <c r="B237" s="37"/>
      <c r="C237" s="37"/>
      <c r="D237" s="37"/>
      <c r="E237" s="37"/>
      <c r="F237" s="37"/>
      <c r="G237" s="37"/>
      <c r="H237" s="37"/>
      <c r="I237" s="9"/>
    </row>
    <row r="238" spans="1:11" s="5" customFormat="1" ht="16.2" customHeight="1" x14ac:dyDescent="0.4">
      <c r="A238" s="37"/>
      <c r="B238" s="37"/>
      <c r="C238" s="37"/>
      <c r="D238" s="37"/>
      <c r="E238" s="37"/>
      <c r="F238" s="37"/>
      <c r="G238" s="37"/>
      <c r="H238" s="37"/>
      <c r="I238" s="9"/>
    </row>
    <row r="239" spans="1:11" s="5" customFormat="1" ht="16.2" customHeight="1" x14ac:dyDescent="0.4">
      <c r="A239" s="37"/>
      <c r="B239" s="37"/>
      <c r="C239" s="37"/>
      <c r="D239" s="37"/>
      <c r="E239" s="37"/>
      <c r="F239" s="37"/>
      <c r="G239" s="37"/>
      <c r="H239" s="37"/>
      <c r="I239" s="9"/>
    </row>
    <row r="240" spans="1:11" s="5" customFormat="1" ht="16.2" customHeight="1" x14ac:dyDescent="0.4">
      <c r="A240" s="37"/>
      <c r="B240" s="37"/>
      <c r="C240" s="37"/>
      <c r="D240" s="37"/>
      <c r="E240" s="37"/>
      <c r="F240" s="37"/>
      <c r="G240" s="37"/>
      <c r="H240" s="37"/>
      <c r="I240" s="9"/>
    </row>
    <row r="241" spans="1:9" s="5" customFormat="1" ht="16.2" customHeight="1" x14ac:dyDescent="0.4">
      <c r="A241" s="37"/>
      <c r="B241" s="37"/>
      <c r="C241" s="37"/>
      <c r="D241" s="37"/>
      <c r="E241" s="37"/>
      <c r="F241" s="37"/>
      <c r="G241" s="37"/>
      <c r="H241" s="37"/>
      <c r="I241" s="9"/>
    </row>
    <row r="242" spans="1:9" s="5" customFormat="1" ht="16.8" customHeight="1" x14ac:dyDescent="0.4">
      <c r="A242" s="37"/>
      <c r="B242" s="37"/>
      <c r="C242" s="37"/>
      <c r="D242" s="37"/>
      <c r="E242" s="37"/>
      <c r="F242" s="37"/>
      <c r="G242" s="37"/>
      <c r="H242" s="37"/>
      <c r="I242" s="9"/>
    </row>
    <row r="243" spans="1:9" s="1" customFormat="1" ht="16.2" customHeight="1" x14ac:dyDescent="0.4">
      <c r="A243" s="37"/>
      <c r="B243" s="37"/>
      <c r="C243" s="37"/>
      <c r="D243" s="37"/>
      <c r="E243" s="37"/>
      <c r="F243" s="37"/>
      <c r="G243" s="37"/>
      <c r="H243" s="37"/>
      <c r="I243" s="37"/>
    </row>
    <row r="244" spans="1:9" s="1" customFormat="1" ht="16.2" customHeight="1" x14ac:dyDescent="0.4">
      <c r="A244" s="37"/>
      <c r="B244" s="37"/>
      <c r="C244" s="37"/>
      <c r="D244" s="37"/>
      <c r="E244" s="37"/>
      <c r="F244" s="37"/>
      <c r="G244" s="37"/>
      <c r="H244" s="37"/>
      <c r="I244" s="37"/>
    </row>
    <row r="245" spans="1:9" s="1" customFormat="1" ht="16.2" customHeight="1" x14ac:dyDescent="0.4">
      <c r="A245" s="37"/>
      <c r="B245" s="37"/>
      <c r="C245" s="37"/>
      <c r="D245" s="37"/>
      <c r="E245" s="37"/>
      <c r="F245" s="37"/>
      <c r="G245" s="37"/>
      <c r="H245" s="37"/>
      <c r="I245" s="37"/>
    </row>
    <row r="246" spans="1:9" s="1" customFormat="1" ht="16.2" customHeight="1" x14ac:dyDescent="0.4">
      <c r="A246" s="37"/>
      <c r="B246" s="37"/>
      <c r="C246" s="37"/>
      <c r="D246" s="37"/>
      <c r="E246" s="37"/>
      <c r="F246" s="37"/>
      <c r="G246" s="37"/>
      <c r="H246" s="37"/>
      <c r="I246" s="37"/>
    </row>
    <row r="247" spans="1:9" s="1" customFormat="1" ht="16.2" customHeight="1" x14ac:dyDescent="0.4">
      <c r="A247" s="37"/>
      <c r="B247" s="37"/>
      <c r="C247" s="37"/>
      <c r="D247" s="37"/>
      <c r="E247" s="37"/>
      <c r="F247" s="37"/>
      <c r="G247" s="37"/>
      <c r="H247" s="37"/>
      <c r="I247" s="37"/>
    </row>
    <row r="248" spans="1:9" s="1" customFormat="1" ht="16.2" customHeight="1" x14ac:dyDescent="0.4">
      <c r="A248" s="37"/>
      <c r="B248" s="37"/>
      <c r="C248" s="37"/>
      <c r="D248" s="37"/>
      <c r="E248" s="37"/>
      <c r="F248" s="37"/>
      <c r="G248" s="37"/>
      <c r="H248" s="37"/>
      <c r="I248" s="37"/>
    </row>
    <row r="249" spans="1:9" s="1" customFormat="1" ht="16.2" customHeight="1" x14ac:dyDescent="0.4">
      <c r="A249" s="37"/>
      <c r="B249" s="37"/>
      <c r="C249" s="37"/>
      <c r="D249" s="37"/>
      <c r="E249" s="37"/>
      <c r="F249" s="37"/>
      <c r="G249" s="37"/>
      <c r="H249" s="37"/>
      <c r="I249" s="37"/>
    </row>
    <row r="250" spans="1:9" s="1" customFormat="1" ht="16.2" customHeight="1" x14ac:dyDescent="0.4">
      <c r="A250" s="37"/>
      <c r="B250" s="37"/>
      <c r="C250" s="37"/>
      <c r="D250" s="37"/>
      <c r="E250" s="37"/>
      <c r="F250" s="37"/>
      <c r="G250" s="37"/>
      <c r="H250" s="37"/>
      <c r="I250" s="37"/>
    </row>
    <row r="251" spans="1:9" s="1" customFormat="1" ht="16.2" customHeight="1" x14ac:dyDescent="0.4">
      <c r="A251" s="37"/>
      <c r="B251" s="37"/>
      <c r="C251" s="37"/>
      <c r="D251" s="37"/>
      <c r="E251" s="37"/>
      <c r="F251" s="37"/>
      <c r="G251" s="37"/>
      <c r="H251" s="37"/>
      <c r="I251" s="37"/>
    </row>
    <row r="252" spans="1:9" s="188" customFormat="1" ht="16.2" customHeight="1" x14ac:dyDescent="0.4">
      <c r="A252" s="37"/>
      <c r="B252" s="37"/>
      <c r="C252" s="37"/>
      <c r="D252" s="37"/>
      <c r="E252" s="37"/>
      <c r="F252" s="37"/>
      <c r="G252" s="37"/>
      <c r="H252" s="37"/>
      <c r="I252" s="65"/>
    </row>
    <row r="253" spans="1:9" s="139" customFormat="1" ht="16.2" customHeight="1" x14ac:dyDescent="0.4">
      <c r="A253" s="37"/>
      <c r="B253" s="37"/>
      <c r="C253" s="37"/>
      <c r="D253" s="37"/>
      <c r="E253" s="37"/>
      <c r="F253" s="37"/>
      <c r="G253" s="37"/>
      <c r="H253" s="37"/>
      <c r="I253" s="183"/>
    </row>
    <row r="254" spans="1:9" s="139" customFormat="1" ht="16.2" customHeight="1" x14ac:dyDescent="0.4">
      <c r="A254" s="37"/>
      <c r="B254" s="37"/>
      <c r="C254" s="37"/>
      <c r="D254" s="37"/>
      <c r="E254" s="37"/>
      <c r="F254" s="37"/>
      <c r="G254" s="37"/>
      <c r="H254" s="37"/>
      <c r="I254" s="183"/>
    </row>
    <row r="255" spans="1:9" s="188" customFormat="1" ht="16.2" customHeight="1" x14ac:dyDescent="0.4">
      <c r="A255" s="37"/>
      <c r="B255" s="37"/>
      <c r="C255" s="37"/>
      <c r="D255" s="37"/>
      <c r="E255" s="37"/>
      <c r="F255" s="37"/>
      <c r="G255" s="37"/>
      <c r="H255" s="37"/>
      <c r="I255" s="65"/>
    </row>
    <row r="256" spans="1:9" s="188" customFormat="1" ht="16.2" customHeight="1" x14ac:dyDescent="0.4">
      <c r="A256" s="37"/>
      <c r="B256" s="37"/>
      <c r="C256" s="37"/>
      <c r="D256" s="37"/>
      <c r="E256" s="37"/>
      <c r="F256" s="37"/>
      <c r="G256" s="37"/>
      <c r="H256" s="37"/>
      <c r="I256" s="65"/>
    </row>
    <row r="257" spans="1:9" ht="16.2" customHeight="1" x14ac:dyDescent="0.4"/>
    <row r="258" spans="1:9" ht="16.2" customHeight="1" x14ac:dyDescent="0.4"/>
    <row r="259" spans="1:9" s="1" customFormat="1" x14ac:dyDescent="0.4">
      <c r="A259" s="37"/>
      <c r="B259" s="37"/>
      <c r="C259" s="37"/>
      <c r="D259" s="37"/>
      <c r="E259" s="37"/>
      <c r="F259" s="37"/>
      <c r="G259" s="37"/>
      <c r="H259" s="37"/>
      <c r="I259" s="37"/>
    </row>
    <row r="260" spans="1:9" s="65" customFormat="1" ht="16.2" customHeight="1" x14ac:dyDescent="0.4">
      <c r="A260" s="37"/>
      <c r="B260" s="37"/>
      <c r="C260" s="37"/>
      <c r="D260" s="37"/>
      <c r="E260" s="37"/>
      <c r="F260" s="37"/>
      <c r="G260" s="37"/>
      <c r="H260" s="37"/>
    </row>
    <row r="261" spans="1:9" ht="16.8" customHeight="1" x14ac:dyDescent="0.4"/>
    <row r="262" spans="1:9" ht="16.2" customHeight="1" x14ac:dyDescent="0.4"/>
    <row r="263" spans="1:9" ht="16.8" customHeight="1" x14ac:dyDescent="0.4"/>
    <row r="264" spans="1:9" ht="16.2" customHeight="1" x14ac:dyDescent="0.4"/>
    <row r="265" spans="1:9" ht="16.2" customHeight="1" x14ac:dyDescent="0.4"/>
    <row r="266" spans="1:9" ht="16.2" customHeight="1" x14ac:dyDescent="0.4"/>
    <row r="267" spans="1:9" ht="16.8" customHeight="1" x14ac:dyDescent="0.4"/>
    <row r="268" spans="1:9" ht="16.2" customHeight="1" x14ac:dyDescent="0.4">
      <c r="I268" s="9"/>
    </row>
    <row r="269" spans="1:9" ht="16.2" customHeight="1" x14ac:dyDescent="0.4">
      <c r="I269" s="9"/>
    </row>
    <row r="270" spans="1:9" s="1" customFormat="1" ht="16.8" customHeight="1" x14ac:dyDescent="0.4">
      <c r="A270" s="37"/>
      <c r="B270" s="37"/>
      <c r="C270" s="37"/>
      <c r="D270" s="37"/>
      <c r="E270" s="37"/>
      <c r="F270" s="37"/>
      <c r="G270" s="37"/>
      <c r="H270" s="37"/>
      <c r="I270" s="37"/>
    </row>
    <row r="271" spans="1:9" s="1" customFormat="1" ht="16.2" customHeight="1" x14ac:dyDescent="0.4">
      <c r="A271" s="37"/>
      <c r="B271" s="37"/>
      <c r="C271" s="37"/>
      <c r="D271" s="37"/>
      <c r="E271" s="37"/>
      <c r="F271" s="37"/>
      <c r="G271" s="37"/>
      <c r="H271" s="37"/>
      <c r="I271" s="37"/>
    </row>
    <row r="272" spans="1:9" s="1" customFormat="1" ht="16.2" customHeight="1" x14ac:dyDescent="0.4">
      <c r="A272" s="37"/>
      <c r="B272" s="37"/>
      <c r="C272" s="37"/>
      <c r="D272" s="37"/>
      <c r="E272" s="37"/>
      <c r="F272" s="37"/>
      <c r="G272" s="37"/>
      <c r="H272" s="37"/>
      <c r="I272" s="37"/>
    </row>
    <row r="273" spans="1:9" s="1" customFormat="1" ht="16.2" customHeight="1" x14ac:dyDescent="0.4">
      <c r="A273" s="37"/>
      <c r="B273" s="37"/>
      <c r="C273" s="37"/>
      <c r="D273" s="37"/>
      <c r="E273" s="37"/>
      <c r="F273" s="37"/>
      <c r="G273" s="37"/>
      <c r="H273" s="37"/>
      <c r="I273" s="37"/>
    </row>
    <row r="274" spans="1:9" s="1" customFormat="1" ht="16.2" customHeight="1" x14ac:dyDescent="0.4">
      <c r="A274" s="37"/>
      <c r="B274" s="37"/>
      <c r="C274" s="37"/>
      <c r="D274" s="37"/>
      <c r="E274" s="37"/>
      <c r="F274" s="37"/>
      <c r="G274" s="37"/>
      <c r="H274" s="37"/>
      <c r="I274" s="37"/>
    </row>
    <row r="275" spans="1:9" ht="16.8" customHeight="1" x14ac:dyDescent="0.4"/>
    <row r="276" spans="1:9" ht="16.2" customHeight="1" x14ac:dyDescent="0.4"/>
    <row r="277" spans="1:9" s="1" customFormat="1" ht="16.2" customHeight="1" x14ac:dyDescent="0.4">
      <c r="A277" s="37"/>
      <c r="B277" s="37"/>
      <c r="C277" s="37"/>
      <c r="D277" s="37"/>
      <c r="E277" s="37"/>
      <c r="F277" s="37"/>
      <c r="G277" s="37"/>
      <c r="H277" s="37"/>
      <c r="I277" s="37"/>
    </row>
    <row r="278" spans="1:9" s="1" customFormat="1" ht="16.2" customHeight="1" x14ac:dyDescent="0.4">
      <c r="A278" s="37"/>
      <c r="B278" s="37"/>
      <c r="C278" s="37"/>
      <c r="D278" s="37"/>
      <c r="E278" s="37"/>
      <c r="F278" s="37"/>
      <c r="G278" s="37"/>
      <c r="H278" s="37"/>
      <c r="I278" s="37"/>
    </row>
    <row r="279" spans="1:9" s="1" customFormat="1" ht="16.2" customHeight="1" x14ac:dyDescent="0.4">
      <c r="A279" s="37"/>
      <c r="B279" s="37"/>
      <c r="C279" s="37"/>
      <c r="D279" s="37"/>
      <c r="E279" s="37"/>
      <c r="F279" s="37"/>
      <c r="G279" s="37"/>
      <c r="H279" s="37"/>
      <c r="I279" s="37"/>
    </row>
    <row r="280" spans="1:9" s="1" customFormat="1" ht="16.2" customHeight="1" x14ac:dyDescent="0.4">
      <c r="A280" s="37"/>
      <c r="B280" s="37"/>
      <c r="C280" s="37"/>
      <c r="D280" s="37"/>
      <c r="E280" s="37"/>
      <c r="F280" s="37"/>
      <c r="G280" s="37"/>
      <c r="H280" s="37"/>
      <c r="I280" s="37"/>
    </row>
    <row r="281" spans="1:9" s="1" customFormat="1" ht="16.2" customHeight="1" x14ac:dyDescent="0.4">
      <c r="A281" s="37"/>
      <c r="B281" s="37"/>
      <c r="C281" s="37"/>
      <c r="D281" s="37"/>
      <c r="E281" s="37"/>
      <c r="F281" s="37"/>
      <c r="G281" s="37"/>
      <c r="H281" s="37"/>
      <c r="I281" s="37"/>
    </row>
    <row r="282" spans="1:9" s="1" customFormat="1" ht="16.2" customHeight="1" x14ac:dyDescent="0.4">
      <c r="A282" s="37"/>
      <c r="B282" s="37"/>
      <c r="C282" s="37"/>
      <c r="D282" s="37"/>
      <c r="E282" s="37"/>
      <c r="F282" s="37"/>
      <c r="G282" s="37"/>
      <c r="H282" s="37"/>
      <c r="I282" s="37"/>
    </row>
    <row r="283" spans="1:9" s="1" customFormat="1" ht="16.2" customHeight="1" x14ac:dyDescent="0.4">
      <c r="A283" s="37"/>
      <c r="B283" s="37"/>
      <c r="C283" s="37"/>
      <c r="D283" s="37"/>
      <c r="E283" s="37"/>
      <c r="F283" s="37"/>
      <c r="G283" s="37"/>
      <c r="H283" s="37"/>
      <c r="I283" s="37"/>
    </row>
    <row r="284" spans="1:9" s="1" customFormat="1" ht="16.2" customHeight="1" x14ac:dyDescent="0.4">
      <c r="A284" s="37"/>
      <c r="B284" s="37"/>
      <c r="C284" s="37"/>
      <c r="D284" s="37"/>
      <c r="E284" s="37"/>
      <c r="F284" s="37"/>
      <c r="G284" s="37"/>
      <c r="H284" s="37"/>
      <c r="I284" s="37"/>
    </row>
    <row r="285" spans="1:9" s="1" customFormat="1" ht="16.2" customHeight="1" x14ac:dyDescent="0.4">
      <c r="A285" s="37"/>
      <c r="B285" s="37"/>
      <c r="C285" s="37"/>
      <c r="D285" s="37"/>
      <c r="E285" s="37"/>
      <c r="F285" s="37"/>
      <c r="G285" s="37"/>
      <c r="H285" s="37"/>
      <c r="I285" s="37"/>
    </row>
    <row r="286" spans="1:9" s="1" customFormat="1" ht="16.2" customHeight="1" x14ac:dyDescent="0.4">
      <c r="A286" s="37"/>
      <c r="B286" s="37"/>
      <c r="C286" s="37"/>
      <c r="D286" s="37"/>
      <c r="E286" s="37"/>
      <c r="F286" s="37"/>
      <c r="G286" s="37"/>
      <c r="H286" s="37"/>
      <c r="I286" s="37"/>
    </row>
    <row r="287" spans="1:9" s="1" customFormat="1" ht="16.2" customHeight="1" x14ac:dyDescent="0.4">
      <c r="A287" s="37"/>
      <c r="B287" s="37"/>
      <c r="C287" s="37"/>
      <c r="D287" s="37"/>
      <c r="E287" s="37"/>
      <c r="F287" s="37"/>
      <c r="G287" s="37"/>
      <c r="H287" s="37"/>
      <c r="I287" s="37"/>
    </row>
    <row r="288" spans="1:9" s="1" customFormat="1" ht="16.2" customHeight="1" x14ac:dyDescent="0.4">
      <c r="A288" s="37"/>
      <c r="B288" s="37"/>
      <c r="C288" s="37"/>
      <c r="D288" s="37"/>
      <c r="E288" s="37"/>
      <c r="F288" s="37"/>
      <c r="G288" s="37"/>
      <c r="H288" s="37"/>
      <c r="I288" s="37"/>
    </row>
    <row r="289" spans="1:9" s="1" customFormat="1" ht="16.2" customHeight="1" x14ac:dyDescent="0.4">
      <c r="A289" s="37"/>
      <c r="B289" s="37"/>
      <c r="C289" s="37"/>
      <c r="D289" s="37"/>
      <c r="E289" s="37"/>
      <c r="F289" s="37"/>
      <c r="G289" s="37"/>
      <c r="H289" s="37"/>
      <c r="I289" s="37"/>
    </row>
    <row r="290" spans="1:9" s="1" customFormat="1" ht="16.2" customHeight="1" x14ac:dyDescent="0.4">
      <c r="A290" s="37"/>
      <c r="B290" s="37"/>
      <c r="C290" s="37"/>
      <c r="D290" s="37"/>
      <c r="E290" s="37"/>
      <c r="F290" s="37"/>
      <c r="G290" s="37"/>
      <c r="H290" s="37"/>
      <c r="I290" s="37"/>
    </row>
    <row r="291" spans="1:9" s="1" customFormat="1" ht="16.2" customHeight="1" x14ac:dyDescent="0.4">
      <c r="A291" s="37"/>
      <c r="B291" s="37"/>
      <c r="C291" s="37"/>
      <c r="D291" s="37"/>
      <c r="E291" s="37"/>
      <c r="F291" s="37"/>
      <c r="G291" s="37"/>
      <c r="H291" s="37"/>
      <c r="I291" s="37"/>
    </row>
    <row r="292" spans="1:9" s="1" customFormat="1" ht="16.2" customHeight="1" x14ac:dyDescent="0.4">
      <c r="A292" s="37"/>
      <c r="B292" s="37"/>
      <c r="C292" s="37"/>
      <c r="D292" s="37"/>
      <c r="E292" s="37"/>
      <c r="F292" s="37"/>
      <c r="G292" s="37"/>
      <c r="H292" s="37"/>
      <c r="I292" s="37"/>
    </row>
    <row r="293" spans="1:9" s="1" customFormat="1" ht="16.2" customHeight="1" x14ac:dyDescent="0.4">
      <c r="A293" s="37"/>
      <c r="B293" s="37"/>
      <c r="C293" s="37"/>
      <c r="D293" s="37"/>
      <c r="E293" s="37"/>
      <c r="F293" s="37"/>
      <c r="G293" s="37"/>
      <c r="H293" s="37"/>
      <c r="I293" s="37"/>
    </row>
    <row r="294" spans="1:9" s="1" customFormat="1" ht="16.2" customHeight="1" x14ac:dyDescent="0.4">
      <c r="A294" s="37"/>
      <c r="B294" s="37"/>
      <c r="C294" s="37"/>
      <c r="D294" s="37"/>
      <c r="E294" s="37"/>
      <c r="F294" s="37"/>
      <c r="G294" s="37"/>
      <c r="H294" s="37"/>
      <c r="I294" s="37"/>
    </row>
    <row r="295" spans="1:9" s="1" customFormat="1" ht="16.2" customHeight="1" x14ac:dyDescent="0.4">
      <c r="A295" s="37"/>
      <c r="B295" s="37"/>
      <c r="C295" s="37"/>
      <c r="D295" s="37"/>
      <c r="E295" s="37"/>
      <c r="F295" s="37"/>
      <c r="G295" s="37"/>
      <c r="H295" s="37"/>
      <c r="I295" s="37"/>
    </row>
    <row r="296" spans="1:9" s="1" customFormat="1" ht="16.2" customHeight="1" x14ac:dyDescent="0.4">
      <c r="A296" s="37"/>
      <c r="B296" s="37"/>
      <c r="C296" s="37"/>
      <c r="D296" s="37"/>
      <c r="E296" s="37"/>
      <c r="F296" s="37"/>
      <c r="G296" s="37"/>
      <c r="H296" s="37"/>
      <c r="I296" s="37"/>
    </row>
    <row r="297" spans="1:9" s="1" customFormat="1" ht="16.2" customHeight="1" x14ac:dyDescent="0.4">
      <c r="A297" s="37"/>
      <c r="B297" s="37"/>
      <c r="C297" s="37"/>
      <c r="D297" s="37"/>
      <c r="E297" s="37"/>
      <c r="F297" s="37"/>
      <c r="G297" s="37"/>
      <c r="H297" s="37"/>
      <c r="I297" s="37"/>
    </row>
    <row r="298" spans="1:9" s="1" customFormat="1" ht="16.2" customHeight="1" x14ac:dyDescent="0.4">
      <c r="A298" s="37"/>
      <c r="B298" s="37"/>
      <c r="C298" s="37"/>
      <c r="D298" s="37"/>
      <c r="E298" s="37"/>
      <c r="F298" s="37"/>
      <c r="G298" s="37"/>
      <c r="H298" s="37"/>
      <c r="I298" s="37"/>
    </row>
    <row r="299" spans="1:9" s="1" customFormat="1" ht="16.2" customHeight="1" x14ac:dyDescent="0.4">
      <c r="A299" s="37"/>
      <c r="B299" s="37"/>
      <c r="C299" s="37"/>
      <c r="D299" s="37"/>
      <c r="E299" s="37"/>
      <c r="F299" s="37"/>
      <c r="G299" s="37"/>
      <c r="H299" s="37"/>
      <c r="I299" s="37"/>
    </row>
    <row r="300" spans="1:9" s="1" customFormat="1" ht="16.2" customHeight="1" x14ac:dyDescent="0.4">
      <c r="A300" s="37"/>
      <c r="B300" s="37"/>
      <c r="C300" s="37"/>
      <c r="D300" s="37"/>
      <c r="E300" s="37"/>
      <c r="F300" s="37"/>
      <c r="G300" s="37"/>
      <c r="H300" s="37"/>
      <c r="I300" s="37"/>
    </row>
    <row r="301" spans="1:9" s="1" customFormat="1" ht="16.2" customHeight="1" x14ac:dyDescent="0.4">
      <c r="A301" s="37"/>
      <c r="B301" s="37"/>
      <c r="C301" s="37"/>
      <c r="D301" s="37"/>
      <c r="E301" s="37"/>
      <c r="F301" s="37"/>
      <c r="G301" s="37"/>
      <c r="H301" s="37"/>
      <c r="I301" s="37"/>
    </row>
    <row r="302" spans="1:9" s="1" customFormat="1" ht="16.2" customHeight="1" x14ac:dyDescent="0.4">
      <c r="A302" s="37"/>
      <c r="B302" s="37"/>
      <c r="C302" s="37"/>
      <c r="D302" s="37"/>
      <c r="E302" s="37"/>
      <c r="F302" s="37"/>
      <c r="G302" s="37"/>
      <c r="H302" s="37"/>
      <c r="I302" s="37"/>
    </row>
    <row r="303" spans="1:9" s="1" customFormat="1" ht="16.2" customHeight="1" x14ac:dyDescent="0.4">
      <c r="A303" s="37"/>
      <c r="B303" s="37"/>
      <c r="C303" s="37"/>
      <c r="D303" s="37"/>
      <c r="E303" s="37"/>
      <c r="F303" s="37"/>
      <c r="G303" s="37"/>
      <c r="H303" s="37"/>
      <c r="I303" s="37"/>
    </row>
    <row r="304" spans="1:9" s="1" customFormat="1" ht="16.2" customHeight="1" x14ac:dyDescent="0.4">
      <c r="A304" s="37"/>
      <c r="B304" s="37"/>
      <c r="C304" s="37"/>
      <c r="D304" s="37"/>
      <c r="E304" s="37"/>
      <c r="F304" s="37"/>
      <c r="G304" s="37"/>
      <c r="H304" s="37"/>
      <c r="I304" s="37"/>
    </row>
    <row r="305" spans="1:9" s="1" customFormat="1" ht="16.2" customHeight="1" x14ac:dyDescent="0.4">
      <c r="A305" s="37"/>
      <c r="B305" s="37"/>
      <c r="C305" s="37"/>
      <c r="D305" s="37"/>
      <c r="E305" s="37"/>
      <c r="F305" s="37"/>
      <c r="G305" s="37"/>
      <c r="H305" s="37"/>
      <c r="I305" s="37"/>
    </row>
    <row r="306" spans="1:9" s="1" customFormat="1" ht="16.2" customHeight="1" x14ac:dyDescent="0.4">
      <c r="A306" s="37"/>
      <c r="B306" s="37"/>
      <c r="C306" s="37"/>
      <c r="D306" s="37"/>
      <c r="E306" s="37"/>
      <c r="F306" s="37"/>
      <c r="G306" s="37"/>
      <c r="H306" s="37"/>
      <c r="I306" s="37"/>
    </row>
    <row r="307" spans="1:9" s="1" customFormat="1" ht="16.2" customHeight="1" x14ac:dyDescent="0.4">
      <c r="A307" s="37"/>
      <c r="B307" s="37"/>
      <c r="C307" s="37"/>
      <c r="D307" s="37"/>
      <c r="E307" s="37"/>
      <c r="F307" s="37"/>
      <c r="G307" s="37"/>
      <c r="H307" s="37"/>
      <c r="I307" s="37"/>
    </row>
    <row r="308" spans="1:9" s="1" customFormat="1" ht="16.2" customHeight="1" x14ac:dyDescent="0.4">
      <c r="A308" s="37"/>
      <c r="B308" s="37"/>
      <c r="C308" s="37"/>
      <c r="D308" s="37"/>
      <c r="E308" s="37"/>
      <c r="F308" s="37"/>
      <c r="G308" s="37"/>
      <c r="H308" s="37"/>
      <c r="I308" s="37"/>
    </row>
    <row r="309" spans="1:9" s="1" customFormat="1" ht="16.2" customHeight="1" x14ac:dyDescent="0.4">
      <c r="A309" s="37"/>
      <c r="B309" s="37"/>
      <c r="C309" s="37"/>
      <c r="D309" s="37"/>
      <c r="E309" s="37"/>
      <c r="F309" s="37"/>
      <c r="G309" s="37"/>
      <c r="H309" s="37"/>
      <c r="I309" s="37"/>
    </row>
    <row r="310" spans="1:9" s="1" customFormat="1" ht="16.2" customHeight="1" x14ac:dyDescent="0.4">
      <c r="A310" s="37"/>
      <c r="B310" s="37"/>
      <c r="C310" s="37"/>
      <c r="D310" s="37"/>
      <c r="E310" s="37"/>
      <c r="F310" s="37"/>
      <c r="G310" s="37"/>
      <c r="H310" s="37"/>
      <c r="I310" s="37"/>
    </row>
    <row r="311" spans="1:9" s="1" customFormat="1" ht="16.2" customHeight="1" x14ac:dyDescent="0.4">
      <c r="A311" s="37"/>
      <c r="B311" s="37"/>
      <c r="C311" s="37"/>
      <c r="D311" s="37"/>
      <c r="E311" s="37"/>
      <c r="F311" s="37"/>
      <c r="G311" s="37"/>
      <c r="H311" s="37"/>
      <c r="I311" s="37"/>
    </row>
    <row r="312" spans="1:9" ht="16.2" customHeight="1" x14ac:dyDescent="0.4"/>
    <row r="313" spans="1:9" s="1" customFormat="1" x14ac:dyDescent="0.4">
      <c r="A313" s="37"/>
      <c r="B313" s="37"/>
      <c r="C313" s="37"/>
      <c r="D313" s="37"/>
      <c r="E313" s="37"/>
      <c r="F313" s="37"/>
      <c r="G313" s="37"/>
      <c r="H313" s="37"/>
      <c r="I313" s="37"/>
    </row>
    <row r="314" spans="1:9" x14ac:dyDescent="0.4">
      <c r="I314" s="9"/>
    </row>
    <row r="315" spans="1:9" x14ac:dyDescent="0.4">
      <c r="I315" s="9"/>
    </row>
    <row r="316" spans="1:9" x14ac:dyDescent="0.4">
      <c r="I316" s="9"/>
    </row>
    <row r="317" spans="1:9" x14ac:dyDescent="0.4">
      <c r="I317" s="9"/>
    </row>
    <row r="318" spans="1:9" x14ac:dyDescent="0.4">
      <c r="I318" s="9"/>
    </row>
    <row r="319" spans="1:9" x14ac:dyDescent="0.4">
      <c r="I319" s="9"/>
    </row>
    <row r="320" spans="1:9" x14ac:dyDescent="0.4">
      <c r="I320" s="9"/>
    </row>
    <row r="321" spans="1:8" s="1" customFormat="1" ht="15" customHeight="1" x14ac:dyDescent="0.4">
      <c r="A321" s="37"/>
      <c r="B321" s="37"/>
      <c r="C321" s="37"/>
      <c r="D321" s="37"/>
      <c r="E321" s="37"/>
      <c r="F321" s="37"/>
      <c r="G321" s="37"/>
      <c r="H321" s="37"/>
    </row>
    <row r="322" spans="1:8" s="1" customFormat="1" ht="15" customHeight="1" x14ac:dyDescent="0.4">
      <c r="A322" s="37"/>
      <c r="B322" s="37"/>
      <c r="C322" s="37"/>
      <c r="D322" s="37"/>
      <c r="E322" s="37"/>
      <c r="F322" s="37"/>
      <c r="G322" s="37"/>
      <c r="H322" s="37"/>
    </row>
    <row r="323" spans="1:8" s="1" customFormat="1" ht="15" customHeight="1" x14ac:dyDescent="0.4">
      <c r="A323" s="37"/>
      <c r="B323" s="37"/>
      <c r="C323" s="37"/>
      <c r="D323" s="37"/>
      <c r="E323" s="37"/>
      <c r="F323" s="37"/>
      <c r="G323" s="37"/>
      <c r="H323" s="37"/>
    </row>
    <row r="324" spans="1:8" s="1" customFormat="1" ht="15" customHeight="1" x14ac:dyDescent="0.4">
      <c r="A324" s="37"/>
      <c r="B324" s="37"/>
      <c r="C324" s="37"/>
      <c r="D324" s="37"/>
      <c r="E324" s="37"/>
      <c r="F324" s="37"/>
      <c r="G324" s="37"/>
      <c r="H324" s="37"/>
    </row>
    <row r="328" spans="1:8" s="1" customFormat="1" x14ac:dyDescent="0.4">
      <c r="A328" s="37"/>
      <c r="B328" s="37"/>
      <c r="C328" s="37"/>
      <c r="D328" s="37"/>
      <c r="E328" s="37"/>
      <c r="F328" s="37"/>
      <c r="G328" s="37"/>
      <c r="H328" s="37"/>
    </row>
    <row r="329" spans="1:8" s="1" customFormat="1" x14ac:dyDescent="0.4">
      <c r="A329" s="37"/>
      <c r="B329" s="37"/>
      <c r="C329" s="37"/>
      <c r="D329" s="37"/>
      <c r="E329" s="37"/>
      <c r="F329" s="37"/>
      <c r="G329" s="37"/>
      <c r="H329" s="37"/>
    </row>
    <row r="330" spans="1:8" s="1" customFormat="1" x14ac:dyDescent="0.4">
      <c r="A330" s="37"/>
      <c r="B330" s="37"/>
      <c r="C330" s="37"/>
      <c r="D330" s="37"/>
      <c r="E330" s="37"/>
      <c r="F330" s="37"/>
      <c r="G330" s="37"/>
      <c r="H330" s="37"/>
    </row>
    <row r="331" spans="1:8" s="1" customFormat="1" x14ac:dyDescent="0.4">
      <c r="A331" s="37"/>
      <c r="B331" s="37"/>
      <c r="C331" s="37"/>
      <c r="D331" s="37"/>
      <c r="E331" s="37"/>
      <c r="F331" s="37"/>
      <c r="G331" s="37"/>
      <c r="H331" s="37"/>
    </row>
    <row r="332" spans="1:8" s="1" customFormat="1" x14ac:dyDescent="0.4">
      <c r="A332" s="37"/>
      <c r="B332" s="37"/>
      <c r="C332" s="37"/>
      <c r="D332" s="37"/>
      <c r="E332" s="37"/>
      <c r="F332" s="37"/>
      <c r="G332" s="37"/>
      <c r="H332" s="37"/>
    </row>
    <row r="333" spans="1:8" s="1" customFormat="1" x14ac:dyDescent="0.4">
      <c r="A333" s="37"/>
      <c r="B333" s="37"/>
      <c r="C333" s="37"/>
      <c r="D333" s="37"/>
      <c r="E333" s="37"/>
      <c r="F333" s="37"/>
      <c r="G333" s="37"/>
      <c r="H333" s="37"/>
    </row>
    <row r="334" spans="1:8" s="1" customFormat="1" x14ac:dyDescent="0.4">
      <c r="A334" s="37"/>
      <c r="B334" s="37"/>
      <c r="C334" s="37"/>
      <c r="D334" s="37"/>
      <c r="E334" s="37"/>
      <c r="F334" s="37"/>
      <c r="G334" s="37"/>
      <c r="H334" s="37"/>
    </row>
    <row r="335" spans="1:8" s="1" customFormat="1" x14ac:dyDescent="0.4">
      <c r="A335" s="37"/>
      <c r="B335" s="37"/>
      <c r="C335" s="37"/>
      <c r="D335" s="37"/>
      <c r="E335" s="37"/>
      <c r="F335" s="37"/>
      <c r="G335" s="37"/>
      <c r="H335" s="37"/>
    </row>
    <row r="336" spans="1:8" s="1" customFormat="1" x14ac:dyDescent="0.4">
      <c r="A336" s="37"/>
      <c r="B336" s="37"/>
      <c r="C336" s="37"/>
      <c r="D336" s="37"/>
      <c r="E336" s="37"/>
      <c r="F336" s="37"/>
      <c r="G336" s="37"/>
      <c r="H336" s="37"/>
    </row>
    <row r="337" spans="1:9" s="1" customFormat="1" x14ac:dyDescent="0.4">
      <c r="A337" s="37"/>
      <c r="B337" s="37"/>
      <c r="C337" s="37"/>
      <c r="D337" s="37"/>
      <c r="E337" s="37"/>
      <c r="F337" s="37"/>
      <c r="G337" s="37"/>
      <c r="H337" s="37"/>
    </row>
    <row r="338" spans="1:9" x14ac:dyDescent="0.4">
      <c r="I338" s="9"/>
    </row>
    <row r="349" spans="1:9" s="1" customFormat="1" x14ac:dyDescent="0.4">
      <c r="A349" s="37"/>
      <c r="B349" s="37"/>
      <c r="C349" s="37"/>
      <c r="D349" s="37"/>
      <c r="E349" s="37"/>
      <c r="F349" s="37"/>
      <c r="G349" s="37"/>
      <c r="H349" s="37"/>
    </row>
    <row r="350" spans="1:9" s="1" customFormat="1" ht="15" customHeight="1" x14ac:dyDescent="0.4">
      <c r="A350" s="37"/>
      <c r="B350" s="37"/>
      <c r="C350" s="37"/>
      <c r="D350" s="37"/>
      <c r="E350" s="37"/>
      <c r="F350" s="37"/>
      <c r="G350" s="37"/>
      <c r="H350" s="37"/>
    </row>
    <row r="351" spans="1:9" s="1" customFormat="1" ht="15" customHeight="1" x14ac:dyDescent="0.4">
      <c r="A351" s="37"/>
      <c r="B351" s="37"/>
      <c r="C351" s="37"/>
      <c r="D351" s="37"/>
      <c r="E351" s="37"/>
      <c r="F351" s="37"/>
      <c r="G351" s="37"/>
      <c r="H351" s="37"/>
    </row>
    <row r="352" spans="1:9" s="1" customFormat="1" x14ac:dyDescent="0.4">
      <c r="A352" s="37"/>
      <c r="B352" s="37"/>
      <c r="C352" s="37"/>
      <c r="D352" s="37"/>
      <c r="E352" s="37"/>
      <c r="F352" s="37"/>
      <c r="G352" s="37"/>
      <c r="H352" s="37"/>
    </row>
    <row r="353" spans="1:8" s="1" customFormat="1" x14ac:dyDescent="0.4">
      <c r="A353" s="37"/>
      <c r="B353" s="37"/>
      <c r="C353" s="37"/>
      <c r="D353" s="37"/>
      <c r="E353" s="37"/>
      <c r="F353" s="37"/>
      <c r="G353" s="37"/>
      <c r="H353" s="37"/>
    </row>
    <row r="354" spans="1:8" s="1" customFormat="1" x14ac:dyDescent="0.4">
      <c r="A354" s="37"/>
      <c r="B354" s="37"/>
      <c r="C354" s="37"/>
      <c r="D354" s="37"/>
      <c r="E354" s="37"/>
      <c r="F354" s="37"/>
      <c r="G354" s="37"/>
      <c r="H354" s="37"/>
    </row>
    <row r="355" spans="1:8" s="1" customFormat="1" x14ac:dyDescent="0.4">
      <c r="A355" s="37"/>
      <c r="B355" s="37"/>
      <c r="C355" s="37"/>
      <c r="D355" s="37"/>
      <c r="E355" s="37"/>
      <c r="F355" s="37"/>
      <c r="G355" s="37"/>
      <c r="H355" s="37"/>
    </row>
    <row r="356" spans="1:8" s="1" customFormat="1" x14ac:dyDescent="0.4">
      <c r="A356" s="37"/>
      <c r="B356" s="37"/>
      <c r="C356" s="37"/>
      <c r="D356" s="37"/>
      <c r="E356" s="37"/>
      <c r="F356" s="37"/>
      <c r="G356" s="37"/>
      <c r="H356" s="37"/>
    </row>
    <row r="357" spans="1:8" s="1" customFormat="1" x14ac:dyDescent="0.4">
      <c r="A357" s="37"/>
      <c r="B357" s="37"/>
      <c r="C357" s="37"/>
      <c r="D357" s="37"/>
      <c r="E357" s="37"/>
      <c r="F357" s="37"/>
      <c r="G357" s="37"/>
      <c r="H357" s="37"/>
    </row>
    <row r="358" spans="1:8" s="1" customFormat="1" x14ac:dyDescent="0.4">
      <c r="A358" s="37"/>
      <c r="B358" s="37"/>
      <c r="C358" s="37"/>
      <c r="D358" s="37"/>
      <c r="E358" s="37"/>
      <c r="F358" s="37"/>
      <c r="G358" s="37"/>
      <c r="H358" s="37"/>
    </row>
  </sheetData>
  <customSheetViews>
    <customSheetView guid="{1DAC95FF-7430-4721-B728-C76A283EC0C8}" showPageBreaks="1" printArea="1" view="pageBreakPreview" showRuler="0" topLeftCell="A106">
      <selection activeCell="G113" sqref="G113"/>
      <rowBreaks count="5" manualBreakCount="5">
        <brk id="47" max="7" man="1"/>
        <brk id="94" max="7" man="1"/>
        <brk id="140" max="7" man="1"/>
        <brk id="187" max="7" man="1"/>
        <brk id="235" max="7" man="1"/>
      </rowBreaks>
      <pageMargins left="0.46" right="0.34" top="0.45" bottom="0.53" header="0.42" footer="0.22"/>
      <printOptions horizontalCentered="1" gridLines="1"/>
      <pageSetup scale="98" orientation="portrait" horizontalDpi="4294967292" r:id="rId1"/>
      <headerFooter alignWithMargins="0">
        <oddFooter>&amp;L&amp;8&amp;Z&amp;F&amp;R&amp;8&amp;D</oddFooter>
      </headerFooter>
    </customSheetView>
  </customSheetViews>
  <mergeCells count="11">
    <mergeCell ref="B148:G148"/>
    <mergeCell ref="A1:H1"/>
    <mergeCell ref="A2:H2"/>
    <mergeCell ref="A26:H26"/>
    <mergeCell ref="B53:G54"/>
    <mergeCell ref="A121:H126"/>
    <mergeCell ref="A27:H29"/>
    <mergeCell ref="A23:H25"/>
    <mergeCell ref="A22:H22"/>
    <mergeCell ref="A17:H17"/>
    <mergeCell ref="A11:H11"/>
  </mergeCells>
  <phoneticPr fontId="0" type="noConversion"/>
  <printOptions horizontalCentered="1" gridLines="1"/>
  <pageMargins left="0.5" right="0.5" top="0.45" bottom="0.53" header="0.42" footer="0.22"/>
  <pageSetup scale="86" fitToWidth="0" fitToHeight="0" orientation="portrait" r:id="rId2"/>
  <headerFooter alignWithMargins="0">
    <oddFooter>&amp;L&amp;8&amp;Z&amp;F&amp;R&amp;8&amp;D</oddFooter>
  </headerFooter>
  <rowBreaks count="3" manualBreakCount="3">
    <brk id="46" max="7" man="1"/>
    <brk id="98" max="7" man="1"/>
    <brk id="152" max="7" man="1"/>
  </rowBreaks>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42"/>
  <sheetViews>
    <sheetView zoomScaleNormal="100" workbookViewId="0">
      <selection activeCell="A181" sqref="A181:XFD181"/>
    </sheetView>
  </sheetViews>
  <sheetFormatPr defaultColWidth="9.109375" defaultRowHeight="16.2" x14ac:dyDescent="0.4"/>
  <cols>
    <col min="1" max="1" width="5.44140625" style="37" customWidth="1"/>
    <col min="2" max="2" width="12" style="37" customWidth="1"/>
    <col min="3" max="3" width="9.44140625" style="37" customWidth="1"/>
    <col min="4" max="4" width="13.44140625" style="37" customWidth="1"/>
    <col min="5" max="5" width="14" style="37" customWidth="1"/>
    <col min="6" max="6" width="13.44140625" style="37" customWidth="1"/>
    <col min="7" max="7" width="14.6640625" style="37" customWidth="1"/>
    <col min="8" max="8" width="13.33203125" style="37" customWidth="1"/>
    <col min="9" max="9" width="6.33203125" style="37" customWidth="1"/>
    <col min="10" max="10" width="9.44140625" style="37" bestFit="1" customWidth="1"/>
    <col min="11" max="11" width="15.44140625" style="37" customWidth="1"/>
    <col min="12" max="12" width="14.5546875" style="37" bestFit="1" customWidth="1"/>
    <col min="13" max="13" width="9.44140625" style="37" bestFit="1" customWidth="1"/>
    <col min="14" max="14" width="13" style="37" customWidth="1"/>
    <col min="15" max="15" width="13.6640625" style="37" bestFit="1" customWidth="1"/>
    <col min="16" max="16384" width="9.109375" style="37"/>
  </cols>
  <sheetData>
    <row r="1" spans="1:12" s="44" customFormat="1" ht="25.2" x14ac:dyDescent="0.6">
      <c r="A1" s="303" t="s">
        <v>141</v>
      </c>
      <c r="B1" s="304"/>
      <c r="C1" s="304"/>
      <c r="D1" s="304"/>
      <c r="E1" s="304"/>
      <c r="F1" s="304"/>
      <c r="G1" s="304"/>
      <c r="H1" s="304"/>
    </row>
    <row r="2" spans="1:12" ht="25.8" thickBot="1" x14ac:dyDescent="0.65">
      <c r="A2" s="305" t="s">
        <v>345</v>
      </c>
      <c r="B2" s="306"/>
      <c r="C2" s="306"/>
      <c r="D2" s="306"/>
      <c r="E2" s="306"/>
      <c r="F2" s="306"/>
      <c r="G2" s="306"/>
      <c r="H2" s="306"/>
      <c r="I2" s="45"/>
      <c r="J2" s="45"/>
    </row>
    <row r="3" spans="1:12" ht="16.2" customHeight="1" x14ac:dyDescent="0.4">
      <c r="A3" s="46"/>
      <c r="B3" s="46"/>
      <c r="C3" s="46"/>
      <c r="D3" s="46"/>
      <c r="E3" s="46"/>
      <c r="F3" s="46"/>
      <c r="G3" s="46"/>
      <c r="H3" s="46"/>
      <c r="I3" s="45"/>
      <c r="J3" s="45"/>
    </row>
    <row r="4" spans="1:12" ht="18.600000000000001" customHeight="1" x14ac:dyDescent="0.45">
      <c r="A4" s="47" t="s">
        <v>0</v>
      </c>
      <c r="B4" s="46"/>
      <c r="C4" s="46"/>
      <c r="D4" s="46"/>
      <c r="E4" s="46"/>
      <c r="F4" s="46"/>
      <c r="G4" s="46"/>
      <c r="H4" s="46"/>
    </row>
    <row r="5" spans="1:12" ht="16.2" customHeight="1" x14ac:dyDescent="0.4">
      <c r="A5" s="70"/>
      <c r="B5" s="9"/>
      <c r="C5" s="9"/>
      <c r="D5" s="9"/>
      <c r="E5" s="9"/>
      <c r="F5" s="9"/>
      <c r="G5" s="71"/>
      <c r="H5" s="9"/>
    </row>
    <row r="6" spans="1:12" ht="16.2" customHeight="1" x14ac:dyDescent="0.4">
      <c r="A6" s="70" t="s">
        <v>186</v>
      </c>
      <c r="B6" s="9"/>
      <c r="C6" s="9"/>
      <c r="D6" s="9"/>
      <c r="E6" s="9"/>
      <c r="F6" s="9"/>
      <c r="G6" s="149">
        <v>44.6</v>
      </c>
      <c r="H6" s="9" t="s">
        <v>1</v>
      </c>
      <c r="K6" s="103"/>
    </row>
    <row r="7" spans="1:12" ht="16.2" customHeight="1" x14ac:dyDescent="0.4">
      <c r="A7" s="100" t="s">
        <v>411</v>
      </c>
      <c r="B7" s="9"/>
      <c r="C7" s="9"/>
      <c r="D7" s="9"/>
      <c r="E7" s="9"/>
      <c r="F7" s="9"/>
      <c r="G7" s="103">
        <f>G128</f>
        <v>5.9141758720158943</v>
      </c>
      <c r="H7" s="37" t="s">
        <v>2</v>
      </c>
    </row>
    <row r="8" spans="1:12" ht="16.2" customHeight="1" x14ac:dyDescent="0.4">
      <c r="A8" s="50" t="s">
        <v>3</v>
      </c>
      <c r="B8" s="51"/>
      <c r="C8" s="51"/>
      <c r="D8" s="51"/>
      <c r="E8" s="51"/>
      <c r="F8" s="51"/>
      <c r="G8" s="267">
        <f>G131</f>
        <v>45626.152737253804</v>
      </c>
      <c r="H8" s="51"/>
    </row>
    <row r="9" spans="1:12" ht="16.2" customHeight="1" x14ac:dyDescent="0.4">
      <c r="A9" s="70"/>
      <c r="B9" s="9"/>
      <c r="C9" s="9"/>
      <c r="D9" s="9"/>
      <c r="E9" s="9"/>
      <c r="F9" s="9"/>
      <c r="G9" s="71"/>
      <c r="H9" s="9"/>
      <c r="L9" s="216"/>
    </row>
    <row r="10" spans="1:12" s="1" customFormat="1" ht="16.2" customHeight="1" x14ac:dyDescent="0.4">
      <c r="A10" s="70" t="s">
        <v>166</v>
      </c>
      <c r="C10" s="70"/>
      <c r="G10" s="106">
        <v>85</v>
      </c>
      <c r="H10" s="1" t="s">
        <v>167</v>
      </c>
      <c r="I10" s="37"/>
    </row>
    <row r="11" spans="1:12" s="1" customFormat="1" ht="16.2" customHeight="1" x14ac:dyDescent="0.4">
      <c r="A11" s="100" t="s">
        <v>411</v>
      </c>
      <c r="B11" s="5"/>
      <c r="C11" s="5"/>
      <c r="D11" s="5"/>
      <c r="E11" s="5"/>
      <c r="F11" s="5"/>
      <c r="G11" s="101">
        <f>G138</f>
        <v>50.289221379640452</v>
      </c>
      <c r="H11" s="5" t="s">
        <v>2</v>
      </c>
      <c r="I11" s="37"/>
    </row>
    <row r="12" spans="1:12" s="1" customFormat="1" ht="16.2" customHeight="1" x14ac:dyDescent="0.4">
      <c r="A12" s="102" t="s">
        <v>3</v>
      </c>
      <c r="B12" s="85"/>
      <c r="C12" s="85"/>
      <c r="D12" s="85"/>
      <c r="E12" s="85"/>
      <c r="F12" s="85"/>
      <c r="G12" s="266">
        <f>G141</f>
        <v>61834.13810891367</v>
      </c>
      <c r="H12" s="85"/>
      <c r="I12" s="37"/>
    </row>
    <row r="13" spans="1:12" s="1" customFormat="1" x14ac:dyDescent="0.4">
      <c r="B13" s="5"/>
      <c r="C13" s="5"/>
      <c r="D13" s="5"/>
      <c r="E13" s="5"/>
      <c r="F13" s="5"/>
      <c r="G13" s="104"/>
      <c r="H13" s="5"/>
      <c r="I13" s="37"/>
      <c r="K13" s="100"/>
    </row>
    <row r="14" spans="1:12" ht="18.600000000000001" customHeight="1" x14ac:dyDescent="0.45">
      <c r="A14" s="53" t="s">
        <v>4</v>
      </c>
      <c r="B14" s="46"/>
      <c r="C14" s="46"/>
      <c r="D14" s="46"/>
      <c r="E14" s="46"/>
      <c r="F14" s="46"/>
      <c r="G14" s="46"/>
      <c r="H14" s="46"/>
    </row>
    <row r="15" spans="1:12" ht="16.2" customHeight="1" x14ac:dyDescent="0.4">
      <c r="A15" s="2" t="s">
        <v>377</v>
      </c>
      <c r="F15" s="54"/>
      <c r="G15" s="40"/>
    </row>
    <row r="16" spans="1:12" ht="16.2" customHeight="1" x14ac:dyDescent="0.4">
      <c r="A16" s="2" t="s">
        <v>346</v>
      </c>
      <c r="G16" s="259">
        <v>57048</v>
      </c>
      <c r="H16" s="37" t="s">
        <v>10</v>
      </c>
    </row>
    <row r="17" spans="1:14" ht="16.2" customHeight="1" x14ac:dyDescent="0.4">
      <c r="A17" s="36" t="s">
        <v>5</v>
      </c>
      <c r="G17" s="268">
        <v>1.65</v>
      </c>
      <c r="H17" s="37" t="s">
        <v>6</v>
      </c>
    </row>
    <row r="18" spans="1:14" ht="16.2" customHeight="1" x14ac:dyDescent="0.4">
      <c r="A18" s="36"/>
      <c r="G18" s="49"/>
    </row>
    <row r="19" spans="1:14" ht="18.600000000000001" customHeight="1" x14ac:dyDescent="0.45">
      <c r="A19" s="53" t="s">
        <v>7</v>
      </c>
      <c r="B19" s="46"/>
      <c r="C19" s="46"/>
      <c r="D19" s="46"/>
      <c r="E19" s="46"/>
      <c r="F19" s="46"/>
      <c r="G19" s="46"/>
      <c r="H19" s="46"/>
    </row>
    <row r="20" spans="1:14" ht="16.2" customHeight="1" x14ac:dyDescent="0.4">
      <c r="A20" s="105" t="s">
        <v>239</v>
      </c>
    </row>
    <row r="21" spans="1:14" ht="16.2" customHeight="1" x14ac:dyDescent="0.4">
      <c r="A21" s="36" t="s">
        <v>382</v>
      </c>
    </row>
    <row r="22" spans="1:14" ht="16.2" customHeight="1" x14ac:dyDescent="0.4">
      <c r="A22" s="105" t="s">
        <v>165</v>
      </c>
    </row>
    <row r="23" spans="1:14" ht="16.2" customHeight="1" x14ac:dyDescent="0.4">
      <c r="A23" s="105" t="s">
        <v>163</v>
      </c>
    </row>
    <row r="24" spans="1:14" ht="16.2" customHeight="1" x14ac:dyDescent="0.4">
      <c r="A24" s="36" t="s">
        <v>234</v>
      </c>
    </row>
    <row r="25" spans="1:14" ht="16.2" customHeight="1" x14ac:dyDescent="0.4">
      <c r="A25" s="36"/>
    </row>
    <row r="26" spans="1:14" ht="18.600000000000001" x14ac:dyDescent="0.45">
      <c r="A26" s="320" t="s">
        <v>8</v>
      </c>
      <c r="B26" s="320"/>
      <c r="C26" s="320"/>
      <c r="D26" s="320"/>
      <c r="E26" s="320"/>
      <c r="F26" s="320"/>
      <c r="G26" s="320"/>
      <c r="H26" s="320"/>
    </row>
    <row r="27" spans="1:14" x14ac:dyDescent="0.4">
      <c r="A27" s="302" t="s">
        <v>383</v>
      </c>
      <c r="B27" s="302"/>
      <c r="C27" s="302"/>
      <c r="D27" s="302"/>
      <c r="E27" s="302"/>
      <c r="F27" s="302"/>
      <c r="G27" s="302"/>
      <c r="H27" s="302"/>
    </row>
    <row r="28" spans="1:14" ht="15.75" customHeight="1" x14ac:dyDescent="0.4">
      <c r="A28" s="302"/>
      <c r="B28" s="302"/>
      <c r="C28" s="302"/>
      <c r="D28" s="302"/>
      <c r="E28" s="302"/>
      <c r="F28" s="302"/>
      <c r="G28" s="302"/>
      <c r="H28" s="302"/>
    </row>
    <row r="29" spans="1:14" ht="21" customHeight="1" x14ac:dyDescent="0.4">
      <c r="A29" s="302"/>
      <c r="B29" s="302"/>
      <c r="C29" s="302"/>
      <c r="D29" s="302"/>
      <c r="E29" s="302"/>
      <c r="F29" s="302"/>
      <c r="G29" s="302"/>
      <c r="H29" s="302"/>
      <c r="I29" s="9"/>
      <c r="J29" s="36"/>
      <c r="K29" s="9"/>
      <c r="L29" s="9"/>
      <c r="M29" s="9"/>
      <c r="N29" s="9"/>
    </row>
    <row r="30" spans="1:14" ht="16.2" customHeight="1" x14ac:dyDescent="0.4">
      <c r="A30" s="302" t="s">
        <v>235</v>
      </c>
      <c r="B30" s="302"/>
      <c r="C30" s="302"/>
      <c r="D30" s="302"/>
      <c r="E30" s="302"/>
      <c r="F30" s="302"/>
      <c r="G30" s="302"/>
      <c r="H30" s="302"/>
      <c r="I30" s="9"/>
      <c r="J30" s="9"/>
      <c r="K30" s="9"/>
      <c r="L30" s="9"/>
      <c r="M30" s="9"/>
      <c r="N30" s="9"/>
    </row>
    <row r="31" spans="1:14" ht="16.2" customHeight="1" x14ac:dyDescent="0.4">
      <c r="A31" s="302"/>
      <c r="B31" s="302"/>
      <c r="C31" s="302"/>
      <c r="D31" s="302"/>
      <c r="E31" s="302"/>
      <c r="F31" s="302"/>
      <c r="G31" s="302"/>
      <c r="H31" s="302"/>
      <c r="I31" s="9"/>
      <c r="J31" s="9"/>
      <c r="K31" s="9"/>
      <c r="L31" s="9"/>
      <c r="M31" s="9"/>
      <c r="N31" s="9"/>
    </row>
    <row r="32" spans="1:14" x14ac:dyDescent="0.4">
      <c r="A32" s="302"/>
      <c r="B32" s="302"/>
      <c r="C32" s="302"/>
      <c r="D32" s="302"/>
      <c r="E32" s="302"/>
      <c r="F32" s="302"/>
      <c r="G32" s="302"/>
      <c r="H32" s="302"/>
      <c r="I32" s="9"/>
      <c r="J32" s="202"/>
      <c r="K32" s="9"/>
      <c r="L32" s="9"/>
      <c r="M32" s="9"/>
      <c r="N32" s="9"/>
    </row>
    <row r="33" spans="1:17" x14ac:dyDescent="0.4">
      <c r="A33" s="302"/>
      <c r="B33" s="302"/>
      <c r="C33" s="302"/>
      <c r="D33" s="302"/>
      <c r="E33" s="302"/>
      <c r="F33" s="302"/>
      <c r="G33" s="302"/>
      <c r="H33" s="302"/>
      <c r="I33" s="9"/>
      <c r="J33" s="9"/>
      <c r="K33" s="9"/>
      <c r="L33" s="9"/>
      <c r="M33" s="9"/>
      <c r="N33" s="9"/>
    </row>
    <row r="34" spans="1:17" x14ac:dyDescent="0.4">
      <c r="A34" s="302"/>
      <c r="B34" s="302"/>
      <c r="C34" s="302"/>
      <c r="D34" s="302"/>
      <c r="E34" s="302"/>
      <c r="F34" s="302"/>
      <c r="G34" s="302"/>
      <c r="H34" s="302"/>
      <c r="I34" s="9"/>
      <c r="J34" s="9"/>
      <c r="K34" s="9"/>
      <c r="L34" s="9"/>
      <c r="M34" s="9"/>
      <c r="N34" s="9"/>
    </row>
    <row r="35" spans="1:17" ht="18" customHeight="1" x14ac:dyDescent="0.4">
      <c r="A35" s="302"/>
      <c r="B35" s="302"/>
      <c r="C35" s="302"/>
      <c r="D35" s="302"/>
      <c r="E35" s="302"/>
      <c r="F35" s="302"/>
      <c r="G35" s="302"/>
      <c r="H35" s="302"/>
      <c r="I35" s="9"/>
      <c r="J35" s="9"/>
      <c r="K35" s="9"/>
      <c r="L35" s="9"/>
      <c r="M35" s="9"/>
      <c r="N35" s="9"/>
    </row>
    <row r="36" spans="1:17" ht="16.2" customHeight="1" x14ac:dyDescent="0.4">
      <c r="A36" s="302" t="s">
        <v>384</v>
      </c>
      <c r="B36" s="319"/>
      <c r="C36" s="319"/>
      <c r="D36" s="319"/>
      <c r="E36" s="319"/>
      <c r="F36" s="319"/>
      <c r="G36" s="319"/>
      <c r="H36" s="319"/>
      <c r="I36" s="9"/>
      <c r="J36" s="9"/>
      <c r="K36" s="9"/>
      <c r="L36" s="9"/>
      <c r="M36" s="9"/>
      <c r="N36" s="9"/>
    </row>
    <row r="37" spans="1:17" x14ac:dyDescent="0.4">
      <c r="A37" s="319"/>
      <c r="B37" s="319"/>
      <c r="C37" s="319"/>
      <c r="D37" s="319"/>
      <c r="E37" s="319"/>
      <c r="F37" s="319"/>
      <c r="G37" s="319"/>
      <c r="H37" s="319"/>
      <c r="I37" s="9"/>
      <c r="J37" s="9"/>
      <c r="K37" s="9"/>
      <c r="L37" s="9"/>
      <c r="M37" s="9"/>
      <c r="N37" s="9"/>
    </row>
    <row r="38" spans="1:17" x14ac:dyDescent="0.4">
      <c r="A38" s="319"/>
      <c r="B38" s="319"/>
      <c r="C38" s="319"/>
      <c r="D38" s="319"/>
      <c r="E38" s="319"/>
      <c r="F38" s="319"/>
      <c r="G38" s="319"/>
      <c r="H38" s="319"/>
      <c r="I38" s="9"/>
      <c r="J38" s="9"/>
      <c r="K38" s="9"/>
      <c r="L38" s="9"/>
      <c r="M38" s="9"/>
      <c r="N38" s="9"/>
    </row>
    <row r="39" spans="1:17" ht="54.6" customHeight="1" x14ac:dyDescent="0.4">
      <c r="A39" s="319"/>
      <c r="B39" s="319"/>
      <c r="C39" s="319"/>
      <c r="D39" s="319"/>
      <c r="E39" s="319"/>
      <c r="F39" s="319"/>
      <c r="G39" s="319"/>
      <c r="H39" s="319"/>
      <c r="I39" s="9"/>
      <c r="J39" s="9"/>
      <c r="K39" s="9"/>
      <c r="L39" s="9"/>
      <c r="M39" s="9"/>
      <c r="N39" s="9"/>
    </row>
    <row r="40" spans="1:17" ht="15.6" customHeight="1" x14ac:dyDescent="0.4">
      <c r="A40" s="210"/>
      <c r="B40" s="210"/>
      <c r="C40" s="210"/>
      <c r="D40" s="210"/>
      <c r="E40" s="210"/>
      <c r="F40" s="210"/>
      <c r="G40" s="210"/>
      <c r="H40" s="210"/>
      <c r="I40" s="9"/>
      <c r="J40" s="9"/>
      <c r="K40" s="9"/>
      <c r="L40" s="9"/>
      <c r="M40" s="9"/>
      <c r="N40" s="9"/>
    </row>
    <row r="41" spans="1:17" ht="43.8" customHeight="1" x14ac:dyDescent="0.4">
      <c r="A41" s="302" t="s">
        <v>408</v>
      </c>
      <c r="B41" s="302"/>
      <c r="C41" s="302"/>
      <c r="D41" s="302"/>
      <c r="E41" s="302"/>
      <c r="F41" s="302"/>
      <c r="G41" s="302"/>
      <c r="H41" s="302"/>
      <c r="I41" s="9"/>
      <c r="J41" s="210"/>
      <c r="K41" s="210"/>
      <c r="L41" s="210"/>
      <c r="M41" s="210"/>
      <c r="N41" s="210"/>
      <c r="O41" s="210"/>
      <c r="P41" s="210"/>
      <c r="Q41" s="210"/>
    </row>
    <row r="42" spans="1:17" ht="16.2" customHeight="1" x14ac:dyDescent="0.4">
      <c r="A42" s="302"/>
      <c r="B42" s="302"/>
      <c r="C42" s="302"/>
      <c r="D42" s="302"/>
      <c r="E42" s="302"/>
      <c r="F42" s="302"/>
      <c r="G42" s="302"/>
      <c r="H42" s="302"/>
      <c r="I42" s="9"/>
      <c r="J42" s="210"/>
      <c r="K42" s="210"/>
      <c r="L42" s="210"/>
      <c r="M42" s="210"/>
      <c r="N42" s="210"/>
      <c r="O42" s="210"/>
      <c r="P42" s="210"/>
      <c r="Q42" s="210"/>
    </row>
    <row r="43" spans="1:17" ht="16.2" customHeight="1" x14ac:dyDescent="0.4">
      <c r="A43" s="302"/>
      <c r="B43" s="302"/>
      <c r="C43" s="302"/>
      <c r="D43" s="302"/>
      <c r="E43" s="302"/>
      <c r="F43" s="302"/>
      <c r="G43" s="302"/>
      <c r="H43" s="302"/>
      <c r="I43" s="9"/>
      <c r="J43" s="210"/>
      <c r="K43" s="210"/>
      <c r="L43" s="210"/>
      <c r="M43" s="210"/>
      <c r="N43" s="210"/>
      <c r="O43" s="210"/>
      <c r="P43" s="210"/>
      <c r="Q43" s="210"/>
    </row>
    <row r="44" spans="1:17" ht="16.2" customHeight="1" x14ac:dyDescent="0.4">
      <c r="A44" s="300"/>
      <c r="B44" s="300"/>
      <c r="C44" s="300"/>
      <c r="D44" s="300"/>
      <c r="E44" s="300"/>
      <c r="F44" s="300"/>
      <c r="G44" s="300"/>
      <c r="H44" s="300"/>
      <c r="I44" s="9"/>
      <c r="J44" s="210"/>
      <c r="K44" s="210"/>
      <c r="L44" s="210"/>
      <c r="M44" s="210"/>
      <c r="N44" s="210"/>
      <c r="O44" s="210"/>
      <c r="P44" s="210"/>
      <c r="Q44" s="210"/>
    </row>
    <row r="45" spans="1:17" ht="16.2" customHeight="1" x14ac:dyDescent="0.4">
      <c r="A45" s="239"/>
      <c r="B45" s="239"/>
      <c r="C45" s="239"/>
      <c r="D45" s="239"/>
      <c r="E45" s="239"/>
      <c r="F45" s="239"/>
      <c r="G45" s="239"/>
      <c r="H45" s="239"/>
      <c r="I45" s="9"/>
      <c r="J45" s="9"/>
      <c r="K45" s="9"/>
      <c r="L45" s="9"/>
      <c r="M45" s="9"/>
      <c r="N45" s="9"/>
    </row>
    <row r="46" spans="1:17" s="65" customFormat="1" ht="16.8" customHeight="1" x14ac:dyDescent="0.4">
      <c r="A46" s="191" t="s">
        <v>145</v>
      </c>
      <c r="B46" s="192"/>
      <c r="C46" s="192"/>
      <c r="D46" s="192"/>
      <c r="E46" s="192" t="s">
        <v>146</v>
      </c>
      <c r="F46" s="193"/>
      <c r="G46" s="192"/>
      <c r="H46" s="194"/>
      <c r="I46" s="181"/>
      <c r="J46" s="181"/>
      <c r="K46" s="181"/>
      <c r="L46" s="181"/>
      <c r="M46" s="181"/>
      <c r="N46" s="1"/>
    </row>
    <row r="47" spans="1:17" ht="20.399999999999999" thickBot="1" x14ac:dyDescent="0.5">
      <c r="A47" s="146" t="s">
        <v>9</v>
      </c>
      <c r="B47" s="146"/>
      <c r="C47" s="146"/>
      <c r="D47" s="146"/>
      <c r="E47" s="146"/>
      <c r="F47" s="146"/>
      <c r="G47" s="146"/>
      <c r="H47" s="15" t="s">
        <v>225</v>
      </c>
      <c r="I47" s="4"/>
      <c r="N47" s="195"/>
    </row>
    <row r="48" spans="1:17" ht="16.2" customHeight="1" x14ac:dyDescent="0.4">
      <c r="A48" s="25"/>
      <c r="B48" s="25"/>
      <c r="C48" s="25"/>
      <c r="D48" s="25"/>
      <c r="E48" s="25"/>
      <c r="F48" s="25"/>
      <c r="G48" s="25"/>
      <c r="H48" s="18"/>
      <c r="I48" s="4"/>
    </row>
    <row r="49" spans="1:13" ht="18.600000000000001" customHeight="1" x14ac:dyDescent="0.45">
      <c r="A49" s="8" t="s">
        <v>125</v>
      </c>
      <c r="B49" s="1"/>
      <c r="C49" s="1"/>
      <c r="D49" s="1"/>
      <c r="E49" s="1"/>
      <c r="F49" s="211"/>
      <c r="G49" s="1"/>
    </row>
    <row r="50" spans="1:13" ht="16.2" customHeight="1" x14ac:dyDescent="0.4">
      <c r="A50" s="2"/>
      <c r="B50" s="1"/>
      <c r="C50" s="1"/>
      <c r="D50" s="1"/>
      <c r="E50" s="1"/>
      <c r="F50" s="1"/>
      <c r="G50" s="1"/>
    </row>
    <row r="51" spans="1:13" ht="16.2" customHeight="1" x14ac:dyDescent="0.4">
      <c r="A51" s="2"/>
      <c r="C51" s="1"/>
      <c r="D51" s="1"/>
      <c r="E51" s="3" t="s">
        <v>152</v>
      </c>
      <c r="F51" s="234">
        <v>1016.7</v>
      </c>
      <c r="G51" s="1" t="s">
        <v>237</v>
      </c>
    </row>
    <row r="52" spans="1:13" ht="16.2" customHeight="1" x14ac:dyDescent="0.4">
      <c r="A52" s="2"/>
      <c r="B52" s="1"/>
      <c r="C52" s="3"/>
      <c r="D52" s="89"/>
      <c r="E52" s="1"/>
      <c r="F52" s="1"/>
      <c r="G52" s="1"/>
    </row>
    <row r="53" spans="1:13" x14ac:dyDescent="0.4">
      <c r="A53" s="2"/>
      <c r="B53" s="307" t="s">
        <v>194</v>
      </c>
      <c r="C53" s="307"/>
      <c r="D53" s="307"/>
      <c r="E53" s="307"/>
      <c r="F53" s="307"/>
      <c r="G53" s="307"/>
    </row>
    <row r="54" spans="1:13" x14ac:dyDescent="0.4">
      <c r="A54" s="2"/>
      <c r="B54" s="307"/>
      <c r="C54" s="307"/>
      <c r="D54" s="307"/>
      <c r="E54" s="307"/>
      <c r="F54" s="307"/>
      <c r="G54" s="307"/>
    </row>
    <row r="55" spans="1:13" x14ac:dyDescent="0.4">
      <c r="A55" s="2"/>
      <c r="B55" s="1"/>
      <c r="C55" s="3"/>
      <c r="D55" s="89"/>
      <c r="E55" s="1"/>
      <c r="F55" s="1"/>
      <c r="G55" s="1"/>
    </row>
    <row r="56" spans="1:13" ht="17.25" customHeight="1" x14ac:dyDescent="0.4">
      <c r="A56" s="2"/>
      <c r="B56" s="3"/>
      <c r="C56" s="159"/>
      <c r="D56" s="311" t="s">
        <v>120</v>
      </c>
      <c r="E56" s="312"/>
      <c r="F56" s="312"/>
    </row>
    <row r="57" spans="1:13" ht="48.6" x14ac:dyDescent="0.4">
      <c r="A57" s="2"/>
      <c r="B57" s="84" t="s">
        <v>107</v>
      </c>
      <c r="C57" s="157" t="s">
        <v>114</v>
      </c>
      <c r="D57" s="125" t="s">
        <v>178</v>
      </c>
      <c r="E57" s="84" t="s">
        <v>179</v>
      </c>
      <c r="F57" s="118" t="s">
        <v>121</v>
      </c>
      <c r="G57" s="9"/>
      <c r="M57" s="1"/>
    </row>
    <row r="58" spans="1:13" ht="16.2" customHeight="1" x14ac:dyDescent="0.4">
      <c r="A58" s="2"/>
      <c r="B58" s="107">
        <v>2018</v>
      </c>
      <c r="C58" s="158">
        <v>56031</v>
      </c>
      <c r="D58" s="126">
        <f>F204</f>
        <v>33805.454545454544</v>
      </c>
      <c r="E58" s="145">
        <f>F226</f>
        <v>352204.34393939393</v>
      </c>
      <c r="F58" s="114">
        <f>F263</f>
        <v>4129044.4833333334</v>
      </c>
      <c r="G58" s="37" t="s">
        <v>233</v>
      </c>
    </row>
    <row r="59" spans="1:13" s="1" customFormat="1" ht="16.2" customHeight="1" x14ac:dyDescent="0.4">
      <c r="B59" s="107">
        <v>2019</v>
      </c>
      <c r="C59" s="158">
        <f t="shared" ref="C59:C93" si="0">C58+1016.7</f>
        <v>57047.7</v>
      </c>
      <c r="D59" s="127"/>
      <c r="E59" s="145">
        <f>E58-C59</f>
        <v>295156.64393939392</v>
      </c>
      <c r="F59" s="114">
        <f>F58-C59</f>
        <v>4071996.7833333332</v>
      </c>
      <c r="G59" s="37"/>
      <c r="H59" s="37"/>
      <c r="I59" s="7"/>
    </row>
    <row r="60" spans="1:13" s="1" customFormat="1" ht="16.2" customHeight="1" x14ac:dyDescent="0.4">
      <c r="B60" s="107">
        <v>2020</v>
      </c>
      <c r="C60" s="158">
        <f t="shared" si="0"/>
        <v>58064.399999999994</v>
      </c>
      <c r="D60" s="126"/>
      <c r="E60" s="145">
        <f t="shared" ref="E60:E63" si="1">E59-C60</f>
        <v>237092.24393939393</v>
      </c>
      <c r="F60" s="114">
        <f t="shared" ref="F60:F85" si="2">F59-C60</f>
        <v>4013932.3833333333</v>
      </c>
      <c r="G60" s="37"/>
      <c r="H60" s="37"/>
      <c r="I60" s="7"/>
    </row>
    <row r="61" spans="1:13" s="1" customFormat="1" ht="16.2" customHeight="1" x14ac:dyDescent="0.4">
      <c r="B61" s="107">
        <v>2021</v>
      </c>
      <c r="C61" s="158">
        <f t="shared" si="0"/>
        <v>59081.099999999991</v>
      </c>
      <c r="D61" s="126"/>
      <c r="E61" s="145">
        <f t="shared" si="1"/>
        <v>178011.14393939392</v>
      </c>
      <c r="F61" s="114">
        <f t="shared" si="2"/>
        <v>3954851.2833333332</v>
      </c>
      <c r="G61" s="37"/>
      <c r="H61" s="37"/>
      <c r="I61" s="7"/>
    </row>
    <row r="62" spans="1:13" s="1" customFormat="1" ht="16.2" customHeight="1" x14ac:dyDescent="0.4">
      <c r="B62" s="107">
        <v>2022</v>
      </c>
      <c r="C62" s="158">
        <f t="shared" si="0"/>
        <v>60097.799999999988</v>
      </c>
      <c r="D62" s="126"/>
      <c r="E62" s="145">
        <f t="shared" si="1"/>
        <v>117913.34393939393</v>
      </c>
      <c r="F62" s="114">
        <f t="shared" si="2"/>
        <v>3894753.4833333334</v>
      </c>
      <c r="G62" s="37"/>
      <c r="H62" s="37"/>
      <c r="I62" s="7"/>
    </row>
    <row r="63" spans="1:13" s="1" customFormat="1" ht="16.2" customHeight="1" x14ac:dyDescent="0.4">
      <c r="B63" s="107">
        <v>2023</v>
      </c>
      <c r="C63" s="158">
        <f t="shared" si="0"/>
        <v>61114.499999999985</v>
      </c>
      <c r="D63" s="126"/>
      <c r="E63" s="145">
        <f t="shared" si="1"/>
        <v>56798.843939393948</v>
      </c>
      <c r="F63" s="114">
        <f t="shared" si="2"/>
        <v>3833638.9833333334</v>
      </c>
      <c r="H63" s="37"/>
      <c r="I63" s="7"/>
    </row>
    <row r="64" spans="1:13" s="1" customFormat="1" ht="16.2" customHeight="1" x14ac:dyDescent="0.4">
      <c r="B64" s="107">
        <v>2024</v>
      </c>
      <c r="C64" s="158">
        <f t="shared" si="0"/>
        <v>62131.199999999983</v>
      </c>
      <c r="D64" s="126"/>
      <c r="E64" s="145"/>
      <c r="F64" s="114">
        <f t="shared" si="2"/>
        <v>3771507.7833333332</v>
      </c>
      <c r="H64" s="37"/>
      <c r="I64" s="7"/>
    </row>
    <row r="65" spans="1:9" s="1" customFormat="1" ht="16.2" customHeight="1" x14ac:dyDescent="0.4">
      <c r="B65" s="107">
        <v>2025</v>
      </c>
      <c r="C65" s="158">
        <f t="shared" si="0"/>
        <v>63147.89999999998</v>
      </c>
      <c r="D65" s="126"/>
      <c r="E65" s="145"/>
      <c r="F65" s="114">
        <f>F64-C65</f>
        <v>3708359.8833333333</v>
      </c>
      <c r="H65" s="37"/>
      <c r="I65" s="7"/>
    </row>
    <row r="66" spans="1:9" ht="16.2" customHeight="1" x14ac:dyDescent="0.4">
      <c r="A66" s="2"/>
      <c r="B66" s="107">
        <v>2026</v>
      </c>
      <c r="C66" s="158">
        <f t="shared" si="0"/>
        <v>64164.599999999977</v>
      </c>
      <c r="D66" s="126"/>
      <c r="E66" s="145"/>
      <c r="F66" s="114">
        <f t="shared" si="2"/>
        <v>3644195.2833333332</v>
      </c>
      <c r="G66" s="1"/>
    </row>
    <row r="67" spans="1:9" ht="16.2" customHeight="1" x14ac:dyDescent="0.4">
      <c r="A67" s="2"/>
      <c r="B67" s="107">
        <v>2027</v>
      </c>
      <c r="C67" s="158">
        <f t="shared" si="0"/>
        <v>65181.299999999974</v>
      </c>
      <c r="D67" s="126"/>
      <c r="E67" s="145"/>
      <c r="F67" s="114">
        <f t="shared" si="2"/>
        <v>3579013.9833333334</v>
      </c>
      <c r="G67" s="1"/>
    </row>
    <row r="68" spans="1:9" ht="16.2" customHeight="1" x14ac:dyDescent="0.4">
      <c r="A68" s="2"/>
      <c r="B68" s="107">
        <v>2028</v>
      </c>
      <c r="C68" s="158">
        <f t="shared" si="0"/>
        <v>66197.999999999971</v>
      </c>
      <c r="D68" s="126"/>
      <c r="E68" s="145"/>
      <c r="F68" s="114">
        <f t="shared" si="2"/>
        <v>3512815.9833333334</v>
      </c>
      <c r="G68" s="1"/>
    </row>
    <row r="69" spans="1:9" ht="16.2" customHeight="1" x14ac:dyDescent="0.4">
      <c r="A69" s="2"/>
      <c r="B69" s="107">
        <v>2029</v>
      </c>
      <c r="C69" s="158">
        <f t="shared" si="0"/>
        <v>67214.699999999968</v>
      </c>
      <c r="D69" s="126"/>
      <c r="E69" s="145"/>
      <c r="F69" s="114">
        <f t="shared" si="2"/>
        <v>3445601.2833333332</v>
      </c>
      <c r="G69" s="1"/>
    </row>
    <row r="70" spans="1:9" ht="16.2" customHeight="1" x14ac:dyDescent="0.4">
      <c r="A70" s="2"/>
      <c r="B70" s="107">
        <v>2030</v>
      </c>
      <c r="C70" s="158">
        <f t="shared" si="0"/>
        <v>68231.399999999965</v>
      </c>
      <c r="D70" s="126"/>
      <c r="E70" s="145"/>
      <c r="F70" s="114">
        <f t="shared" si="2"/>
        <v>3377369.8833333333</v>
      </c>
      <c r="G70" s="1"/>
    </row>
    <row r="71" spans="1:9" ht="16.2" customHeight="1" x14ac:dyDescent="0.4">
      <c r="A71" s="2"/>
      <c r="B71" s="107">
        <v>2031</v>
      </c>
      <c r="C71" s="158">
        <f t="shared" si="0"/>
        <v>69248.099999999962</v>
      </c>
      <c r="D71" s="126"/>
      <c r="E71" s="145"/>
      <c r="F71" s="114">
        <f t="shared" si="2"/>
        <v>3308121.7833333332</v>
      </c>
      <c r="G71" s="1"/>
    </row>
    <row r="72" spans="1:9" ht="16.2" customHeight="1" x14ac:dyDescent="0.4">
      <c r="A72" s="1"/>
      <c r="B72" s="107">
        <v>2032</v>
      </c>
      <c r="C72" s="158">
        <f t="shared" si="0"/>
        <v>70264.799999999959</v>
      </c>
      <c r="D72" s="126"/>
      <c r="E72" s="145"/>
      <c r="F72" s="114">
        <f t="shared" si="2"/>
        <v>3237856.9833333334</v>
      </c>
      <c r="G72" s="1"/>
    </row>
    <row r="73" spans="1:9" ht="16.2" customHeight="1" x14ac:dyDescent="0.4">
      <c r="A73" s="1"/>
      <c r="B73" s="107">
        <v>2033</v>
      </c>
      <c r="C73" s="158">
        <f t="shared" si="0"/>
        <v>71281.499999999956</v>
      </c>
      <c r="D73" s="126"/>
      <c r="E73" s="129"/>
      <c r="F73" s="114">
        <f t="shared" si="2"/>
        <v>3166575.4833333334</v>
      </c>
      <c r="G73" s="1"/>
    </row>
    <row r="74" spans="1:9" ht="16.2" customHeight="1" x14ac:dyDescent="0.4">
      <c r="A74" s="1"/>
      <c r="B74" s="107">
        <v>2034</v>
      </c>
      <c r="C74" s="158">
        <f t="shared" si="0"/>
        <v>72298.199999999953</v>
      </c>
      <c r="D74" s="126"/>
      <c r="E74" s="129"/>
      <c r="F74" s="114">
        <f t="shared" si="2"/>
        <v>3094277.2833333332</v>
      </c>
      <c r="G74" s="1"/>
    </row>
    <row r="75" spans="1:9" ht="16.2" customHeight="1" x14ac:dyDescent="0.4">
      <c r="A75" s="1"/>
      <c r="B75" s="107">
        <v>2035</v>
      </c>
      <c r="C75" s="158">
        <f t="shared" si="0"/>
        <v>73314.899999999951</v>
      </c>
      <c r="D75" s="126"/>
      <c r="E75" s="129"/>
      <c r="F75" s="114">
        <f t="shared" si="2"/>
        <v>3020962.3833333333</v>
      </c>
      <c r="G75" s="1"/>
    </row>
    <row r="76" spans="1:9" ht="16.2" customHeight="1" x14ac:dyDescent="0.4">
      <c r="A76" s="1"/>
      <c r="B76" s="107">
        <v>2036</v>
      </c>
      <c r="C76" s="158">
        <f t="shared" si="0"/>
        <v>74331.599999999948</v>
      </c>
      <c r="D76" s="126"/>
      <c r="E76" s="129"/>
      <c r="F76" s="114">
        <f t="shared" si="2"/>
        <v>2946630.7833333332</v>
      </c>
      <c r="G76" s="1"/>
    </row>
    <row r="77" spans="1:9" ht="16.2" customHeight="1" x14ac:dyDescent="0.4">
      <c r="A77" s="1"/>
      <c r="B77" s="107">
        <v>2037</v>
      </c>
      <c r="C77" s="158">
        <f t="shared" si="0"/>
        <v>75348.299999999945</v>
      </c>
      <c r="D77" s="126"/>
      <c r="E77" s="129"/>
      <c r="F77" s="114">
        <f t="shared" si="2"/>
        <v>2871282.4833333334</v>
      </c>
      <c r="G77" s="1"/>
    </row>
    <row r="78" spans="1:9" ht="16.2" customHeight="1" x14ac:dyDescent="0.4">
      <c r="A78" s="1"/>
      <c r="B78" s="107">
        <v>2038</v>
      </c>
      <c r="C78" s="158">
        <f t="shared" si="0"/>
        <v>76364.999999999942</v>
      </c>
      <c r="D78" s="126"/>
      <c r="E78" s="129"/>
      <c r="F78" s="114">
        <f t="shared" si="2"/>
        <v>2794917.4833333334</v>
      </c>
      <c r="G78" s="1"/>
    </row>
    <row r="79" spans="1:9" ht="16.2" customHeight="1" x14ac:dyDescent="0.4">
      <c r="A79" s="1"/>
      <c r="B79" s="107">
        <v>2039</v>
      </c>
      <c r="C79" s="158">
        <f t="shared" si="0"/>
        <v>77381.699999999939</v>
      </c>
      <c r="D79" s="126"/>
      <c r="E79" s="129"/>
      <c r="F79" s="114">
        <f t="shared" si="2"/>
        <v>2717535.7833333337</v>
      </c>
      <c r="G79" s="1"/>
    </row>
    <row r="80" spans="1:9" ht="16.2" customHeight="1" x14ac:dyDescent="0.4">
      <c r="A80" s="1"/>
      <c r="B80" s="107">
        <v>2040</v>
      </c>
      <c r="C80" s="158">
        <f t="shared" si="0"/>
        <v>78398.399999999936</v>
      </c>
      <c r="D80" s="126"/>
      <c r="E80" s="129"/>
      <c r="F80" s="114">
        <f t="shared" si="2"/>
        <v>2639137.3833333338</v>
      </c>
      <c r="G80" s="1"/>
    </row>
    <row r="81" spans="1:9" ht="16.2" customHeight="1" x14ac:dyDescent="0.4">
      <c r="A81" s="1"/>
      <c r="B81" s="107">
        <v>2041</v>
      </c>
      <c r="C81" s="158">
        <f t="shared" si="0"/>
        <v>79415.099999999933</v>
      </c>
      <c r="D81" s="126"/>
      <c r="E81" s="129"/>
      <c r="F81" s="114">
        <f t="shared" si="2"/>
        <v>2559722.2833333337</v>
      </c>
      <c r="G81" s="1"/>
    </row>
    <row r="82" spans="1:9" ht="16.2" customHeight="1" x14ac:dyDescent="0.4">
      <c r="A82" s="1"/>
      <c r="B82" s="107">
        <v>2042</v>
      </c>
      <c r="C82" s="158">
        <f t="shared" si="0"/>
        <v>80431.79999999993</v>
      </c>
      <c r="D82" s="126"/>
      <c r="E82" s="129"/>
      <c r="F82" s="114">
        <f t="shared" si="2"/>
        <v>2479290.4833333339</v>
      </c>
      <c r="G82" s="1"/>
    </row>
    <row r="83" spans="1:9" ht="16.2" customHeight="1" x14ac:dyDescent="0.4">
      <c r="A83" s="1"/>
      <c r="B83" s="107">
        <v>2043</v>
      </c>
      <c r="C83" s="158">
        <f t="shared" si="0"/>
        <v>81448.499999999927</v>
      </c>
      <c r="D83" s="126"/>
      <c r="E83" s="128"/>
      <c r="F83" s="114">
        <f t="shared" si="2"/>
        <v>2397841.9833333339</v>
      </c>
    </row>
    <row r="84" spans="1:9" ht="16.2" customHeight="1" x14ac:dyDescent="0.4">
      <c r="A84" s="1"/>
      <c r="B84" s="107">
        <v>2044</v>
      </c>
      <c r="C84" s="158">
        <f t="shared" si="0"/>
        <v>82465.199999999924</v>
      </c>
      <c r="D84" s="126"/>
      <c r="E84" s="128"/>
      <c r="F84" s="111">
        <f t="shared" si="2"/>
        <v>2315376.7833333341</v>
      </c>
    </row>
    <row r="85" spans="1:9" ht="16.2" customHeight="1" x14ac:dyDescent="0.4">
      <c r="A85" s="1"/>
      <c r="B85" s="107">
        <v>2045</v>
      </c>
      <c r="C85" s="158">
        <f t="shared" si="0"/>
        <v>83481.899999999921</v>
      </c>
      <c r="D85" s="126"/>
      <c r="E85" s="128"/>
      <c r="F85" s="111">
        <f t="shared" si="2"/>
        <v>2231894.8833333342</v>
      </c>
    </row>
    <row r="86" spans="1:9" ht="16.2" customHeight="1" x14ac:dyDescent="0.4">
      <c r="A86" s="1"/>
      <c r="B86" s="107">
        <v>2046</v>
      </c>
      <c r="C86" s="158">
        <f>C85+1016.7</f>
        <v>84498.599999999919</v>
      </c>
      <c r="D86" s="126"/>
      <c r="E86" s="128"/>
      <c r="F86" s="111">
        <f>F85-C86</f>
        <v>2147396.2833333341</v>
      </c>
    </row>
    <row r="87" spans="1:9" ht="16.2" customHeight="1" x14ac:dyDescent="0.4">
      <c r="A87" s="1"/>
      <c r="B87" s="107">
        <v>2047</v>
      </c>
      <c r="C87" s="158">
        <f t="shared" si="0"/>
        <v>85515.299999999916</v>
      </c>
      <c r="D87" s="145"/>
      <c r="E87" s="128"/>
      <c r="F87" s="111">
        <f t="shared" ref="F87:F93" si="3">F86-C87</f>
        <v>2061880.9833333343</v>
      </c>
    </row>
    <row r="88" spans="1:9" ht="16.2" customHeight="1" x14ac:dyDescent="0.4">
      <c r="A88" s="1"/>
      <c r="B88" s="107">
        <v>2048</v>
      </c>
      <c r="C88" s="158">
        <f t="shared" si="0"/>
        <v>86531.999999999913</v>
      </c>
      <c r="D88" s="145"/>
      <c r="E88" s="128"/>
      <c r="F88" s="111">
        <f t="shared" si="3"/>
        <v>1975348.9833333343</v>
      </c>
    </row>
    <row r="89" spans="1:9" ht="16.2" customHeight="1" x14ac:dyDescent="0.4">
      <c r="A89" s="1"/>
      <c r="B89" s="107">
        <v>2049</v>
      </c>
      <c r="C89" s="158">
        <f t="shared" si="0"/>
        <v>87548.69999999991</v>
      </c>
      <c r="D89" s="145"/>
      <c r="E89" s="128"/>
      <c r="F89" s="111">
        <f t="shared" si="3"/>
        <v>1887800.2833333344</v>
      </c>
    </row>
    <row r="90" spans="1:9" ht="16.2" customHeight="1" x14ac:dyDescent="0.4">
      <c r="A90" s="1"/>
      <c r="B90" s="107">
        <v>2050</v>
      </c>
      <c r="C90" s="158">
        <f t="shared" si="0"/>
        <v>88565.399999999907</v>
      </c>
      <c r="D90" s="145"/>
      <c r="E90" s="128"/>
      <c r="F90" s="111">
        <f t="shared" si="3"/>
        <v>1799234.8833333345</v>
      </c>
    </row>
    <row r="91" spans="1:9" ht="16.2" customHeight="1" x14ac:dyDescent="0.4">
      <c r="A91" s="1"/>
      <c r="B91" s="107">
        <v>2051</v>
      </c>
      <c r="C91" s="158">
        <f t="shared" si="0"/>
        <v>89582.099999999904</v>
      </c>
      <c r="D91" s="145"/>
      <c r="E91" s="128"/>
      <c r="F91" s="111">
        <f t="shared" si="3"/>
        <v>1709652.7833333346</v>
      </c>
    </row>
    <row r="92" spans="1:9" ht="16.2" customHeight="1" x14ac:dyDescent="0.4">
      <c r="A92" s="1"/>
      <c r="B92" s="107">
        <v>2052</v>
      </c>
      <c r="C92" s="158">
        <f t="shared" si="0"/>
        <v>90598.799999999901</v>
      </c>
      <c r="D92" s="145"/>
      <c r="E92" s="128"/>
      <c r="F92" s="111">
        <f t="shared" si="3"/>
        <v>1619053.9833333348</v>
      </c>
    </row>
    <row r="93" spans="1:9" ht="16.2" customHeight="1" x14ac:dyDescent="0.4">
      <c r="A93" s="1"/>
      <c r="B93" s="107">
        <v>2053</v>
      </c>
      <c r="C93" s="158">
        <f t="shared" si="0"/>
        <v>91615.499999999898</v>
      </c>
      <c r="D93" s="145"/>
      <c r="E93" s="128"/>
      <c r="F93" s="111">
        <f t="shared" si="3"/>
        <v>1527438.4833333348</v>
      </c>
    </row>
    <row r="94" spans="1:9" ht="16.2" customHeight="1" x14ac:dyDescent="0.4">
      <c r="A94" s="1"/>
    </row>
    <row r="95" spans="1:9" ht="16.2" customHeight="1" x14ac:dyDescent="0.4">
      <c r="A95" s="1"/>
    </row>
    <row r="96" spans="1:9" ht="21.75" customHeight="1" thickBot="1" x14ac:dyDescent="0.5">
      <c r="A96" s="13" t="s">
        <v>115</v>
      </c>
      <c r="B96" s="13"/>
      <c r="C96" s="13"/>
      <c r="D96" s="13"/>
      <c r="E96" s="13"/>
      <c r="F96" s="197"/>
      <c r="G96" s="13"/>
      <c r="H96" s="15" t="s">
        <v>226</v>
      </c>
      <c r="I96" s="4"/>
    </row>
    <row r="97" spans="1:11" ht="16.2" customHeight="1" x14ac:dyDescent="0.4">
      <c r="A97" s="16"/>
      <c r="B97" s="16"/>
      <c r="C97" s="16"/>
      <c r="D97" s="16"/>
      <c r="E97" s="16"/>
      <c r="F97" s="16"/>
      <c r="G97" s="16"/>
      <c r="H97" s="16"/>
      <c r="I97" s="4"/>
    </row>
    <row r="98" spans="1:11" ht="21.75" customHeight="1" x14ac:dyDescent="0.45">
      <c r="A98" s="26"/>
      <c r="C98" s="156"/>
      <c r="D98" s="312" t="s">
        <v>120</v>
      </c>
      <c r="E98" s="312"/>
      <c r="F98" s="312"/>
      <c r="G98" s="240"/>
      <c r="H98" s="240"/>
    </row>
    <row r="99" spans="1:11" ht="49.2" x14ac:dyDescent="0.45">
      <c r="A99" s="26"/>
      <c r="B99" s="84" t="s">
        <v>107</v>
      </c>
      <c r="C99" s="157" t="s">
        <v>114</v>
      </c>
      <c r="D99" s="118" t="s">
        <v>178</v>
      </c>
      <c r="E99" s="84" t="s">
        <v>179</v>
      </c>
      <c r="F99" s="118" t="s">
        <v>121</v>
      </c>
      <c r="G99" s="9"/>
      <c r="H99" s="4"/>
    </row>
    <row r="100" spans="1:11" ht="16.2" customHeight="1" x14ac:dyDescent="0.4">
      <c r="A100" s="1"/>
      <c r="B100" s="107">
        <v>2054</v>
      </c>
      <c r="C100" s="158">
        <f>C93+1016.7</f>
        <v>92632.199999999895</v>
      </c>
      <c r="D100" s="145"/>
      <c r="E100" s="128"/>
      <c r="F100" s="111">
        <f>F93-C100</f>
        <v>1434806.2833333348</v>
      </c>
    </row>
    <row r="101" spans="1:11" ht="16.2" customHeight="1" x14ac:dyDescent="0.4">
      <c r="A101" s="1"/>
      <c r="B101" s="107">
        <v>2055</v>
      </c>
      <c r="C101" s="158">
        <f>C100+1016.7</f>
        <v>93648.899999999892</v>
      </c>
      <c r="D101" s="145"/>
      <c r="E101" s="128"/>
      <c r="F101" s="111">
        <f>F100-C101</f>
        <v>1341157.3833333349</v>
      </c>
    </row>
    <row r="102" spans="1:11" ht="16.2" customHeight="1" x14ac:dyDescent="0.4">
      <c r="A102" s="1"/>
      <c r="B102" s="11">
        <v>2056</v>
      </c>
      <c r="C102" s="158">
        <f>C101+1016.7</f>
        <v>94665.599999999889</v>
      </c>
      <c r="D102" s="145"/>
      <c r="E102" s="129"/>
      <c r="F102" s="114">
        <f>F101-C102</f>
        <v>1246491.7833333351</v>
      </c>
    </row>
    <row r="103" spans="1:11" ht="16.2" customHeight="1" x14ac:dyDescent="0.4">
      <c r="A103" s="1"/>
      <c r="B103" s="11">
        <v>2057</v>
      </c>
      <c r="C103" s="158">
        <f t="shared" ref="C103:C115" si="4">C102+1016.7</f>
        <v>95682.299999999886</v>
      </c>
      <c r="D103" s="145"/>
      <c r="E103" s="129"/>
      <c r="F103" s="114">
        <f t="shared" ref="F103:F114" si="5">F102-C103</f>
        <v>1150809.4833333353</v>
      </c>
    </row>
    <row r="104" spans="1:11" ht="16.2" customHeight="1" x14ac:dyDescent="0.4">
      <c r="A104" s="1"/>
      <c r="B104" s="11">
        <v>2058</v>
      </c>
      <c r="C104" s="158">
        <f t="shared" si="4"/>
        <v>96698.999999999884</v>
      </c>
      <c r="D104" s="145"/>
      <c r="E104" s="129"/>
      <c r="F104" s="114">
        <f t="shared" si="5"/>
        <v>1054110.4833333353</v>
      </c>
    </row>
    <row r="105" spans="1:11" ht="16.2" customHeight="1" x14ac:dyDescent="0.4">
      <c r="A105" s="1"/>
      <c r="B105" s="11">
        <v>2059</v>
      </c>
      <c r="C105" s="158">
        <f t="shared" si="4"/>
        <v>97715.699999999881</v>
      </c>
      <c r="D105" s="145"/>
      <c r="E105" s="129"/>
      <c r="F105" s="114">
        <f t="shared" si="5"/>
        <v>956394.78333333542</v>
      </c>
    </row>
    <row r="106" spans="1:11" ht="16.2" customHeight="1" x14ac:dyDescent="0.4">
      <c r="A106" s="1"/>
      <c r="B106" s="11">
        <v>2060</v>
      </c>
      <c r="C106" s="158">
        <f t="shared" si="4"/>
        <v>98732.399999999878</v>
      </c>
      <c r="D106" s="145"/>
      <c r="E106" s="129"/>
      <c r="F106" s="114">
        <f t="shared" si="5"/>
        <v>857662.38333333551</v>
      </c>
      <c r="K106" s="10"/>
    </row>
    <row r="107" spans="1:11" ht="16.2" customHeight="1" x14ac:dyDescent="0.4">
      <c r="A107" s="1"/>
      <c r="B107" s="11">
        <v>2061</v>
      </c>
      <c r="C107" s="158">
        <f t="shared" si="4"/>
        <v>99749.099999999875</v>
      </c>
      <c r="D107" s="145"/>
      <c r="E107" s="129"/>
      <c r="F107" s="114">
        <f t="shared" si="5"/>
        <v>757913.28333333565</v>
      </c>
    </row>
    <row r="108" spans="1:11" ht="16.2" customHeight="1" x14ac:dyDescent="0.4">
      <c r="A108" s="1"/>
      <c r="B108" s="11">
        <v>2062</v>
      </c>
      <c r="C108" s="158">
        <f t="shared" si="4"/>
        <v>100765.79999999987</v>
      </c>
      <c r="D108" s="145"/>
      <c r="E108" s="129"/>
      <c r="F108" s="114">
        <f t="shared" si="5"/>
        <v>657147.48333333572</v>
      </c>
    </row>
    <row r="109" spans="1:11" ht="16.2" customHeight="1" x14ac:dyDescent="0.4">
      <c r="A109" s="1"/>
      <c r="B109" s="11">
        <v>2063</v>
      </c>
      <c r="C109" s="158">
        <f t="shared" si="4"/>
        <v>101782.49999999987</v>
      </c>
      <c r="D109" s="145"/>
      <c r="E109" s="129"/>
      <c r="F109" s="114">
        <f t="shared" si="5"/>
        <v>555364.98333333584</v>
      </c>
    </row>
    <row r="110" spans="1:11" ht="16.2" customHeight="1" x14ac:dyDescent="0.4">
      <c r="A110" s="1"/>
      <c r="B110" s="11">
        <v>2064</v>
      </c>
      <c r="C110" s="158">
        <f t="shared" si="4"/>
        <v>102799.19999999987</v>
      </c>
      <c r="D110" s="145"/>
      <c r="E110" s="129"/>
      <c r="F110" s="114">
        <f t="shared" si="5"/>
        <v>452565.783333336</v>
      </c>
    </row>
    <row r="111" spans="1:11" ht="16.2" customHeight="1" x14ac:dyDescent="0.4">
      <c r="A111" s="1"/>
      <c r="B111" s="11">
        <v>2065</v>
      </c>
      <c r="C111" s="158">
        <f t="shared" si="4"/>
        <v>103815.89999999986</v>
      </c>
      <c r="D111" s="145"/>
      <c r="E111" s="129"/>
      <c r="F111" s="114">
        <f t="shared" si="5"/>
        <v>348749.88333333615</v>
      </c>
    </row>
    <row r="112" spans="1:11" ht="16.2" customHeight="1" x14ac:dyDescent="0.4">
      <c r="A112" s="1"/>
      <c r="B112" s="11">
        <v>2066</v>
      </c>
      <c r="C112" s="158">
        <f t="shared" si="4"/>
        <v>104832.59999999986</v>
      </c>
      <c r="D112" s="145"/>
      <c r="E112" s="129"/>
      <c r="F112" s="114">
        <f t="shared" si="5"/>
        <v>243917.28333333629</v>
      </c>
    </row>
    <row r="113" spans="1:14" ht="16.2" customHeight="1" x14ac:dyDescent="0.4">
      <c r="A113" s="1"/>
      <c r="B113" s="11">
        <v>2067</v>
      </c>
      <c r="C113" s="158">
        <f t="shared" si="4"/>
        <v>105849.29999999986</v>
      </c>
      <c r="D113" s="145"/>
      <c r="E113" s="129"/>
      <c r="F113" s="114">
        <f t="shared" si="5"/>
        <v>138067.98333333642</v>
      </c>
    </row>
    <row r="114" spans="1:14" ht="16.2" customHeight="1" x14ac:dyDescent="0.4">
      <c r="A114" s="1"/>
      <c r="B114" s="11">
        <v>2068</v>
      </c>
      <c r="C114" s="158">
        <f t="shared" si="4"/>
        <v>106865.99999999985</v>
      </c>
      <c r="D114" s="145"/>
      <c r="E114" s="129"/>
      <c r="F114" s="114">
        <f t="shared" si="5"/>
        <v>31201.983333336568</v>
      </c>
    </row>
    <row r="115" spans="1:14" ht="16.2" customHeight="1" x14ac:dyDescent="0.4">
      <c r="A115" s="1"/>
      <c r="B115" s="11">
        <v>2069</v>
      </c>
      <c r="C115" s="158">
        <f t="shared" si="4"/>
        <v>107882.69999999985</v>
      </c>
      <c r="D115" s="145"/>
      <c r="E115" s="129"/>
      <c r="F115" s="114"/>
    </row>
    <row r="116" spans="1:14" ht="16.2" customHeight="1" x14ac:dyDescent="0.4">
      <c r="A116" s="1"/>
      <c r="B116" s="279"/>
      <c r="C116" s="145"/>
      <c r="D116" s="145"/>
      <c r="E116" s="129"/>
      <c r="F116" s="114"/>
    </row>
    <row r="117" spans="1:14" ht="18.600000000000001" customHeight="1" x14ac:dyDescent="0.4">
      <c r="A117" s="252" t="s">
        <v>402</v>
      </c>
      <c r="B117" s="5"/>
      <c r="C117" s="5"/>
      <c r="E117" s="5"/>
      <c r="F117" s="110"/>
      <c r="G117" s="99"/>
      <c r="H117" s="1"/>
    </row>
    <row r="118" spans="1:14" ht="16.2" customHeight="1" x14ac:dyDescent="0.4">
      <c r="A118" s="2"/>
      <c r="C118" s="1"/>
      <c r="D118" s="171" t="s">
        <v>403</v>
      </c>
      <c r="E118" s="79"/>
      <c r="F118" s="107"/>
      <c r="G118" s="6"/>
      <c r="H118" s="1"/>
    </row>
    <row r="119" spans="1:14" ht="16.2" customHeight="1" x14ac:dyDescent="0.4">
      <c r="A119" s="2"/>
      <c r="B119" s="172" t="s">
        <v>404</v>
      </c>
      <c r="C119" s="1"/>
      <c r="D119" s="171"/>
      <c r="E119" s="79"/>
      <c r="F119" s="107"/>
      <c r="G119" s="6"/>
      <c r="H119" s="1"/>
    </row>
    <row r="120" spans="1:14" ht="16.2" customHeight="1" x14ac:dyDescent="0.4">
      <c r="A120" s="1"/>
      <c r="B120" s="1"/>
      <c r="C120" s="79">
        <f>D58</f>
        <v>33805.454545454544</v>
      </c>
      <c r="D120" s="11" t="s">
        <v>111</v>
      </c>
      <c r="E120" s="79">
        <f>C64</f>
        <v>62131.199999999983</v>
      </c>
      <c r="F120" s="1"/>
      <c r="G120" s="108">
        <f>C120/E120</f>
        <v>0.54409788553020955</v>
      </c>
      <c r="H120" s="1" t="s">
        <v>2</v>
      </c>
      <c r="K120" s="37">
        <v>0.54</v>
      </c>
      <c r="M120" s="37">
        <v>0.91</v>
      </c>
      <c r="N120" s="297"/>
    </row>
    <row r="121" spans="1:14" ht="16.2" customHeight="1" x14ac:dyDescent="0.4">
      <c r="A121" s="1"/>
      <c r="B121" s="147" t="s">
        <v>405</v>
      </c>
      <c r="C121" s="148"/>
      <c r="D121" s="148"/>
      <c r="E121" s="148"/>
      <c r="F121" s="143"/>
      <c r="G121" s="264">
        <f>SUM(G120)</f>
        <v>0.54409788553020955</v>
      </c>
      <c r="H121" s="143" t="s">
        <v>2</v>
      </c>
      <c r="K121" s="37">
        <f>365.25*K120</f>
        <v>197.23500000000001</v>
      </c>
      <c r="M121" s="37">
        <v>0.54</v>
      </c>
    </row>
    <row r="122" spans="1:14" ht="16.2" customHeight="1" x14ac:dyDescent="0.4">
      <c r="K122" s="37">
        <f>SUM(K120:K121)</f>
        <v>197.77500000000001</v>
      </c>
      <c r="M122" s="37">
        <f>M120-M121</f>
        <v>0.37</v>
      </c>
      <c r="N122" s="37" t="s">
        <v>406</v>
      </c>
    </row>
    <row r="123" spans="1:14" ht="16.2" customHeight="1" x14ac:dyDescent="0.4">
      <c r="K123" s="298">
        <v>45597</v>
      </c>
      <c r="N123" s="37" t="s">
        <v>407</v>
      </c>
    </row>
    <row r="124" spans="1:14" ht="18.600000000000001" customHeight="1" x14ac:dyDescent="0.4">
      <c r="A124" s="252" t="s">
        <v>180</v>
      </c>
      <c r="B124" s="5"/>
      <c r="C124" s="5"/>
      <c r="D124" s="1"/>
      <c r="E124" s="5"/>
      <c r="F124" s="110"/>
      <c r="G124" s="99"/>
      <c r="H124" s="1"/>
      <c r="K124" s="298">
        <f>K123-K122</f>
        <v>45399.224999999999</v>
      </c>
    </row>
    <row r="125" spans="1:14" ht="16.2" customHeight="1" x14ac:dyDescent="0.4">
      <c r="A125" s="2"/>
      <c r="B125" s="171" t="s">
        <v>379</v>
      </c>
      <c r="C125" s="1"/>
      <c r="D125" s="96"/>
      <c r="E125" s="79"/>
      <c r="F125" s="107"/>
      <c r="G125" s="6">
        <f>24-19</f>
        <v>5</v>
      </c>
      <c r="H125" s="1" t="s">
        <v>2</v>
      </c>
      <c r="K125" s="49"/>
    </row>
    <row r="126" spans="1:14" ht="16.2" customHeight="1" x14ac:dyDescent="0.4">
      <c r="A126" s="1"/>
      <c r="B126" s="172" t="s">
        <v>380</v>
      </c>
      <c r="C126" s="1"/>
      <c r="D126" s="11"/>
      <c r="E126" s="11"/>
      <c r="F126" s="1"/>
      <c r="G126" s="1"/>
      <c r="H126" s="96"/>
    </row>
    <row r="127" spans="1:14" ht="16.2" customHeight="1" x14ac:dyDescent="0.4">
      <c r="A127" s="1"/>
      <c r="B127" s="1"/>
      <c r="C127" s="79">
        <f>E63</f>
        <v>56798.843939393948</v>
      </c>
      <c r="D127" s="11" t="s">
        <v>111</v>
      </c>
      <c r="E127" s="79">
        <f>C64</f>
        <v>62131.199999999983</v>
      </c>
      <c r="F127" s="1"/>
      <c r="G127" s="108">
        <f>C127/E127</f>
        <v>0.91417587201589479</v>
      </c>
      <c r="H127" s="1" t="s">
        <v>2</v>
      </c>
      <c r="K127" s="49"/>
    </row>
    <row r="128" spans="1:14" ht="16.2" customHeight="1" x14ac:dyDescent="0.4">
      <c r="A128" s="1"/>
      <c r="B128" s="147" t="s">
        <v>361</v>
      </c>
      <c r="C128" s="148"/>
      <c r="D128" s="148"/>
      <c r="E128" s="148"/>
      <c r="F128" s="143"/>
      <c r="G128" s="264">
        <f>SUM(G125:G127)</f>
        <v>5.9141758720158943</v>
      </c>
      <c r="H128" s="143" t="s">
        <v>2</v>
      </c>
      <c r="K128" s="296"/>
      <c r="L128" s="283"/>
    </row>
    <row r="129" spans="1:13" ht="16.2" customHeight="1" x14ac:dyDescent="0.4">
      <c r="A129" s="1"/>
      <c r="B129" s="161"/>
      <c r="C129" s="101"/>
      <c r="D129" s="101"/>
      <c r="E129" s="101"/>
      <c r="F129" s="5"/>
      <c r="G129" s="160">
        <f>365.25*G128</f>
        <v>2160.1527372538053</v>
      </c>
      <c r="H129" s="160" t="s">
        <v>134</v>
      </c>
      <c r="L129" s="283"/>
      <c r="M129" s="49"/>
    </row>
    <row r="130" spans="1:13" ht="18" customHeight="1" x14ac:dyDescent="0.4">
      <c r="A130" s="1"/>
      <c r="B130" s="1"/>
      <c r="C130" s="1"/>
      <c r="D130" s="1"/>
      <c r="E130" s="79"/>
      <c r="F130" s="79"/>
      <c r="G130" s="162">
        <v>43466</v>
      </c>
      <c r="H130" s="163"/>
      <c r="K130" s="284"/>
    </row>
    <row r="131" spans="1:13" ht="16.2" customHeight="1" thickBot="1" x14ac:dyDescent="0.45">
      <c r="A131" s="1"/>
      <c r="B131" s="69" t="s">
        <v>130</v>
      </c>
      <c r="C131" s="69"/>
      <c r="D131" s="69"/>
      <c r="E131" s="69"/>
      <c r="F131" s="69"/>
      <c r="G131" s="262">
        <f>G129+G130</f>
        <v>45626.152737253804</v>
      </c>
      <c r="H131" s="99"/>
      <c r="K131" s="9"/>
    </row>
    <row r="132" spans="1:13" s="96" customFormat="1" ht="16.2" customHeight="1" thickTop="1" x14ac:dyDescent="0.4">
      <c r="A132" s="1"/>
      <c r="B132" s="5"/>
      <c r="C132" s="5"/>
      <c r="D132" s="5"/>
      <c r="E132" s="5"/>
      <c r="F132" s="5"/>
      <c r="G132" s="110"/>
      <c r="H132" s="99"/>
      <c r="I132" s="97"/>
      <c r="K132" s="206"/>
    </row>
    <row r="133" spans="1:13" s="1" customFormat="1" ht="16.2" customHeight="1" x14ac:dyDescent="0.4">
      <c r="A133" s="37"/>
      <c r="B133" s="5"/>
      <c r="C133" s="5"/>
      <c r="E133" s="5"/>
      <c r="F133" s="110"/>
      <c r="G133" s="99"/>
      <c r="I133" s="37"/>
    </row>
    <row r="134" spans="1:13" s="1" customFormat="1" ht="18.600000000000001" customHeight="1" x14ac:dyDescent="0.4">
      <c r="A134" s="252" t="s">
        <v>122</v>
      </c>
      <c r="B134" s="5"/>
      <c r="C134" s="5"/>
      <c r="E134" s="5"/>
      <c r="F134" s="110"/>
      <c r="G134" s="99"/>
      <c r="I134" s="37"/>
    </row>
    <row r="135" spans="1:13" s="1" customFormat="1" ht="16.2" customHeight="1" x14ac:dyDescent="0.4">
      <c r="A135" s="2"/>
      <c r="B135" s="171" t="s">
        <v>381</v>
      </c>
      <c r="D135" s="96"/>
      <c r="E135" s="79"/>
      <c r="F135" s="107"/>
      <c r="G135" s="6">
        <f>69-19</f>
        <v>50</v>
      </c>
      <c r="H135" s="1" t="s">
        <v>2</v>
      </c>
      <c r="I135" s="7"/>
      <c r="J135" s="98"/>
    </row>
    <row r="136" spans="1:13" s="1" customFormat="1" ht="16.2" customHeight="1" x14ac:dyDescent="0.4">
      <c r="B136" s="172" t="s">
        <v>205</v>
      </c>
      <c r="D136" s="11"/>
      <c r="E136" s="11"/>
      <c r="I136" s="7"/>
      <c r="J136" s="98"/>
    </row>
    <row r="137" spans="1:13" s="1" customFormat="1" ht="16.2" customHeight="1" x14ac:dyDescent="0.4">
      <c r="C137" s="79">
        <f>F114</f>
        <v>31201.983333336568</v>
      </c>
      <c r="D137" s="11" t="s">
        <v>111</v>
      </c>
      <c r="E137" s="79">
        <f>C115</f>
        <v>107882.69999999985</v>
      </c>
      <c r="G137" s="108">
        <f>C137/E137</f>
        <v>0.28922137964044847</v>
      </c>
      <c r="H137" s="5" t="s">
        <v>2</v>
      </c>
      <c r="I137" s="96"/>
    </row>
    <row r="138" spans="1:13" s="1" customFormat="1" ht="16.2" customHeight="1" x14ac:dyDescent="0.4">
      <c r="B138" s="147" t="s">
        <v>360</v>
      </c>
      <c r="C138" s="148"/>
      <c r="D138" s="148"/>
      <c r="E138" s="148"/>
      <c r="F138" s="143"/>
      <c r="G138" s="264">
        <f>SUM(G135:G137)</f>
        <v>50.289221379640452</v>
      </c>
      <c r="H138" s="143" t="s">
        <v>2</v>
      </c>
      <c r="I138" s="96"/>
    </row>
    <row r="139" spans="1:13" s="1" customFormat="1" ht="16.2" customHeight="1" x14ac:dyDescent="0.4">
      <c r="B139" s="161"/>
      <c r="C139" s="101"/>
      <c r="D139" s="101"/>
      <c r="E139" s="101"/>
      <c r="F139" s="5"/>
      <c r="G139" s="178">
        <f>365.25*G138</f>
        <v>18368.138108913674</v>
      </c>
      <c r="H139" s="160" t="s">
        <v>134</v>
      </c>
      <c r="I139" s="96"/>
    </row>
    <row r="140" spans="1:13" s="1" customFormat="1" ht="16.2" customHeight="1" x14ac:dyDescent="0.4">
      <c r="A140" s="5"/>
      <c r="B140" s="161"/>
      <c r="C140" s="101"/>
      <c r="D140" s="101"/>
      <c r="E140" s="101"/>
      <c r="F140" s="5"/>
      <c r="G140" s="299">
        <v>43466</v>
      </c>
      <c r="H140" s="204" t="s">
        <v>135</v>
      </c>
      <c r="I140" s="96"/>
    </row>
    <row r="141" spans="1:13" s="1" customFormat="1" ht="16.2" customHeight="1" thickBot="1" x14ac:dyDescent="0.45">
      <c r="B141" s="69" t="s">
        <v>130</v>
      </c>
      <c r="C141" s="69"/>
      <c r="D141" s="69"/>
      <c r="E141" s="69"/>
      <c r="F141" s="69"/>
      <c r="G141" s="263">
        <f>G140+G139</f>
        <v>61834.13810891367</v>
      </c>
      <c r="I141" s="96"/>
    </row>
    <row r="142" spans="1:13" s="1" customFormat="1" ht="16.2" customHeight="1" thickTop="1" x14ac:dyDescent="0.4">
      <c r="B142" s="5"/>
      <c r="C142" s="5"/>
      <c r="D142" s="5"/>
      <c r="E142" s="5"/>
      <c r="F142" s="5"/>
      <c r="G142" s="249"/>
      <c r="I142" s="96"/>
    </row>
    <row r="143" spans="1:13" s="1" customFormat="1" ht="16.2" customHeight="1" x14ac:dyDescent="0.4">
      <c r="B143" s="5"/>
      <c r="C143" s="5"/>
      <c r="D143" s="5"/>
      <c r="E143" s="5"/>
      <c r="F143" s="5"/>
      <c r="G143" s="249"/>
      <c r="I143" s="96"/>
    </row>
    <row r="144" spans="1:13" s="1" customFormat="1" ht="16.2" customHeight="1" x14ac:dyDescent="0.4">
      <c r="B144" s="5"/>
      <c r="C144" s="5"/>
      <c r="D144" s="5"/>
      <c r="E144" s="5"/>
      <c r="F144" s="5"/>
      <c r="G144" s="249"/>
      <c r="I144" s="96"/>
    </row>
    <row r="145" spans="1:15" ht="20.399999999999999" thickBot="1" x14ac:dyDescent="0.5">
      <c r="A145" s="13" t="s">
        <v>11</v>
      </c>
      <c r="B145" s="150"/>
      <c r="C145" s="150"/>
      <c r="D145" s="150"/>
      <c r="E145" s="150"/>
      <c r="F145" s="150"/>
      <c r="G145" s="150"/>
      <c r="H145" s="15" t="s">
        <v>127</v>
      </c>
    </row>
    <row r="146" spans="1:15" ht="16.2" customHeight="1" x14ac:dyDescent="0.45">
      <c r="A146" s="26"/>
      <c r="B146" s="203"/>
      <c r="C146" s="203"/>
      <c r="D146" s="203"/>
      <c r="E146" s="203"/>
      <c r="F146" s="203"/>
      <c r="G146" s="203"/>
      <c r="H146" s="28"/>
    </row>
    <row r="147" spans="1:15" ht="16.8" customHeight="1" x14ac:dyDescent="0.4">
      <c r="A147" s="313" t="s">
        <v>367</v>
      </c>
      <c r="B147" s="314"/>
      <c r="C147" s="314"/>
      <c r="D147" s="314"/>
      <c r="E147" s="314"/>
      <c r="F147" s="314"/>
      <c r="G147" s="314"/>
      <c r="H147" s="315"/>
    </row>
    <row r="148" spans="1:15" ht="16.2" customHeight="1" x14ac:dyDescent="0.4">
      <c r="A148" s="182"/>
      <c r="C148" s="316" t="s">
        <v>162</v>
      </c>
      <c r="D148" s="317"/>
      <c r="E148" s="317"/>
      <c r="F148" s="317"/>
      <c r="G148" s="318"/>
      <c r="H148" s="167"/>
    </row>
    <row r="149" spans="1:15" ht="16.2" customHeight="1" x14ac:dyDescent="0.4">
      <c r="C149" s="151" t="s">
        <v>15</v>
      </c>
      <c r="D149" s="9"/>
      <c r="E149" s="9"/>
      <c r="F149" s="9"/>
      <c r="G149" s="154">
        <v>10044765</v>
      </c>
      <c r="H149" s="168"/>
    </row>
    <row r="150" spans="1:15" ht="16.2" customHeight="1" x14ac:dyDescent="0.4">
      <c r="C150" s="151" t="s">
        <v>13</v>
      </c>
      <c r="D150" s="9"/>
      <c r="E150" s="9"/>
      <c r="F150" s="9"/>
      <c r="G150" s="154">
        <f>G149-G151</f>
        <v>6812923.3975</v>
      </c>
      <c r="H150" s="168"/>
      <c r="K150" s="40"/>
    </row>
    <row r="151" spans="1:15" ht="16.2" customHeight="1" x14ac:dyDescent="0.4">
      <c r="C151" s="152" t="s">
        <v>14</v>
      </c>
      <c r="D151" s="51"/>
      <c r="E151" s="140"/>
      <c r="F151" s="153"/>
      <c r="G151" s="155">
        <f>G235</f>
        <v>3231841.6025</v>
      </c>
      <c r="H151" s="169"/>
      <c r="K151" s="40"/>
      <c r="O151" s="216"/>
    </row>
    <row r="152" spans="1:15" ht="16.2" customHeight="1" x14ac:dyDescent="0.4">
      <c r="A152" s="36"/>
      <c r="C152" s="170" t="s">
        <v>168</v>
      </c>
      <c r="H152" s="9"/>
      <c r="O152" s="216"/>
    </row>
    <row r="153" spans="1:15" ht="16.2" customHeight="1" x14ac:dyDescent="0.4">
      <c r="A153" s="36"/>
      <c r="B153" s="36"/>
      <c r="C153" s="48"/>
      <c r="D153" s="38"/>
      <c r="E153" s="38"/>
      <c r="F153" s="38"/>
      <c r="G153" s="38"/>
      <c r="H153" s="9"/>
      <c r="O153" s="216"/>
    </row>
    <row r="154" spans="1:15" ht="16.8" customHeight="1" x14ac:dyDescent="0.4">
      <c r="A154" s="36" t="s">
        <v>119</v>
      </c>
      <c r="D154" s="10"/>
      <c r="E154" s="10"/>
      <c r="F154" s="10"/>
      <c r="O154" s="216"/>
    </row>
    <row r="155" spans="1:15" x14ac:dyDescent="0.4">
      <c r="A155" s="36"/>
      <c r="D155" s="10"/>
      <c r="E155" s="10"/>
      <c r="F155" s="10"/>
    </row>
    <row r="156" spans="1:15" x14ac:dyDescent="0.4">
      <c r="A156" s="36"/>
      <c r="J156" s="238"/>
      <c r="K156" s="238"/>
      <c r="L156" s="238"/>
      <c r="M156" s="238"/>
      <c r="N156" s="238"/>
      <c r="O156" s="238"/>
    </row>
    <row r="157" spans="1:15" x14ac:dyDescent="0.4">
      <c r="A157" s="36"/>
      <c r="I157" s="238"/>
      <c r="J157" s="238"/>
      <c r="K157" s="238"/>
      <c r="L157" s="238"/>
      <c r="M157" s="238"/>
      <c r="N157" s="238"/>
    </row>
    <row r="158" spans="1:15" x14ac:dyDescent="0.4">
      <c r="A158" s="36"/>
      <c r="I158" s="9"/>
      <c r="J158" s="9"/>
      <c r="K158" s="18"/>
      <c r="L158" s="18"/>
      <c r="M158" s="18"/>
      <c r="N158" s="18"/>
      <c r="O158" s="9"/>
    </row>
    <row r="159" spans="1:15" x14ac:dyDescent="0.4">
      <c r="A159" s="36"/>
      <c r="I159" s="9"/>
      <c r="J159" s="9"/>
      <c r="K159" s="18"/>
      <c r="L159" s="33"/>
      <c r="M159" s="33"/>
      <c r="N159" s="33"/>
      <c r="O159" s="9"/>
    </row>
    <row r="160" spans="1:15" x14ac:dyDescent="0.4">
      <c r="A160" s="36"/>
      <c r="I160" s="9"/>
      <c r="J160" s="9"/>
      <c r="K160" s="18"/>
      <c r="L160" s="33"/>
      <c r="M160" s="33"/>
      <c r="N160" s="33"/>
      <c r="O160" s="9"/>
    </row>
    <row r="161" spans="1:15" x14ac:dyDescent="0.4">
      <c r="A161" s="36"/>
      <c r="I161" s="9"/>
      <c r="J161" s="9"/>
      <c r="K161" s="18"/>
      <c r="L161" s="33"/>
      <c r="M161" s="33"/>
      <c r="N161" s="33"/>
      <c r="O161" s="9"/>
    </row>
    <row r="162" spans="1:15" x14ac:dyDescent="0.4">
      <c r="A162" s="36"/>
      <c r="I162" s="9"/>
      <c r="J162" s="9"/>
      <c r="K162" s="18"/>
      <c r="L162" s="124"/>
      <c r="M162" s="124"/>
      <c r="N162" s="124"/>
      <c r="O162" s="9"/>
    </row>
    <row r="163" spans="1:15" x14ac:dyDescent="0.4">
      <c r="A163" s="36"/>
      <c r="I163" s="9"/>
      <c r="J163" s="9"/>
      <c r="K163" s="9"/>
      <c r="L163" s="9"/>
      <c r="M163" s="9"/>
      <c r="N163" s="9"/>
      <c r="O163" s="9"/>
    </row>
    <row r="164" spans="1:15" x14ac:dyDescent="0.4">
      <c r="A164" s="36"/>
      <c r="I164" s="9"/>
      <c r="J164" s="9"/>
      <c r="K164" s="9"/>
      <c r="L164" s="9"/>
      <c r="M164" s="9"/>
      <c r="N164" s="9"/>
      <c r="O164" s="9"/>
    </row>
    <row r="165" spans="1:15" x14ac:dyDescent="0.4">
      <c r="A165" s="36"/>
      <c r="I165" s="9"/>
      <c r="J165" s="9"/>
      <c r="K165" s="18"/>
      <c r="L165" s="18"/>
      <c r="M165" s="18"/>
      <c r="N165" s="18"/>
      <c r="O165" s="9"/>
    </row>
    <row r="166" spans="1:15" x14ac:dyDescent="0.4">
      <c r="A166" s="36"/>
      <c r="I166" s="9"/>
      <c r="J166" s="9"/>
      <c r="K166" s="9"/>
      <c r="L166" s="33"/>
      <c r="M166" s="33"/>
      <c r="N166" s="33"/>
      <c r="O166" s="9"/>
    </row>
    <row r="167" spans="1:15" x14ac:dyDescent="0.4">
      <c r="A167" s="36"/>
      <c r="I167" s="9"/>
      <c r="J167" s="9"/>
      <c r="K167" s="9"/>
      <c r="L167" s="33"/>
      <c r="M167" s="33"/>
      <c r="N167" s="33"/>
      <c r="O167" s="9"/>
    </row>
    <row r="168" spans="1:15" x14ac:dyDescent="0.4">
      <c r="A168" s="36"/>
      <c r="I168" s="9"/>
      <c r="J168" s="9"/>
      <c r="K168" s="9"/>
      <c r="L168" s="33"/>
      <c r="M168" s="33"/>
      <c r="N168" s="33"/>
      <c r="O168" s="9"/>
    </row>
    <row r="169" spans="1:15" x14ac:dyDescent="0.4">
      <c r="A169" s="36"/>
      <c r="I169" s="9"/>
      <c r="J169" s="9"/>
      <c r="K169" s="9"/>
      <c r="L169" s="33"/>
      <c r="M169" s="33"/>
      <c r="N169" s="33"/>
      <c r="O169" s="9"/>
    </row>
    <row r="170" spans="1:15" x14ac:dyDescent="0.4">
      <c r="A170" s="36"/>
      <c r="I170" s="9"/>
      <c r="J170" s="9"/>
      <c r="K170" s="9"/>
      <c r="L170" s="33"/>
      <c r="M170" s="33"/>
      <c r="N170" s="33"/>
      <c r="O170" s="9"/>
    </row>
    <row r="171" spans="1:15" x14ac:dyDescent="0.4">
      <c r="I171" s="9"/>
      <c r="J171" s="9"/>
      <c r="K171" s="9"/>
      <c r="L171" s="33"/>
      <c r="M171" s="33"/>
      <c r="N171" s="33"/>
      <c r="O171" s="9"/>
    </row>
    <row r="172" spans="1:15" ht="44.4" customHeight="1" x14ac:dyDescent="0.4">
      <c r="A172" s="36"/>
      <c r="I172" s="9"/>
      <c r="J172" s="9"/>
      <c r="K172" s="9"/>
      <c r="L172" s="33"/>
      <c r="M172" s="33"/>
      <c r="N172" s="33"/>
      <c r="O172" s="9"/>
    </row>
    <row r="173" spans="1:15" ht="15" customHeight="1" x14ac:dyDescent="0.4">
      <c r="A173" s="308" t="s">
        <v>368</v>
      </c>
      <c r="B173" s="308"/>
      <c r="C173" s="308"/>
      <c r="D173" s="308"/>
      <c r="E173" s="308"/>
      <c r="F173" s="308"/>
      <c r="G173" s="308"/>
      <c r="H173" s="308"/>
      <c r="I173" s="9"/>
    </row>
    <row r="174" spans="1:15" ht="15" customHeight="1" x14ac:dyDescent="0.4">
      <c r="A174" s="308"/>
      <c r="B174" s="308"/>
      <c r="C174" s="308"/>
      <c r="D174" s="308"/>
      <c r="E174" s="308"/>
      <c r="F174" s="308"/>
      <c r="G174" s="308"/>
      <c r="H174" s="308"/>
      <c r="I174" s="9"/>
    </row>
    <row r="175" spans="1:15" x14ac:dyDescent="0.4">
      <c r="A175" s="308"/>
      <c r="B175" s="308"/>
      <c r="C175" s="308"/>
      <c r="D175" s="308"/>
      <c r="E175" s="308"/>
      <c r="F175" s="308"/>
      <c r="G175" s="308"/>
      <c r="H175" s="308"/>
      <c r="I175" s="9"/>
    </row>
    <row r="176" spans="1:15" x14ac:dyDescent="0.4">
      <c r="A176" s="308"/>
      <c r="B176" s="308"/>
      <c r="C176" s="308"/>
      <c r="D176" s="308"/>
      <c r="E176" s="308"/>
      <c r="F176" s="308"/>
      <c r="G176" s="308"/>
      <c r="H176" s="308"/>
      <c r="I176" s="9"/>
    </row>
    <row r="177" spans="1:15" ht="12.6" hidden="1" customHeight="1" x14ac:dyDescent="0.4">
      <c r="A177" s="308"/>
      <c r="B177" s="308"/>
      <c r="C177" s="308"/>
      <c r="D177" s="308"/>
      <c r="E177" s="308"/>
      <c r="F177" s="308"/>
      <c r="G177" s="308"/>
      <c r="H177" s="308"/>
      <c r="I177" s="9"/>
    </row>
    <row r="178" spans="1:15" ht="6.6" hidden="1" customHeight="1" x14ac:dyDescent="0.4">
      <c r="A178" s="308"/>
      <c r="B178" s="308"/>
      <c r="C178" s="308"/>
      <c r="D178" s="308"/>
      <c r="E178" s="308"/>
      <c r="F178" s="308"/>
      <c r="G178" s="308"/>
      <c r="H178" s="308"/>
      <c r="I178" s="9"/>
    </row>
    <row r="179" spans="1:15" ht="16.2" customHeight="1" x14ac:dyDescent="0.4">
      <c r="A179" s="36"/>
      <c r="I179" s="9"/>
    </row>
    <row r="180" spans="1:15" ht="16.2" customHeight="1" x14ac:dyDescent="0.4">
      <c r="A180" s="36"/>
      <c r="I180" s="9"/>
      <c r="J180" s="237"/>
      <c r="K180" s="237"/>
      <c r="L180" s="237"/>
      <c r="M180" s="237"/>
      <c r="N180" s="237"/>
      <c r="O180" s="237"/>
    </row>
    <row r="181" spans="1:15" ht="18.600000000000001" customHeight="1" x14ac:dyDescent="0.4">
      <c r="A181" s="253" t="s">
        <v>181</v>
      </c>
      <c r="B181" s="25"/>
      <c r="C181" s="25"/>
      <c r="D181" s="25"/>
      <c r="E181" s="9"/>
      <c r="F181" s="67"/>
      <c r="G181" s="16"/>
      <c r="I181" s="9"/>
      <c r="J181" s="237"/>
      <c r="K181" s="237"/>
      <c r="L181" s="237"/>
      <c r="M181" s="237"/>
      <c r="N181" s="237"/>
      <c r="O181" s="237"/>
    </row>
    <row r="182" spans="1:15" ht="16.2" customHeight="1" x14ac:dyDescent="0.4">
      <c r="A182" s="36"/>
      <c r="C182" s="9"/>
      <c r="D182" s="9"/>
      <c r="E182" s="9"/>
      <c r="F182" s="10"/>
      <c r="G182" s="33"/>
      <c r="H182" s="9"/>
      <c r="I182" s="9"/>
      <c r="J182" s="237"/>
      <c r="K182" s="237"/>
      <c r="L182" s="237"/>
      <c r="M182" s="237"/>
      <c r="N182" s="237"/>
      <c r="O182" s="237"/>
    </row>
    <row r="183" spans="1:15" ht="16.8" customHeight="1" x14ac:dyDescent="0.4">
      <c r="A183" s="25" t="s">
        <v>369</v>
      </c>
      <c r="B183" s="25"/>
      <c r="C183" s="9"/>
      <c r="D183" s="9"/>
      <c r="E183" s="9"/>
      <c r="F183" s="9"/>
      <c r="G183" s="33"/>
      <c r="H183" s="9"/>
      <c r="J183" s="237"/>
      <c r="K183" s="237"/>
      <c r="L183" s="237"/>
      <c r="M183" s="237"/>
      <c r="N183" s="237"/>
      <c r="O183" s="237"/>
    </row>
    <row r="184" spans="1:15" ht="16.2" customHeight="1" x14ac:dyDescent="0.4">
      <c r="A184" s="25"/>
      <c r="B184" s="25"/>
      <c r="C184" s="9"/>
      <c r="D184" s="9"/>
      <c r="E184" s="9"/>
      <c r="F184" s="9"/>
      <c r="G184" s="33"/>
      <c r="H184" s="9"/>
      <c r="J184" s="237"/>
      <c r="K184" s="237"/>
      <c r="L184" s="237"/>
      <c r="M184" s="237"/>
      <c r="N184" s="237"/>
      <c r="O184" s="237"/>
    </row>
    <row r="185" spans="1:15" ht="16.2" customHeight="1" x14ac:dyDescent="0.4">
      <c r="A185" s="48"/>
      <c r="B185" s="25" t="s">
        <v>173</v>
      </c>
      <c r="C185" s="9"/>
      <c r="D185" s="9"/>
      <c r="E185" s="9"/>
      <c r="F185" s="9"/>
      <c r="G185" s="33">
        <v>55779</v>
      </c>
      <c r="H185" s="9" t="s">
        <v>12</v>
      </c>
      <c r="J185" s="237"/>
      <c r="K185" s="237"/>
      <c r="L185" s="237"/>
      <c r="M185" s="237"/>
      <c r="N185" s="237"/>
      <c r="O185" s="237"/>
    </row>
    <row r="186" spans="1:15" ht="16.2" customHeight="1" x14ac:dyDescent="0.4">
      <c r="A186" s="48"/>
      <c r="B186" s="37" t="s">
        <v>175</v>
      </c>
      <c r="J186" s="237"/>
      <c r="K186" s="237"/>
      <c r="L186" s="237"/>
      <c r="M186" s="237"/>
      <c r="N186" s="237"/>
      <c r="O186" s="237"/>
    </row>
    <row r="187" spans="1:15" ht="18.600000000000001" customHeight="1" thickBot="1" x14ac:dyDescent="0.45">
      <c r="B187" s="55" t="s">
        <v>371</v>
      </c>
      <c r="C187" s="55"/>
      <c r="D187" s="55"/>
      <c r="E187" s="55"/>
      <c r="F187" s="55"/>
      <c r="G187" s="56">
        <f>G185</f>
        <v>55779</v>
      </c>
      <c r="H187" s="55" t="s">
        <v>12</v>
      </c>
    </row>
    <row r="188" spans="1:15" ht="16.2" customHeight="1" thickTop="1" x14ac:dyDescent="0.4">
      <c r="A188" s="36"/>
    </row>
    <row r="189" spans="1:15" ht="16.2" customHeight="1" x14ac:dyDescent="0.4">
      <c r="A189" s="36"/>
      <c r="B189" s="25" t="s">
        <v>151</v>
      </c>
      <c r="C189" s="9"/>
      <c r="D189" s="9"/>
      <c r="E189" s="9"/>
      <c r="F189" s="9"/>
      <c r="G189" s="33">
        <v>25000</v>
      </c>
      <c r="H189" s="9" t="s">
        <v>12</v>
      </c>
    </row>
    <row r="190" spans="1:15" ht="18.600000000000001" customHeight="1" thickBot="1" x14ac:dyDescent="0.45">
      <c r="A190" s="48"/>
      <c r="B190" s="123" t="s">
        <v>370</v>
      </c>
      <c r="C190" s="60"/>
      <c r="D190" s="60"/>
      <c r="E190" s="60"/>
      <c r="F190" s="60"/>
      <c r="G190" s="39">
        <f>G187-G189</f>
        <v>30779</v>
      </c>
      <c r="H190" s="60" t="s">
        <v>12</v>
      </c>
    </row>
    <row r="191" spans="1:15" ht="16.2" customHeight="1" thickTop="1" x14ac:dyDescent="0.4">
      <c r="A191" s="48"/>
      <c r="B191" s="25"/>
      <c r="C191" s="9"/>
      <c r="D191" s="9"/>
      <c r="E191" s="9"/>
      <c r="F191" s="9"/>
      <c r="G191" s="33"/>
      <c r="H191" s="9"/>
    </row>
    <row r="192" spans="1:15" ht="16.2" customHeight="1" x14ac:dyDescent="0.4">
      <c r="A192" s="48"/>
      <c r="B192" s="25"/>
      <c r="C192" s="9"/>
      <c r="D192" s="9"/>
      <c r="E192" s="9"/>
      <c r="F192" s="9"/>
      <c r="G192" s="33"/>
      <c r="H192" s="9"/>
    </row>
    <row r="193" spans="1:9" ht="16.2" customHeight="1" x14ac:dyDescent="0.4">
      <c r="A193" s="48"/>
      <c r="B193" s="25"/>
      <c r="C193" s="9"/>
      <c r="D193" s="9"/>
      <c r="E193" s="9"/>
      <c r="F193" s="9"/>
      <c r="G193" s="33"/>
      <c r="H193" s="9"/>
    </row>
    <row r="194" spans="1:9" ht="16.2" customHeight="1" x14ac:dyDescent="0.4">
      <c r="A194" s="48"/>
      <c r="B194" s="25"/>
      <c r="C194" s="9"/>
      <c r="D194" s="9"/>
      <c r="E194" s="9"/>
      <c r="F194" s="9"/>
      <c r="G194" s="33"/>
      <c r="H194" s="9"/>
    </row>
    <row r="195" spans="1:9" ht="16.2" customHeight="1" x14ac:dyDescent="0.4">
      <c r="A195" s="48"/>
      <c r="B195" s="25"/>
      <c r="C195" s="9"/>
      <c r="D195" s="9"/>
      <c r="E195" s="9"/>
      <c r="F195" s="9"/>
      <c r="G195" s="33"/>
      <c r="H195" s="9"/>
    </row>
    <row r="196" spans="1:9" ht="16.2" customHeight="1" x14ac:dyDescent="0.4">
      <c r="A196" s="36"/>
    </row>
    <row r="197" spans="1:9" ht="20.399999999999999" thickBot="1" x14ac:dyDescent="0.5">
      <c r="A197" s="13" t="s">
        <v>11</v>
      </c>
      <c r="B197" s="14"/>
      <c r="C197" s="14"/>
      <c r="D197" s="14"/>
      <c r="E197" s="14"/>
      <c r="F197" s="14"/>
      <c r="G197" s="14"/>
      <c r="H197" s="15" t="s">
        <v>129</v>
      </c>
    </row>
    <row r="198" spans="1:9" ht="16.2" customHeight="1" x14ac:dyDescent="0.4">
      <c r="A198" s="16"/>
      <c r="B198" s="17"/>
      <c r="C198" s="17"/>
      <c r="D198" s="17"/>
      <c r="E198" s="17"/>
      <c r="F198" s="17"/>
      <c r="G198" s="17"/>
      <c r="H198" s="18"/>
    </row>
    <row r="199" spans="1:9" ht="16.8" customHeight="1" x14ac:dyDescent="0.4">
      <c r="A199" s="36" t="s">
        <v>196</v>
      </c>
      <c r="H199" s="33"/>
    </row>
    <row r="200" spans="1:9" ht="16.2" customHeight="1" x14ac:dyDescent="0.4">
      <c r="A200" s="36"/>
      <c r="H200" s="33"/>
    </row>
    <row r="201" spans="1:9" ht="16.2" customHeight="1" x14ac:dyDescent="0.4">
      <c r="A201" s="36"/>
      <c r="B201" s="37" t="s">
        <v>199</v>
      </c>
      <c r="G201" s="10">
        <f>G187</f>
        <v>55779</v>
      </c>
      <c r="H201" s="33" t="s">
        <v>12</v>
      </c>
    </row>
    <row r="202" spans="1:9" ht="16.2" customHeight="1" x14ac:dyDescent="0.4">
      <c r="A202" s="36"/>
      <c r="B202" s="37" t="s">
        <v>126</v>
      </c>
      <c r="F202" s="259">
        <f>G201/G17</f>
        <v>33805.454545454544</v>
      </c>
      <c r="G202" s="37" t="s">
        <v>10</v>
      </c>
      <c r="H202" s="9"/>
    </row>
    <row r="203" spans="1:9" ht="16.2" customHeight="1" x14ac:dyDescent="0.4">
      <c r="A203" s="36"/>
      <c r="B203" s="9"/>
      <c r="C203" s="9"/>
      <c r="D203" s="9"/>
      <c r="E203" s="9"/>
      <c r="F203" s="9"/>
      <c r="G203" s="9"/>
      <c r="H203" s="9"/>
    </row>
    <row r="204" spans="1:9" ht="16.8" customHeight="1" thickBot="1" x14ac:dyDescent="0.45">
      <c r="A204" s="36"/>
      <c r="B204" s="55" t="s">
        <v>200</v>
      </c>
      <c r="C204" s="55"/>
      <c r="D204" s="55"/>
      <c r="E204" s="55"/>
      <c r="F204" s="261">
        <f>F202</f>
        <v>33805.454545454544</v>
      </c>
      <c r="G204" s="55" t="str">
        <f>G202</f>
        <v>tons</v>
      </c>
      <c r="H204" s="55"/>
    </row>
    <row r="205" spans="1:9" ht="16.2" customHeight="1" thickTop="1" x14ac:dyDescent="0.4">
      <c r="A205" s="36"/>
      <c r="B205" s="9"/>
      <c r="C205" s="9"/>
      <c r="D205" s="9"/>
      <c r="E205" s="9"/>
      <c r="F205" s="9"/>
      <c r="G205" s="33"/>
      <c r="H205" s="9"/>
    </row>
    <row r="206" spans="1:9" ht="16.2" customHeight="1" x14ac:dyDescent="0.4">
      <c r="A206" s="36"/>
      <c r="B206" s="302" t="s">
        <v>184</v>
      </c>
      <c r="C206" s="302"/>
      <c r="D206" s="302"/>
      <c r="E206" s="302"/>
      <c r="F206" s="302"/>
      <c r="G206" s="302"/>
      <c r="H206" s="210"/>
      <c r="I206" s="210"/>
    </row>
    <row r="207" spans="1:9" ht="16.2" customHeight="1" x14ac:dyDescent="0.4">
      <c r="A207" s="48"/>
      <c r="H207" s="37" t="s">
        <v>218</v>
      </c>
    </row>
    <row r="208" spans="1:9" ht="18.600000000000001" customHeight="1" x14ac:dyDescent="0.4">
      <c r="A208" s="254" t="s">
        <v>182</v>
      </c>
      <c r="C208" s="17"/>
      <c r="D208" s="17"/>
      <c r="E208" s="17"/>
      <c r="F208" s="17"/>
      <c r="G208" s="17"/>
      <c r="H208" s="46"/>
    </row>
    <row r="209" spans="1:11" ht="16.2" customHeight="1" x14ac:dyDescent="0.4">
      <c r="A209" s="36"/>
      <c r="C209" s="17"/>
      <c r="D209" s="17"/>
      <c r="E209" s="17"/>
      <c r="F209" s="17"/>
      <c r="G209" s="17"/>
      <c r="H209" s="46"/>
    </row>
    <row r="210" spans="1:11" ht="16.8" customHeight="1" x14ac:dyDescent="0.4">
      <c r="A210" s="1" t="s">
        <v>347</v>
      </c>
      <c r="B210" s="1"/>
      <c r="C210" s="1"/>
      <c r="D210" s="1"/>
      <c r="E210" s="1"/>
      <c r="F210" s="1"/>
      <c r="G210" s="1"/>
      <c r="H210" s="1"/>
      <c r="K210" s="9"/>
    </row>
    <row r="211" spans="1:11" ht="16.2" customHeight="1" x14ac:dyDescent="0.4">
      <c r="A211" s="2"/>
      <c r="B211" s="1"/>
      <c r="C211" s="1"/>
      <c r="D211" s="1"/>
      <c r="E211" s="1"/>
      <c r="F211" s="1"/>
      <c r="G211" s="1"/>
      <c r="H211" s="1"/>
      <c r="K211" s="9"/>
    </row>
    <row r="212" spans="1:11" ht="16.2" customHeight="1" x14ac:dyDescent="0.4">
      <c r="A212" s="1"/>
      <c r="B212" s="25" t="s">
        <v>348</v>
      </c>
      <c r="C212" s="1"/>
      <c r="D212" s="1"/>
      <c r="E212" s="1"/>
      <c r="F212" s="1"/>
      <c r="G212" s="94">
        <f>G187</f>
        <v>55779</v>
      </c>
      <c r="H212" s="5" t="s">
        <v>12</v>
      </c>
    </row>
    <row r="213" spans="1:11" ht="16.2" customHeight="1" x14ac:dyDescent="0.4">
      <c r="A213" s="1"/>
      <c r="B213" s="25"/>
      <c r="C213" s="1"/>
      <c r="D213" s="1"/>
      <c r="E213" s="1"/>
      <c r="F213" s="1"/>
      <c r="G213" s="94"/>
      <c r="H213" s="5"/>
    </row>
    <row r="214" spans="1:11" ht="16.2" customHeight="1" x14ac:dyDescent="0.4">
      <c r="A214" s="1"/>
      <c r="B214" s="25" t="s">
        <v>374</v>
      </c>
      <c r="C214" s="5"/>
      <c r="D214" s="5"/>
      <c r="E214" s="5"/>
      <c r="F214" s="5"/>
      <c r="G214" s="94">
        <v>509357.89</v>
      </c>
      <c r="H214" s="5" t="s">
        <v>12</v>
      </c>
    </row>
    <row r="215" spans="1:11" ht="16.2" customHeight="1" x14ac:dyDescent="0.4">
      <c r="A215" s="1"/>
      <c r="B215" s="25" t="s">
        <v>375</v>
      </c>
      <c r="C215" s="5"/>
      <c r="D215" s="5"/>
      <c r="E215" s="5"/>
      <c r="F215" s="5"/>
      <c r="G215" s="94">
        <v>7097</v>
      </c>
      <c r="H215" s="5" t="s">
        <v>12</v>
      </c>
    </row>
    <row r="216" spans="1:11" ht="16.2" customHeight="1" x14ac:dyDescent="0.4">
      <c r="B216" s="45" t="s">
        <v>376</v>
      </c>
      <c r="F216" s="259">
        <v>13998.35</v>
      </c>
      <c r="G216" s="37" t="s">
        <v>10</v>
      </c>
      <c r="I216" s="5"/>
    </row>
    <row r="217" spans="1:11" ht="16.2" customHeight="1" x14ac:dyDescent="0.4">
      <c r="B217" s="9" t="s">
        <v>118</v>
      </c>
      <c r="C217" s="9"/>
      <c r="D217" s="9"/>
      <c r="E217" s="9"/>
      <c r="F217" s="9"/>
      <c r="G217" s="33">
        <f>F216*G17</f>
        <v>23097.2775</v>
      </c>
      <c r="H217" s="9" t="s">
        <v>12</v>
      </c>
      <c r="I217" s="5"/>
    </row>
    <row r="218" spans="1:11" s="65" customFormat="1" ht="16.8" customHeight="1" thickBot="1" x14ac:dyDescent="0.45">
      <c r="A218" s="1"/>
      <c r="B218" s="123" t="s">
        <v>349</v>
      </c>
      <c r="C218" s="117"/>
      <c r="D218" s="117"/>
      <c r="E218" s="117"/>
      <c r="F218" s="117"/>
      <c r="G218" s="258">
        <f>G212+G214-G215+G217</f>
        <v>581137.16749999998</v>
      </c>
      <c r="H218" s="144" t="s">
        <v>12</v>
      </c>
    </row>
    <row r="219" spans="1:11" ht="16.2" customHeight="1" thickTop="1" x14ac:dyDescent="0.4">
      <c r="A219" s="2"/>
      <c r="B219" s="1"/>
      <c r="C219" s="1"/>
      <c r="D219" s="1"/>
      <c r="E219" s="1"/>
      <c r="F219" s="1"/>
      <c r="G219" s="1"/>
      <c r="H219" s="1"/>
      <c r="I219" s="9"/>
    </row>
    <row r="220" spans="1:11" ht="16.2" customHeight="1" x14ac:dyDescent="0.4">
      <c r="A220" s="184"/>
      <c r="B220" s="188"/>
      <c r="C220" s="188"/>
      <c r="D220" s="188"/>
      <c r="E220" s="188"/>
      <c r="F220" s="188"/>
      <c r="G220" s="188"/>
      <c r="H220" s="1"/>
      <c r="I220" s="9"/>
    </row>
    <row r="221" spans="1:11" s="1" customFormat="1" ht="16.8" customHeight="1" x14ac:dyDescent="0.4">
      <c r="A221" s="88" t="s">
        <v>350</v>
      </c>
      <c r="C221" s="7"/>
      <c r="D221" s="7"/>
      <c r="I221" s="37"/>
    </row>
    <row r="222" spans="1:11" s="1" customFormat="1" ht="16.2" customHeight="1" x14ac:dyDescent="0.4">
      <c r="B222" s="88"/>
      <c r="I222" s="37"/>
    </row>
    <row r="223" spans="1:11" s="1" customFormat="1" ht="16.2" customHeight="1" x14ac:dyDescent="0.4">
      <c r="A223" s="2"/>
      <c r="B223" s="89" t="s">
        <v>351</v>
      </c>
      <c r="G223" s="6">
        <f>G218</f>
        <v>581137.16749999998</v>
      </c>
      <c r="H223" s="1" t="s">
        <v>12</v>
      </c>
      <c r="I223" s="37"/>
    </row>
    <row r="224" spans="1:11" s="1" customFormat="1" ht="16.2" customHeight="1" x14ac:dyDescent="0.4">
      <c r="B224" s="88" t="s">
        <v>126</v>
      </c>
      <c r="C224" s="5"/>
      <c r="D224" s="5"/>
      <c r="E224" s="5"/>
      <c r="F224" s="260">
        <f>G223/G17</f>
        <v>352204.34393939393</v>
      </c>
      <c r="G224" s="1" t="s">
        <v>10</v>
      </c>
      <c r="I224" s="37"/>
    </row>
    <row r="225" spans="1:15" s="1" customFormat="1" ht="16.2" customHeight="1" x14ac:dyDescent="0.4">
      <c r="B225" s="88"/>
      <c r="H225" s="5"/>
      <c r="I225" s="37"/>
    </row>
    <row r="226" spans="1:15" s="1" customFormat="1" ht="16.8" customHeight="1" thickBot="1" x14ac:dyDescent="0.45">
      <c r="A226" s="2"/>
      <c r="B226" s="69" t="s">
        <v>352</v>
      </c>
      <c r="C226" s="90"/>
      <c r="D226" s="69"/>
      <c r="E226" s="69"/>
      <c r="F226" s="257">
        <f>F224</f>
        <v>352204.34393939393</v>
      </c>
      <c r="G226" s="55" t="s">
        <v>10</v>
      </c>
      <c r="I226" s="37"/>
    </row>
    <row r="227" spans="1:15" s="1" customFormat="1" ht="16.2" customHeight="1" thickTop="1" x14ac:dyDescent="0.4">
      <c r="A227" s="2"/>
      <c r="B227" s="5"/>
      <c r="C227" s="92"/>
      <c r="D227" s="5"/>
      <c r="E227" s="5"/>
      <c r="F227" s="5"/>
      <c r="G227" s="93"/>
      <c r="H227" s="5"/>
      <c r="I227" s="37"/>
      <c r="K227" s="9"/>
    </row>
    <row r="228" spans="1:15" s="1" customFormat="1" ht="16.2" customHeight="1" x14ac:dyDescent="0.4">
      <c r="A228" s="2"/>
      <c r="B228" s="5"/>
      <c r="C228" s="92"/>
      <c r="D228" s="5"/>
      <c r="E228" s="5"/>
      <c r="F228" s="5"/>
      <c r="G228" s="93"/>
      <c r="H228" s="5"/>
      <c r="I228" s="37"/>
      <c r="K228" s="5"/>
    </row>
    <row r="229" spans="1:15" s="5" customFormat="1" ht="16.8" customHeight="1" x14ac:dyDescent="0.4">
      <c r="A229" s="2" t="s">
        <v>353</v>
      </c>
      <c r="C229" s="92"/>
      <c r="G229" s="93"/>
      <c r="H229" s="1"/>
      <c r="I229" s="9"/>
    </row>
    <row r="230" spans="1:15" s="5" customFormat="1" ht="16.2" customHeight="1" x14ac:dyDescent="0.4">
      <c r="A230" s="2"/>
      <c r="C230" s="92"/>
      <c r="G230" s="93"/>
      <c r="H230" s="1"/>
      <c r="I230" s="9"/>
      <c r="K230" s="37"/>
      <c r="M230" s="48"/>
      <c r="N230" s="38"/>
      <c r="O230" s="38"/>
    </row>
    <row r="231" spans="1:15" s="5" customFormat="1" ht="16.2" customHeight="1" x14ac:dyDescent="0.4">
      <c r="A231" s="2"/>
      <c r="B231" s="5" t="s">
        <v>342</v>
      </c>
      <c r="C231" s="92"/>
      <c r="G231" s="93">
        <v>3022662</v>
      </c>
      <c r="H231" s="5" t="s">
        <v>12</v>
      </c>
      <c r="I231" s="9"/>
      <c r="K231" s="37"/>
      <c r="M231" s="18"/>
      <c r="N231" s="38"/>
      <c r="O231" s="38"/>
    </row>
    <row r="232" spans="1:15" s="5" customFormat="1" ht="16.2" customHeight="1" x14ac:dyDescent="0.4">
      <c r="A232" s="2"/>
      <c r="B232" s="25" t="s">
        <v>341</v>
      </c>
      <c r="C232" s="250"/>
      <c r="D232" s="9"/>
      <c r="E232" s="9"/>
      <c r="G232" s="93">
        <v>809451.4</v>
      </c>
      <c r="H232" s="5" t="s">
        <v>12</v>
      </c>
      <c r="I232" s="9"/>
      <c r="M232" s="18"/>
      <c r="N232" s="94"/>
      <c r="O232" s="38"/>
    </row>
    <row r="233" spans="1:15" s="5" customFormat="1" ht="16.2" customHeight="1" x14ac:dyDescent="0.4">
      <c r="A233" s="2"/>
      <c r="B233" s="25" t="s">
        <v>343</v>
      </c>
      <c r="C233" s="250"/>
      <c r="D233" s="9"/>
      <c r="E233" s="9"/>
      <c r="G233" s="93">
        <v>19134.63</v>
      </c>
      <c r="H233" s="5" t="s">
        <v>12</v>
      </c>
      <c r="I233" s="9"/>
      <c r="M233" s="18"/>
      <c r="N233" s="94"/>
    </row>
    <row r="234" spans="1:15" s="5" customFormat="1" ht="16.2" customHeight="1" x14ac:dyDescent="0.4">
      <c r="A234" s="2"/>
      <c r="B234" s="142" t="s">
        <v>354</v>
      </c>
      <c r="C234" s="85"/>
      <c r="D234" s="85"/>
      <c r="E234" s="85"/>
      <c r="F234" s="85"/>
      <c r="G234" s="83">
        <f>G218</f>
        <v>581137.16749999998</v>
      </c>
      <c r="H234" s="5" t="s">
        <v>12</v>
      </c>
      <c r="I234" s="9"/>
    </row>
    <row r="235" spans="1:15" s="5" customFormat="1" ht="16.8" customHeight="1" thickBot="1" x14ac:dyDescent="0.45">
      <c r="A235" s="2"/>
      <c r="B235" s="256" t="s">
        <v>413</v>
      </c>
      <c r="C235" s="90"/>
      <c r="D235" s="69"/>
      <c r="E235" s="69"/>
      <c r="F235" s="69"/>
      <c r="G235" s="257">
        <f>(G231+G232)-(G233+G234)</f>
        <v>3231841.6025</v>
      </c>
      <c r="H235" s="117" t="s">
        <v>12</v>
      </c>
      <c r="I235" s="9"/>
    </row>
    <row r="236" spans="1:15" s="1" customFormat="1" ht="16.2" customHeight="1" thickTop="1" x14ac:dyDescent="0.4">
      <c r="A236" s="2"/>
      <c r="B236" s="5"/>
      <c r="C236" s="92"/>
      <c r="D236" s="5"/>
      <c r="E236" s="5"/>
      <c r="F236" s="5"/>
      <c r="G236" s="93"/>
      <c r="H236" s="5"/>
      <c r="I236" s="37"/>
    </row>
    <row r="237" spans="1:15" s="1" customFormat="1" ht="16.2" customHeight="1" x14ac:dyDescent="0.4">
      <c r="A237" s="2"/>
      <c r="B237" s="5"/>
      <c r="C237" s="92"/>
      <c r="D237" s="5"/>
      <c r="E237" s="5"/>
      <c r="F237" s="5"/>
      <c r="G237" s="93"/>
      <c r="H237" s="5"/>
      <c r="I237" s="37"/>
    </row>
    <row r="238" spans="1:15" s="1" customFormat="1" ht="16.2" customHeight="1" x14ac:dyDescent="0.4">
      <c r="I238" s="37"/>
    </row>
    <row r="239" spans="1:15" s="1" customFormat="1" ht="16.2" customHeight="1" x14ac:dyDescent="0.4">
      <c r="I239" s="37"/>
    </row>
    <row r="240" spans="1:15" s="188" customFormat="1" ht="16.2" customHeight="1" x14ac:dyDescent="0.4">
      <c r="A240" s="2"/>
      <c r="B240" s="5"/>
      <c r="C240" s="92"/>
      <c r="D240" s="5"/>
      <c r="E240" s="5"/>
      <c r="F240" s="5"/>
      <c r="G240" s="93"/>
      <c r="H240" s="185"/>
      <c r="I240" s="65"/>
    </row>
    <row r="241" spans="1:9" s="139" customFormat="1" ht="16.2" customHeight="1" x14ac:dyDescent="0.4">
      <c r="A241" s="2"/>
      <c r="B241" s="5"/>
      <c r="C241" s="92"/>
      <c r="D241" s="5"/>
      <c r="E241" s="5"/>
      <c r="F241" s="5"/>
      <c r="G241" s="93"/>
      <c r="I241" s="183"/>
    </row>
    <row r="242" spans="1:9" s="139" customFormat="1" ht="16.2" customHeight="1" x14ac:dyDescent="0.3">
      <c r="A242" s="184"/>
      <c r="B242" s="185"/>
      <c r="C242" s="186"/>
      <c r="D242" s="185"/>
      <c r="E242" s="185"/>
      <c r="F242" s="185"/>
      <c r="G242" s="187"/>
      <c r="I242" s="183"/>
    </row>
    <row r="243" spans="1:9" s="188" customFormat="1" ht="16.2" customHeight="1" x14ac:dyDescent="0.3">
      <c r="A243" s="174" t="s">
        <v>204</v>
      </c>
      <c r="B243" s="139"/>
      <c r="C243" s="139"/>
      <c r="D243" s="139"/>
      <c r="E243" s="139" t="s">
        <v>171</v>
      </c>
      <c r="F243" s="139"/>
      <c r="G243" s="139"/>
      <c r="H243" s="185"/>
      <c r="I243" s="65"/>
    </row>
    <row r="244" spans="1:9" s="188" customFormat="1" ht="16.2" customHeight="1" x14ac:dyDescent="0.3">
      <c r="A244" s="310" t="s">
        <v>185</v>
      </c>
      <c r="B244" s="310"/>
      <c r="C244" s="310"/>
      <c r="D244" s="310"/>
      <c r="E244" s="310"/>
      <c r="F244" s="310"/>
      <c r="G244" s="310"/>
      <c r="H244" s="310"/>
      <c r="I244" s="65"/>
    </row>
    <row r="245" spans="1:9" ht="16.2" customHeight="1" x14ac:dyDescent="0.4">
      <c r="A245" s="310"/>
      <c r="B245" s="310"/>
      <c r="C245" s="310"/>
      <c r="D245" s="310"/>
      <c r="E245" s="310"/>
      <c r="F245" s="310"/>
      <c r="G245" s="310"/>
      <c r="H245" s="310"/>
    </row>
    <row r="246" spans="1:9" ht="16.2" customHeight="1" x14ac:dyDescent="0.45">
      <c r="A246" s="184"/>
      <c r="B246" s="185"/>
      <c r="C246" s="186"/>
      <c r="D246" s="185"/>
      <c r="E246" s="185"/>
      <c r="F246" s="185"/>
      <c r="G246" s="187"/>
      <c r="H246" s="28"/>
    </row>
    <row r="247" spans="1:9" s="1" customFormat="1" ht="20.399999999999999" thickBot="1" x14ac:dyDescent="0.5">
      <c r="A247" s="13" t="s">
        <v>11</v>
      </c>
      <c r="B247" s="14"/>
      <c r="C247" s="14"/>
      <c r="D247" s="14"/>
      <c r="E247" s="14"/>
      <c r="F247" s="14"/>
      <c r="G247" s="14"/>
      <c r="H247" s="15" t="s">
        <v>128</v>
      </c>
      <c r="I247" s="37"/>
    </row>
    <row r="248" spans="1:9" s="65" customFormat="1" ht="16.2" customHeight="1" x14ac:dyDescent="0.45">
      <c r="A248" s="26"/>
      <c r="B248" s="27"/>
      <c r="C248" s="27"/>
      <c r="D248" s="27"/>
      <c r="E248" s="27"/>
      <c r="F248" s="27"/>
      <c r="G248" s="27"/>
      <c r="H248" s="190"/>
    </row>
    <row r="249" spans="1:9" ht="18.600000000000001" customHeight="1" x14ac:dyDescent="0.4">
      <c r="A249" s="255" t="s">
        <v>188</v>
      </c>
      <c r="C249" s="17"/>
      <c r="D249" s="17"/>
      <c r="E249" s="17"/>
      <c r="F249" s="17"/>
      <c r="G249" s="17"/>
      <c r="H249" s="1"/>
    </row>
    <row r="250" spans="1:9" ht="16.2" customHeight="1" x14ac:dyDescent="0.4">
      <c r="A250" s="180"/>
      <c r="B250" s="65"/>
      <c r="C250" s="189"/>
      <c r="D250" s="189"/>
      <c r="E250" s="189"/>
      <c r="F250" s="189"/>
      <c r="G250" s="189"/>
      <c r="H250" s="1"/>
    </row>
    <row r="251" spans="1:9" ht="16.8" customHeight="1" x14ac:dyDescent="0.4">
      <c r="A251" s="1" t="s">
        <v>355</v>
      </c>
      <c r="B251" s="1"/>
      <c r="C251" s="1"/>
      <c r="D251" s="1"/>
      <c r="E251" s="1"/>
      <c r="F251" s="1"/>
      <c r="G251" s="1"/>
    </row>
    <row r="252" spans="1:9" ht="16.2" customHeight="1" x14ac:dyDescent="0.4">
      <c r="A252" s="2"/>
      <c r="B252" s="1"/>
      <c r="C252" s="1"/>
      <c r="D252" s="1"/>
      <c r="E252" s="1"/>
      <c r="F252" s="1"/>
      <c r="G252" s="1"/>
    </row>
    <row r="253" spans="1:9" ht="16.2" customHeight="1" x14ac:dyDescent="0.4">
      <c r="A253" s="2"/>
      <c r="B253" s="172" t="s">
        <v>169</v>
      </c>
      <c r="C253" s="5"/>
      <c r="D253" s="5"/>
      <c r="E253" s="5"/>
      <c r="F253" s="5"/>
      <c r="G253" s="12">
        <f>G149</f>
        <v>10044765</v>
      </c>
      <c r="H253" s="1" t="s">
        <v>12</v>
      </c>
    </row>
    <row r="254" spans="1:9" ht="16.2" customHeight="1" x14ac:dyDescent="0.4">
      <c r="A254" s="2"/>
      <c r="B254" s="83" t="s">
        <v>356</v>
      </c>
      <c r="C254" s="85"/>
      <c r="D254" s="85"/>
      <c r="E254" s="5"/>
      <c r="F254" s="85"/>
      <c r="G254" s="86">
        <f>G235</f>
        <v>3231841.6025</v>
      </c>
      <c r="H254" s="5" t="s">
        <v>12</v>
      </c>
    </row>
    <row r="255" spans="1:9" ht="16.8" customHeight="1" thickBot="1" x14ac:dyDescent="0.45">
      <c r="A255" s="2"/>
      <c r="B255" s="57" t="s">
        <v>357</v>
      </c>
      <c r="C255" s="57"/>
      <c r="D255" s="57"/>
      <c r="E255" s="57"/>
      <c r="F255" s="57"/>
      <c r="G255" s="87">
        <f>G253-G254</f>
        <v>6812923.3975</v>
      </c>
      <c r="H255" s="60" t="s">
        <v>12</v>
      </c>
    </row>
    <row r="256" spans="1:9" ht="16.2" customHeight="1" thickTop="1" x14ac:dyDescent="0.4">
      <c r="A256" s="2"/>
      <c r="B256" s="1"/>
      <c r="C256" s="1"/>
      <c r="D256" s="1"/>
      <c r="E256" s="1"/>
      <c r="F256" s="1"/>
      <c r="G256" s="1"/>
      <c r="H256" s="1"/>
      <c r="I256" s="9"/>
    </row>
    <row r="257" spans="1:9" ht="16.2" customHeight="1" x14ac:dyDescent="0.4">
      <c r="A257" s="2"/>
      <c r="B257" s="1"/>
      <c r="C257" s="1"/>
      <c r="D257" s="1"/>
      <c r="E257" s="1"/>
      <c r="F257" s="1"/>
      <c r="G257" s="1"/>
      <c r="H257" s="1"/>
      <c r="I257" s="9"/>
    </row>
    <row r="258" spans="1:9" s="1" customFormat="1" ht="16.8" customHeight="1" x14ac:dyDescent="0.4">
      <c r="A258" s="88" t="s">
        <v>358</v>
      </c>
      <c r="C258" s="7"/>
      <c r="D258" s="7"/>
      <c r="I258" s="37"/>
    </row>
    <row r="259" spans="1:9" s="1" customFormat="1" ht="16.2" customHeight="1" x14ac:dyDescent="0.4">
      <c r="B259" s="88"/>
      <c r="I259" s="37"/>
    </row>
    <row r="260" spans="1:9" s="1" customFormat="1" ht="16.2" customHeight="1" x14ac:dyDescent="0.4">
      <c r="A260" s="2"/>
      <c r="B260" s="89" t="s">
        <v>359</v>
      </c>
      <c r="G260" s="6">
        <f>G255</f>
        <v>6812923.3975</v>
      </c>
      <c r="H260" s="1" t="s">
        <v>12</v>
      </c>
      <c r="I260" s="37"/>
    </row>
    <row r="261" spans="1:9" s="1" customFormat="1" ht="16.2" customHeight="1" x14ac:dyDescent="0.4">
      <c r="B261" s="88" t="s">
        <v>126</v>
      </c>
      <c r="C261" s="5"/>
      <c r="D261" s="5"/>
      <c r="E261" s="5"/>
      <c r="F261" s="260">
        <f>G260/G17</f>
        <v>4129044.4833333334</v>
      </c>
      <c r="G261" s="1" t="s">
        <v>10</v>
      </c>
      <c r="I261" s="37"/>
    </row>
    <row r="262" spans="1:9" s="1" customFormat="1" ht="16.2" customHeight="1" x14ac:dyDescent="0.4">
      <c r="B262" s="88"/>
      <c r="C262" s="5"/>
      <c r="D262" s="5"/>
      <c r="E262" s="5"/>
      <c r="F262" s="6"/>
      <c r="I262" s="37"/>
    </row>
    <row r="263" spans="1:9" ht="16.8" customHeight="1" thickBot="1" x14ac:dyDescent="0.45">
      <c r="A263" s="2"/>
      <c r="B263" s="117" t="s">
        <v>352</v>
      </c>
      <c r="C263" s="207"/>
      <c r="D263" s="117"/>
      <c r="E263" s="117"/>
      <c r="F263" s="265">
        <f>F261</f>
        <v>4129044.4833333334</v>
      </c>
      <c r="G263" s="117" t="s">
        <v>10</v>
      </c>
    </row>
    <row r="264" spans="1:9" ht="16.2" customHeight="1" thickTop="1" x14ac:dyDescent="0.4">
      <c r="A264" s="2"/>
      <c r="B264" s="5"/>
      <c r="C264" s="92"/>
      <c r="D264" s="5"/>
      <c r="E264" s="5"/>
      <c r="F264" s="5"/>
      <c r="G264" s="93"/>
    </row>
    <row r="265" spans="1:9" s="1" customFormat="1" ht="16.2" customHeight="1" x14ac:dyDescent="0.4">
      <c r="A265" s="37"/>
      <c r="B265" s="37"/>
      <c r="C265" s="37"/>
      <c r="D265" s="37"/>
      <c r="E265" s="37"/>
      <c r="F265" s="37"/>
      <c r="G265" s="37"/>
      <c r="I265" s="37"/>
    </row>
    <row r="266" spans="1:9" s="1" customFormat="1" ht="16.2" customHeight="1" x14ac:dyDescent="0.4">
      <c r="A266" s="37"/>
      <c r="B266" s="37"/>
      <c r="C266" s="37"/>
      <c r="D266" s="37"/>
      <c r="E266" s="37"/>
      <c r="F266" s="37"/>
      <c r="G266" s="37"/>
      <c r="I266" s="37"/>
    </row>
    <row r="267" spans="1:9" s="1" customFormat="1" ht="16.2" customHeight="1" x14ac:dyDescent="0.4">
      <c r="I267" s="37"/>
    </row>
    <row r="268" spans="1:9" s="1" customFormat="1" ht="16.2" customHeight="1" x14ac:dyDescent="0.4">
      <c r="I268" s="37"/>
    </row>
    <row r="269" spans="1:9" s="1" customFormat="1" ht="16.2" customHeight="1" x14ac:dyDescent="0.4">
      <c r="I269" s="37"/>
    </row>
    <row r="270" spans="1:9" s="1" customFormat="1" ht="16.2" customHeight="1" x14ac:dyDescent="0.4">
      <c r="I270" s="37"/>
    </row>
    <row r="271" spans="1:9" s="1" customFormat="1" ht="16.2" customHeight="1" x14ac:dyDescent="0.4">
      <c r="I271" s="37"/>
    </row>
    <row r="272" spans="1:9" s="1" customFormat="1" ht="16.2" customHeight="1" x14ac:dyDescent="0.4">
      <c r="I272" s="37"/>
    </row>
    <row r="273" spans="1:9" s="1" customFormat="1" ht="16.2" customHeight="1" x14ac:dyDescent="0.4">
      <c r="I273" s="37"/>
    </row>
    <row r="274" spans="1:9" s="1" customFormat="1" ht="16.2" customHeight="1" x14ac:dyDescent="0.4">
      <c r="I274" s="37"/>
    </row>
    <row r="275" spans="1:9" s="1" customFormat="1" ht="16.2" customHeight="1" x14ac:dyDescent="0.4">
      <c r="I275" s="37"/>
    </row>
    <row r="276" spans="1:9" s="1" customFormat="1" ht="16.2" customHeight="1" x14ac:dyDescent="0.4">
      <c r="I276" s="37"/>
    </row>
    <row r="277" spans="1:9" s="1" customFormat="1" ht="16.2" customHeight="1" x14ac:dyDescent="0.4">
      <c r="I277" s="37"/>
    </row>
    <row r="278" spans="1:9" s="1" customFormat="1" ht="16.2" customHeight="1" x14ac:dyDescent="0.4">
      <c r="I278" s="37"/>
    </row>
    <row r="279" spans="1:9" s="1" customFormat="1" ht="16.2" customHeight="1" x14ac:dyDescent="0.4">
      <c r="I279" s="37"/>
    </row>
    <row r="280" spans="1:9" s="1" customFormat="1" ht="16.2" customHeight="1" x14ac:dyDescent="0.4">
      <c r="I280" s="37"/>
    </row>
    <row r="281" spans="1:9" s="1" customFormat="1" ht="16.2" customHeight="1" x14ac:dyDescent="0.4">
      <c r="I281" s="37"/>
    </row>
    <row r="282" spans="1:9" s="1" customFormat="1" ht="16.2" customHeight="1" x14ac:dyDescent="0.4">
      <c r="I282" s="37"/>
    </row>
    <row r="283" spans="1:9" s="1" customFormat="1" ht="16.2" customHeight="1" x14ac:dyDescent="0.4">
      <c r="I283" s="37"/>
    </row>
    <row r="284" spans="1:9" s="1" customFormat="1" ht="16.2" customHeight="1" x14ac:dyDescent="0.4">
      <c r="H284" s="5"/>
      <c r="I284" s="37"/>
    </row>
    <row r="285" spans="1:9" s="1" customFormat="1" ht="16.2" customHeight="1" x14ac:dyDescent="0.4">
      <c r="H285" s="5"/>
      <c r="I285" s="37"/>
    </row>
    <row r="286" spans="1:9" s="1" customFormat="1" ht="16.2" customHeight="1" x14ac:dyDescent="0.4">
      <c r="A286" s="2"/>
      <c r="B286" s="5"/>
      <c r="C286" s="92"/>
      <c r="D286" s="5"/>
      <c r="E286" s="5"/>
      <c r="F286" s="5"/>
      <c r="G286" s="93"/>
      <c r="H286" s="5"/>
      <c r="I286" s="37"/>
    </row>
    <row r="287" spans="1:9" s="1" customFormat="1" ht="16.2" customHeight="1" x14ac:dyDescent="0.4">
      <c r="A287" s="2"/>
      <c r="B287" s="5"/>
      <c r="C287" s="92"/>
      <c r="D287" s="5"/>
      <c r="E287" s="5"/>
      <c r="F287" s="5"/>
      <c r="G287" s="93"/>
      <c r="H287" s="5"/>
      <c r="I287" s="37"/>
    </row>
    <row r="288" spans="1:9" s="1" customFormat="1" ht="16.2" customHeight="1" x14ac:dyDescent="0.4">
      <c r="A288" s="2"/>
      <c r="B288" s="5"/>
      <c r="C288" s="92"/>
      <c r="D288" s="5"/>
      <c r="E288" s="5"/>
      <c r="F288" s="5"/>
      <c r="G288" s="93"/>
      <c r="H288" s="5"/>
      <c r="I288" s="37"/>
    </row>
    <row r="289" spans="1:9" s="1" customFormat="1" ht="16.2" customHeight="1" x14ac:dyDescent="0.4">
      <c r="A289" s="2"/>
      <c r="B289" s="5"/>
      <c r="C289" s="92"/>
      <c r="D289" s="5"/>
      <c r="E289" s="5"/>
      <c r="F289" s="5"/>
      <c r="G289" s="93"/>
      <c r="H289" s="5"/>
      <c r="I289" s="37"/>
    </row>
    <row r="290" spans="1:9" s="1" customFormat="1" ht="16.2" customHeight="1" x14ac:dyDescent="0.4">
      <c r="A290" s="2"/>
      <c r="B290" s="5"/>
      <c r="C290" s="92"/>
      <c r="D290" s="5"/>
      <c r="E290" s="5"/>
      <c r="F290" s="5"/>
      <c r="G290" s="93"/>
      <c r="H290" s="5"/>
      <c r="I290" s="37"/>
    </row>
    <row r="291" spans="1:9" s="1" customFormat="1" ht="16.2" customHeight="1" x14ac:dyDescent="0.4">
      <c r="A291" s="2"/>
      <c r="B291" s="5"/>
      <c r="C291" s="92"/>
      <c r="D291" s="5"/>
      <c r="E291" s="5"/>
      <c r="F291" s="5"/>
      <c r="G291" s="93"/>
      <c r="H291" s="5"/>
      <c r="I291" s="37"/>
    </row>
    <row r="292" spans="1:9" s="1" customFormat="1" ht="16.2" customHeight="1" x14ac:dyDescent="0.4">
      <c r="A292" s="2"/>
      <c r="B292" s="5"/>
      <c r="C292" s="92"/>
      <c r="D292" s="5"/>
      <c r="E292" s="5"/>
      <c r="F292" s="5"/>
      <c r="G292" s="93"/>
      <c r="H292" s="5"/>
      <c r="I292" s="37"/>
    </row>
    <row r="293" spans="1:9" s="1" customFormat="1" ht="16.2" customHeight="1" x14ac:dyDescent="0.4">
      <c r="A293" s="2"/>
      <c r="B293" s="5"/>
      <c r="C293" s="92"/>
      <c r="D293" s="5"/>
      <c r="E293" s="5"/>
      <c r="F293" s="5"/>
      <c r="G293" s="93"/>
      <c r="H293" s="5"/>
      <c r="I293" s="37"/>
    </row>
    <row r="294" spans="1:9" s="1" customFormat="1" ht="16.2" customHeight="1" x14ac:dyDescent="0.4">
      <c r="A294" s="2"/>
      <c r="B294" s="5"/>
      <c r="C294" s="92"/>
      <c r="D294" s="5"/>
      <c r="E294" s="5"/>
      <c r="F294" s="5"/>
      <c r="G294" s="93"/>
      <c r="H294" s="5"/>
      <c r="I294" s="37"/>
    </row>
    <row r="295" spans="1:9" s="1" customFormat="1" ht="16.2" customHeight="1" x14ac:dyDescent="0.4">
      <c r="A295" s="2"/>
      <c r="B295" s="5"/>
      <c r="C295" s="92"/>
      <c r="D295" s="5"/>
      <c r="E295" s="5"/>
      <c r="F295" s="5"/>
      <c r="G295" s="93"/>
      <c r="H295" s="37"/>
      <c r="I295" s="37"/>
    </row>
    <row r="296" spans="1:9" ht="16.2" customHeight="1" x14ac:dyDescent="0.4">
      <c r="A296" s="1"/>
      <c r="B296" s="5"/>
      <c r="C296" s="92"/>
      <c r="D296" s="5"/>
      <c r="E296" s="5"/>
      <c r="F296" s="5"/>
      <c r="G296" s="93"/>
      <c r="H296" s="5"/>
    </row>
    <row r="297" spans="1:9" s="1" customFormat="1" x14ac:dyDescent="0.4">
      <c r="A297" s="37"/>
      <c r="B297" s="37"/>
      <c r="C297" s="37"/>
      <c r="D297" s="37"/>
      <c r="E297" s="37"/>
      <c r="F297" s="37"/>
      <c r="G297" s="37"/>
      <c r="H297" s="9"/>
      <c r="I297" s="37"/>
    </row>
    <row r="298" spans="1:9" x14ac:dyDescent="0.4">
      <c r="A298" s="2"/>
      <c r="B298" s="5"/>
      <c r="C298" s="92"/>
      <c r="D298" s="5"/>
      <c r="E298" s="5"/>
      <c r="F298" s="5"/>
      <c r="G298" s="93"/>
      <c r="H298" s="9"/>
      <c r="I298" s="9"/>
    </row>
    <row r="299" spans="1:9" x14ac:dyDescent="0.4">
      <c r="C299" s="9"/>
      <c r="D299" s="9"/>
      <c r="E299" s="9"/>
      <c r="F299" s="9"/>
      <c r="G299" s="33"/>
      <c r="H299" s="9"/>
      <c r="I299" s="9"/>
    </row>
    <row r="300" spans="1:9" x14ac:dyDescent="0.4">
      <c r="C300" s="9"/>
      <c r="D300" s="9"/>
      <c r="E300" s="9"/>
      <c r="F300" s="9"/>
      <c r="G300" s="33"/>
      <c r="H300" s="9"/>
      <c r="I300" s="9"/>
    </row>
    <row r="301" spans="1:9" x14ac:dyDescent="0.4">
      <c r="C301" s="9"/>
      <c r="D301" s="9"/>
      <c r="E301" s="9"/>
      <c r="F301" s="9"/>
      <c r="G301" s="33"/>
      <c r="H301" s="9"/>
      <c r="I301" s="9"/>
    </row>
    <row r="302" spans="1:9" x14ac:dyDescent="0.4">
      <c r="C302" s="9"/>
      <c r="D302" s="9"/>
      <c r="E302" s="9"/>
      <c r="F302" s="9"/>
      <c r="G302" s="33"/>
      <c r="H302" s="9"/>
      <c r="I302" s="9"/>
    </row>
    <row r="303" spans="1:9" x14ac:dyDescent="0.4">
      <c r="C303" s="9"/>
      <c r="D303" s="9"/>
      <c r="E303" s="9"/>
      <c r="F303" s="9"/>
      <c r="G303" s="33"/>
      <c r="H303" s="9"/>
      <c r="I303" s="9"/>
    </row>
    <row r="304" spans="1:9" x14ac:dyDescent="0.4">
      <c r="B304" s="77"/>
      <c r="C304" s="78"/>
      <c r="D304" s="78"/>
      <c r="E304" s="9"/>
      <c r="F304" s="9"/>
      <c r="G304" s="33"/>
      <c r="I304" s="9"/>
    </row>
    <row r="305" spans="1:8" s="1" customFormat="1" ht="15" customHeight="1" x14ac:dyDescent="0.4">
      <c r="A305" s="37"/>
      <c r="B305" s="77"/>
      <c r="C305" s="78"/>
      <c r="D305" s="78"/>
      <c r="E305" s="9"/>
      <c r="F305" s="9"/>
      <c r="G305" s="33"/>
      <c r="H305" s="37"/>
    </row>
    <row r="306" spans="1:8" s="1" customFormat="1" ht="15" customHeight="1" x14ac:dyDescent="0.4">
      <c r="A306" s="36"/>
      <c r="B306" s="43"/>
      <c r="C306" s="61"/>
      <c r="D306" s="62"/>
      <c r="E306" s="37"/>
      <c r="F306" s="37"/>
      <c r="G306" s="10"/>
      <c r="H306" s="37"/>
    </row>
    <row r="307" spans="1:8" s="1" customFormat="1" ht="15" customHeight="1" x14ac:dyDescent="0.4">
      <c r="A307" s="36"/>
      <c r="B307" s="43"/>
      <c r="C307" s="61"/>
      <c r="D307" s="62"/>
      <c r="E307" s="37"/>
      <c r="F307" s="37"/>
      <c r="G307" s="10"/>
      <c r="H307" s="37"/>
    </row>
    <row r="308" spans="1:8" s="1" customFormat="1" ht="15" customHeight="1" x14ac:dyDescent="0.4">
      <c r="A308" s="36"/>
      <c r="B308" s="43"/>
      <c r="C308" s="61"/>
      <c r="D308" s="62"/>
      <c r="E308" s="37"/>
      <c r="F308" s="37"/>
      <c r="G308" s="10"/>
      <c r="H308" s="37"/>
    </row>
    <row r="309" spans="1:8" ht="19.8" x14ac:dyDescent="0.45">
      <c r="C309" s="61"/>
      <c r="D309" s="62"/>
      <c r="G309" s="10"/>
      <c r="H309" s="28"/>
    </row>
    <row r="310" spans="1:8" ht="19.8" x14ac:dyDescent="0.45">
      <c r="B310" s="18"/>
      <c r="C310" s="58"/>
      <c r="D310" s="9"/>
      <c r="E310" s="9"/>
      <c r="F310" s="59"/>
      <c r="G310" s="58"/>
      <c r="H310" s="28"/>
    </row>
    <row r="311" spans="1:8" ht="19.8" x14ac:dyDescent="0.45">
      <c r="A311" s="26"/>
      <c r="B311" s="27"/>
      <c r="C311" s="27"/>
      <c r="D311" s="27"/>
      <c r="E311" s="27"/>
      <c r="F311" s="27"/>
      <c r="G311" s="27"/>
    </row>
    <row r="312" spans="1:8" s="1" customFormat="1" ht="19.8" x14ac:dyDescent="0.45">
      <c r="A312" s="26"/>
      <c r="B312" s="27"/>
      <c r="C312" s="27"/>
      <c r="D312" s="27"/>
      <c r="E312" s="27"/>
      <c r="F312" s="27"/>
      <c r="G312" s="27"/>
      <c r="H312" s="37"/>
    </row>
    <row r="313" spans="1:8" s="1" customFormat="1" x14ac:dyDescent="0.4">
      <c r="A313" s="37"/>
      <c r="B313" s="37"/>
      <c r="C313" s="37"/>
      <c r="D313" s="37"/>
      <c r="E313" s="37"/>
      <c r="F313" s="37"/>
      <c r="G313" s="37"/>
      <c r="H313" s="37"/>
    </row>
    <row r="314" spans="1:8" s="1" customFormat="1" x14ac:dyDescent="0.4">
      <c r="A314" s="37"/>
      <c r="B314" s="37"/>
      <c r="C314" s="37"/>
      <c r="D314" s="37"/>
      <c r="E314" s="37"/>
      <c r="F314" s="37"/>
      <c r="G314" s="37"/>
      <c r="H314" s="37"/>
    </row>
    <row r="315" spans="1:8" s="1" customFormat="1" x14ac:dyDescent="0.4">
      <c r="A315" s="37"/>
      <c r="B315" s="37"/>
      <c r="C315" s="37"/>
      <c r="D315" s="37"/>
      <c r="E315" s="37"/>
      <c r="F315" s="37"/>
      <c r="G315" s="37"/>
      <c r="H315" s="37"/>
    </row>
    <row r="316" spans="1:8" s="1" customFormat="1" x14ac:dyDescent="0.4">
      <c r="A316" s="37"/>
      <c r="B316" s="37"/>
      <c r="C316" s="37"/>
      <c r="D316" s="37"/>
      <c r="E316" s="37"/>
      <c r="F316" s="37"/>
      <c r="G316" s="37"/>
      <c r="H316" s="37"/>
    </row>
    <row r="317" spans="1:8" s="1" customFormat="1" x14ac:dyDescent="0.4">
      <c r="A317" s="37"/>
      <c r="B317" s="37"/>
      <c r="C317" s="37"/>
      <c r="D317" s="37"/>
      <c r="E317" s="37"/>
      <c r="F317" s="37"/>
      <c r="G317" s="37"/>
      <c r="H317" s="37"/>
    </row>
    <row r="318" spans="1:8" s="1" customFormat="1" x14ac:dyDescent="0.4">
      <c r="A318" s="37"/>
      <c r="B318" s="37"/>
      <c r="C318" s="37"/>
      <c r="D318" s="37"/>
      <c r="E318" s="37"/>
      <c r="F318" s="37"/>
      <c r="G318" s="37"/>
      <c r="H318" s="37"/>
    </row>
    <row r="319" spans="1:8" s="1" customFormat="1" x14ac:dyDescent="0.4">
      <c r="A319" s="37"/>
      <c r="B319" s="37"/>
      <c r="C319" s="37"/>
      <c r="D319" s="37"/>
      <c r="E319" s="37"/>
      <c r="F319" s="37"/>
      <c r="G319" s="37"/>
      <c r="H319" s="37"/>
    </row>
    <row r="320" spans="1:8" s="1" customFormat="1" x14ac:dyDescent="0.4">
      <c r="A320" s="37"/>
      <c r="B320" s="37"/>
      <c r="C320" s="37"/>
      <c r="D320" s="37"/>
      <c r="E320" s="37"/>
      <c r="F320" s="37"/>
      <c r="G320" s="37"/>
      <c r="H320" s="37"/>
    </row>
    <row r="321" spans="1:9" s="1" customFormat="1" x14ac:dyDescent="0.4">
      <c r="A321" s="37"/>
      <c r="B321" s="37"/>
      <c r="C321" s="37"/>
      <c r="D321" s="37"/>
      <c r="E321" s="37"/>
      <c r="F321" s="37"/>
      <c r="G321" s="37"/>
      <c r="H321" s="37"/>
    </row>
    <row r="322" spans="1:9" x14ac:dyDescent="0.4">
      <c r="I322" s="9"/>
    </row>
    <row r="333" spans="1:9" s="1" customFormat="1" x14ac:dyDescent="0.4">
      <c r="A333" s="37"/>
      <c r="B333" s="37"/>
      <c r="C333" s="37"/>
      <c r="D333" s="37"/>
      <c r="E333" s="37"/>
      <c r="F333" s="37"/>
      <c r="G333" s="37"/>
      <c r="H333" s="37"/>
    </row>
    <row r="334" spans="1:9" s="1" customFormat="1" ht="15" customHeight="1" x14ac:dyDescent="0.4">
      <c r="A334" s="37"/>
      <c r="B334" s="37"/>
      <c r="C334" s="37"/>
      <c r="D334" s="37"/>
      <c r="E334" s="37"/>
      <c r="F334" s="37"/>
      <c r="G334" s="37"/>
      <c r="H334" s="37"/>
    </row>
    <row r="335" spans="1:9" s="1" customFormat="1" ht="15" customHeight="1" x14ac:dyDescent="0.4">
      <c r="A335" s="37"/>
      <c r="B335" s="37"/>
      <c r="C335" s="37"/>
      <c r="D335" s="37"/>
      <c r="E335" s="37"/>
      <c r="F335" s="37"/>
      <c r="G335" s="37"/>
      <c r="H335" s="37"/>
    </row>
    <row r="336" spans="1:9" s="1" customFormat="1" x14ac:dyDescent="0.4">
      <c r="A336" s="37"/>
      <c r="B336" s="37"/>
      <c r="C336" s="37"/>
      <c r="D336" s="37"/>
      <c r="E336" s="37"/>
      <c r="F336" s="37"/>
      <c r="G336" s="37"/>
      <c r="H336" s="37"/>
    </row>
    <row r="337" spans="1:8" s="1" customFormat="1" x14ac:dyDescent="0.4">
      <c r="A337" s="37"/>
      <c r="B337" s="37"/>
      <c r="C337" s="37"/>
      <c r="D337" s="37"/>
      <c r="E337" s="37"/>
      <c r="F337" s="37"/>
      <c r="G337" s="37"/>
      <c r="H337" s="37"/>
    </row>
    <row r="338" spans="1:8" s="1" customFormat="1" x14ac:dyDescent="0.4">
      <c r="A338" s="37"/>
      <c r="B338" s="37"/>
      <c r="C338" s="37"/>
      <c r="D338" s="37"/>
      <c r="E338" s="37"/>
      <c r="F338" s="37"/>
      <c r="G338" s="37"/>
      <c r="H338" s="37"/>
    </row>
    <row r="339" spans="1:8" s="1" customFormat="1" x14ac:dyDescent="0.4">
      <c r="A339" s="37"/>
      <c r="B339" s="37"/>
      <c r="C339" s="37"/>
      <c r="D339" s="37"/>
      <c r="E339" s="37"/>
      <c r="F339" s="37"/>
      <c r="G339" s="37"/>
      <c r="H339" s="37"/>
    </row>
    <row r="340" spans="1:8" s="1" customFormat="1" x14ac:dyDescent="0.4">
      <c r="A340" s="37"/>
      <c r="B340" s="37"/>
      <c r="C340" s="37"/>
      <c r="D340" s="37"/>
      <c r="E340" s="37"/>
      <c r="F340" s="37"/>
      <c r="G340" s="37"/>
      <c r="H340" s="37"/>
    </row>
    <row r="341" spans="1:8" s="1" customFormat="1" x14ac:dyDescent="0.4">
      <c r="A341" s="37"/>
      <c r="B341" s="37"/>
      <c r="C341" s="37"/>
      <c r="D341" s="37"/>
      <c r="E341" s="37"/>
      <c r="F341" s="37"/>
      <c r="G341" s="37"/>
      <c r="H341" s="37"/>
    </row>
    <row r="342" spans="1:8" s="1" customFormat="1" x14ac:dyDescent="0.4">
      <c r="A342" s="37"/>
      <c r="B342" s="37"/>
      <c r="C342" s="37"/>
      <c r="D342" s="37"/>
      <c r="E342" s="37"/>
      <c r="F342" s="37"/>
      <c r="G342" s="37"/>
      <c r="H342" s="37"/>
    </row>
  </sheetData>
  <mergeCells count="15">
    <mergeCell ref="A41:H43"/>
    <mergeCell ref="A36:H39"/>
    <mergeCell ref="A1:H1"/>
    <mergeCell ref="A2:H2"/>
    <mergeCell ref="A26:H26"/>
    <mergeCell ref="A27:H29"/>
    <mergeCell ref="A30:H35"/>
    <mergeCell ref="A173:H178"/>
    <mergeCell ref="B206:G206"/>
    <mergeCell ref="A244:H245"/>
    <mergeCell ref="B53:G54"/>
    <mergeCell ref="D56:F56"/>
    <mergeCell ref="D98:F98"/>
    <mergeCell ref="A147:H147"/>
    <mergeCell ref="C148:G148"/>
  </mergeCells>
  <printOptions horizontalCentered="1" gridLines="1"/>
  <pageMargins left="0.5" right="0.5" top="0.45" bottom="0.53" header="0.42" footer="0.22"/>
  <pageSetup scale="86" fitToWidth="0" fitToHeight="0" orientation="portrait" r:id="rId1"/>
  <headerFooter alignWithMargins="0">
    <oddFooter>&amp;L&amp;8&amp;Z&amp;F&amp;R&amp;8&amp;D</oddFooter>
  </headerFooter>
  <rowBreaks count="5" manualBreakCount="5">
    <brk id="46" max="7" man="1"/>
    <brk id="95" max="7" man="1"/>
    <brk id="144" max="7" man="1"/>
    <brk id="196" max="7" man="1"/>
    <brk id="246" max="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2"/>
  </sheetPr>
  <dimension ref="A1:AI77"/>
  <sheetViews>
    <sheetView view="pageBreakPreview" zoomScale="60" zoomScaleNormal="100" workbookViewId="0">
      <selection activeCell="A34" sqref="A34"/>
    </sheetView>
  </sheetViews>
  <sheetFormatPr defaultColWidth="9.109375" defaultRowHeight="16.2" x14ac:dyDescent="0.4"/>
  <cols>
    <col min="1" max="1" width="51.88671875" style="1" customWidth="1"/>
    <col min="2" max="8" width="9.109375" style="1" customWidth="1"/>
    <col min="9" max="10" width="9.109375" style="1"/>
    <col min="11" max="12" width="9.33203125" style="1" bestFit="1" customWidth="1"/>
    <col min="13" max="19" width="9.109375" style="1"/>
    <col min="20" max="20" width="9.109375" style="1" customWidth="1"/>
    <col min="21" max="21" width="9.109375" style="1"/>
    <col min="22" max="24" width="8.6640625" style="1" bestFit="1" customWidth="1"/>
    <col min="25" max="16384" width="9.109375" style="1"/>
  </cols>
  <sheetData>
    <row r="1" spans="1:35" ht="21" x14ac:dyDescent="0.5">
      <c r="A1" s="217" t="s">
        <v>143</v>
      </c>
    </row>
    <row r="2" spans="1:35" ht="18.600000000000001" x14ac:dyDescent="0.45">
      <c r="A2" s="8"/>
    </row>
    <row r="3" spans="1:35" ht="19.8" x14ac:dyDescent="0.45">
      <c r="A3" s="231" t="s">
        <v>192</v>
      </c>
      <c r="B3" s="5">
        <v>1</v>
      </c>
      <c r="C3" s="5">
        <v>2</v>
      </c>
      <c r="D3" s="5">
        <v>3</v>
      </c>
      <c r="E3" s="5">
        <v>4</v>
      </c>
      <c r="F3" s="5">
        <v>5</v>
      </c>
      <c r="G3" s="5">
        <v>6</v>
      </c>
      <c r="H3" s="5">
        <v>7</v>
      </c>
      <c r="I3" s="5">
        <v>8</v>
      </c>
      <c r="J3" s="5">
        <v>9</v>
      </c>
      <c r="K3" s="5">
        <v>10</v>
      </c>
      <c r="L3" s="5">
        <v>11</v>
      </c>
      <c r="M3" s="5">
        <v>12</v>
      </c>
      <c r="N3" s="5">
        <v>13</v>
      </c>
      <c r="O3" s="5">
        <v>14</v>
      </c>
      <c r="P3" s="5">
        <v>15</v>
      </c>
      <c r="Q3" s="5">
        <v>16</v>
      </c>
      <c r="R3" s="5">
        <v>17</v>
      </c>
      <c r="S3" s="5">
        <v>18</v>
      </c>
      <c r="T3" s="5">
        <v>19</v>
      </c>
      <c r="U3" s="5">
        <v>20</v>
      </c>
      <c r="V3" s="134">
        <v>21</v>
      </c>
      <c r="W3" s="134">
        <v>22</v>
      </c>
      <c r="X3" s="38">
        <v>23</v>
      </c>
      <c r="Y3" s="38">
        <v>24</v>
      </c>
      <c r="Z3" s="38">
        <v>25</v>
      </c>
      <c r="AA3" s="38">
        <v>26</v>
      </c>
      <c r="AB3" s="38">
        <v>27</v>
      </c>
      <c r="AC3" s="38">
        <v>28</v>
      </c>
      <c r="AD3" s="38">
        <v>29</v>
      </c>
      <c r="AE3" s="38">
        <v>30</v>
      </c>
      <c r="AF3" s="38">
        <v>31</v>
      </c>
      <c r="AG3" s="38">
        <v>32</v>
      </c>
      <c r="AH3" s="38">
        <v>33</v>
      </c>
      <c r="AI3" s="38">
        <v>34</v>
      </c>
    </row>
    <row r="4" spans="1:35" ht="19.8" x14ac:dyDescent="0.45">
      <c r="A4" s="231" t="s">
        <v>193</v>
      </c>
      <c r="B4" s="5"/>
      <c r="C4" s="5"/>
      <c r="D4" s="5"/>
      <c r="E4" s="5"/>
      <c r="F4" s="5"/>
      <c r="G4" s="5"/>
      <c r="H4" s="5"/>
      <c r="I4" s="5"/>
      <c r="J4" s="5"/>
      <c r="K4" s="5"/>
      <c r="L4" s="5"/>
      <c r="M4" s="5"/>
      <c r="N4" s="5"/>
      <c r="O4" s="5"/>
      <c r="P4" s="5"/>
      <c r="Q4" s="5"/>
      <c r="R4" s="5"/>
      <c r="S4" s="5"/>
      <c r="T4" s="5"/>
      <c r="U4" s="5"/>
      <c r="V4" s="5"/>
      <c r="W4" s="5"/>
      <c r="X4" s="5"/>
      <c r="Y4" s="5">
        <v>0</v>
      </c>
      <c r="Z4" s="5">
        <v>1</v>
      </c>
      <c r="AA4" s="5">
        <v>2</v>
      </c>
      <c r="AB4" s="5">
        <v>3</v>
      </c>
      <c r="AC4" s="5">
        <v>4</v>
      </c>
      <c r="AD4" s="5">
        <v>5</v>
      </c>
      <c r="AE4" s="5">
        <v>6</v>
      </c>
      <c r="AF4" s="5">
        <v>7</v>
      </c>
      <c r="AG4" s="5">
        <v>8</v>
      </c>
      <c r="AH4" s="5">
        <v>9</v>
      </c>
      <c r="AI4" s="5">
        <v>10</v>
      </c>
    </row>
    <row r="5" spans="1:35" s="130" customFormat="1" ht="16.2" customHeight="1" x14ac:dyDescent="0.4">
      <c r="A5" s="301" t="s">
        <v>107</v>
      </c>
      <c r="B5" s="227" t="s">
        <v>16</v>
      </c>
      <c r="C5" s="227" t="s">
        <v>17</v>
      </c>
      <c r="D5" s="227" t="s">
        <v>18</v>
      </c>
      <c r="E5" s="227" t="s">
        <v>19</v>
      </c>
      <c r="F5" s="227" t="s">
        <v>20</v>
      </c>
      <c r="G5" s="227" t="s">
        <v>21</v>
      </c>
      <c r="H5" s="227" t="s">
        <v>22</v>
      </c>
      <c r="I5" s="228" t="s">
        <v>23</v>
      </c>
      <c r="J5" s="228" t="s">
        <v>24</v>
      </c>
      <c r="K5" s="228" t="s">
        <v>25</v>
      </c>
      <c r="L5" s="228" t="s">
        <v>26</v>
      </c>
      <c r="M5" s="228" t="s">
        <v>27</v>
      </c>
      <c r="N5" s="228" t="s">
        <v>28</v>
      </c>
      <c r="O5" s="228" t="s">
        <v>29</v>
      </c>
      <c r="P5" s="228" t="s">
        <v>30</v>
      </c>
      <c r="Q5" s="228" t="s">
        <v>31</v>
      </c>
      <c r="R5" s="228" t="s">
        <v>109</v>
      </c>
      <c r="S5" s="228" t="s">
        <v>108</v>
      </c>
      <c r="T5" s="228" t="s">
        <v>110</v>
      </c>
      <c r="U5" s="229">
        <v>14</v>
      </c>
      <c r="V5" s="230">
        <v>15</v>
      </c>
      <c r="W5" s="230">
        <v>16</v>
      </c>
      <c r="X5" s="230">
        <v>17</v>
      </c>
      <c r="Y5" s="230">
        <v>18</v>
      </c>
      <c r="Z5" s="230">
        <v>19</v>
      </c>
      <c r="AA5" s="230">
        <v>20</v>
      </c>
      <c r="AB5" s="230">
        <v>21</v>
      </c>
      <c r="AC5" s="230">
        <v>22</v>
      </c>
      <c r="AD5" s="230">
        <v>23</v>
      </c>
      <c r="AE5" s="230">
        <v>24</v>
      </c>
      <c r="AF5" s="230">
        <v>25</v>
      </c>
      <c r="AG5" s="230">
        <v>26</v>
      </c>
      <c r="AH5" s="230">
        <v>27</v>
      </c>
      <c r="AI5" s="230">
        <v>28</v>
      </c>
    </row>
    <row r="6" spans="1:35" ht="16.95" customHeight="1" x14ac:dyDescent="0.4">
      <c r="A6" s="166" t="s">
        <v>32</v>
      </c>
      <c r="B6" s="94">
        <v>22962</v>
      </c>
      <c r="C6" s="94">
        <v>22059</v>
      </c>
      <c r="D6" s="94">
        <v>21602</v>
      </c>
      <c r="E6" s="94">
        <v>24142</v>
      </c>
      <c r="F6" s="94">
        <v>26461</v>
      </c>
      <c r="G6" s="94">
        <v>27313</v>
      </c>
      <c r="H6" s="94">
        <v>28248</v>
      </c>
      <c r="I6" s="134">
        <v>28883</v>
      </c>
      <c r="J6" s="134">
        <v>28320</v>
      </c>
      <c r="K6" s="134">
        <v>29917</v>
      </c>
      <c r="L6" s="134">
        <v>34087</v>
      </c>
      <c r="M6" s="134">
        <v>37215</v>
      </c>
      <c r="N6" s="134">
        <v>36539</v>
      </c>
      <c r="O6" s="134">
        <f>M33</f>
        <v>34854.955000000002</v>
      </c>
      <c r="P6" s="134">
        <v>30500</v>
      </c>
      <c r="Q6" s="134">
        <v>32269</v>
      </c>
      <c r="R6" s="134">
        <v>35593</v>
      </c>
      <c r="S6" s="134">
        <v>35873</v>
      </c>
      <c r="T6" s="200">
        <v>35534</v>
      </c>
      <c r="U6" s="200">
        <v>36934</v>
      </c>
      <c r="V6" s="200">
        <v>36956</v>
      </c>
      <c r="W6" s="200">
        <v>43973</v>
      </c>
      <c r="X6" s="38">
        <v>49515</v>
      </c>
      <c r="Y6" s="38">
        <v>56031</v>
      </c>
      <c r="Z6" s="38"/>
      <c r="AA6" s="38"/>
    </row>
    <row r="7" spans="1:35" ht="7.95" customHeight="1" x14ac:dyDescent="0.4">
      <c r="A7" s="133"/>
      <c r="B7" s="94"/>
      <c r="C7" s="94"/>
      <c r="D7" s="94"/>
      <c r="E7" s="94"/>
      <c r="F7" s="94"/>
      <c r="G7" s="94"/>
      <c r="H7" s="94"/>
      <c r="I7" s="134"/>
      <c r="J7" s="134"/>
      <c r="K7" s="134"/>
      <c r="L7" s="134"/>
      <c r="M7" s="134"/>
      <c r="N7" s="134"/>
      <c r="O7" s="134"/>
      <c r="P7" s="134"/>
      <c r="Q7" s="134"/>
      <c r="R7" s="134"/>
      <c r="S7" s="134"/>
      <c r="T7" s="134"/>
      <c r="U7" s="134"/>
      <c r="V7" s="134"/>
      <c r="W7" s="134"/>
      <c r="X7" s="38"/>
      <c r="Y7" s="38"/>
      <c r="Z7" s="38"/>
      <c r="AA7" s="38"/>
    </row>
    <row r="8" spans="1:35" ht="16.2" customHeight="1" x14ac:dyDescent="0.4">
      <c r="A8" s="165" t="s">
        <v>191</v>
      </c>
      <c r="B8" s="94">
        <f t="shared" ref="B8:X8" si="0">(1016.7*B3)+20740</f>
        <v>21756.7</v>
      </c>
      <c r="C8" s="94">
        <f t="shared" si="0"/>
        <v>22773.4</v>
      </c>
      <c r="D8" s="94">
        <f t="shared" si="0"/>
        <v>23790.1</v>
      </c>
      <c r="E8" s="94">
        <f t="shared" si="0"/>
        <v>24806.799999999999</v>
      </c>
      <c r="F8" s="94">
        <f t="shared" si="0"/>
        <v>25823.5</v>
      </c>
      <c r="G8" s="94">
        <f t="shared" si="0"/>
        <v>26840.2</v>
      </c>
      <c r="H8" s="94">
        <f t="shared" si="0"/>
        <v>27856.9</v>
      </c>
      <c r="I8" s="134">
        <f t="shared" si="0"/>
        <v>28873.599999999999</v>
      </c>
      <c r="J8" s="134">
        <f t="shared" si="0"/>
        <v>29890.300000000003</v>
      </c>
      <c r="K8" s="134">
        <f t="shared" si="0"/>
        <v>30907</v>
      </c>
      <c r="L8" s="134">
        <f t="shared" si="0"/>
        <v>31923.7</v>
      </c>
      <c r="M8" s="134">
        <f t="shared" si="0"/>
        <v>32940.400000000001</v>
      </c>
      <c r="N8" s="134">
        <f t="shared" si="0"/>
        <v>33957.1</v>
      </c>
      <c r="O8" s="134">
        <f t="shared" si="0"/>
        <v>34973.800000000003</v>
      </c>
      <c r="P8" s="134">
        <f t="shared" si="0"/>
        <v>35990.5</v>
      </c>
      <c r="Q8" s="134">
        <f t="shared" si="0"/>
        <v>37007.199999999997</v>
      </c>
      <c r="R8" s="134">
        <f t="shared" si="0"/>
        <v>38023.9</v>
      </c>
      <c r="S8" s="134">
        <f t="shared" si="0"/>
        <v>39040.600000000006</v>
      </c>
      <c r="T8" s="134">
        <f t="shared" si="0"/>
        <v>40057.300000000003</v>
      </c>
      <c r="U8" s="134">
        <f t="shared" si="0"/>
        <v>41074</v>
      </c>
      <c r="V8" s="134">
        <f t="shared" si="0"/>
        <v>42090.7</v>
      </c>
      <c r="W8" s="134">
        <f t="shared" si="0"/>
        <v>43107.4</v>
      </c>
      <c r="X8" s="134">
        <f t="shared" si="0"/>
        <v>44124.100000000006</v>
      </c>
      <c r="Y8" s="38"/>
      <c r="Z8" s="38"/>
      <c r="AA8" s="38"/>
      <c r="AB8" s="38"/>
      <c r="AC8" s="38"/>
      <c r="AD8" s="38"/>
      <c r="AE8" s="38"/>
      <c r="AF8" s="38"/>
      <c r="AG8" s="38"/>
      <c r="AH8" s="38"/>
      <c r="AI8" s="38"/>
    </row>
    <row r="9" spans="1:35" ht="7.2" customHeight="1" x14ac:dyDescent="0.4">
      <c r="A9" s="232"/>
      <c r="B9" s="5"/>
      <c r="Z9" s="38"/>
      <c r="AA9" s="38"/>
    </row>
    <row r="10" spans="1:35" ht="10.8" hidden="1" customHeight="1" x14ac:dyDescent="0.4">
      <c r="A10" s="135"/>
      <c r="B10" s="94"/>
      <c r="C10" s="94"/>
      <c r="D10" s="94"/>
      <c r="E10" s="94"/>
      <c r="F10" s="94"/>
      <c r="G10" s="94"/>
      <c r="H10" s="94"/>
      <c r="I10" s="134"/>
      <c r="J10" s="134"/>
      <c r="K10" s="134"/>
      <c r="L10" s="134"/>
      <c r="M10" s="134"/>
      <c r="N10" s="134"/>
      <c r="O10" s="134"/>
      <c r="P10" s="134"/>
      <c r="Q10" s="134"/>
      <c r="R10" s="134"/>
      <c r="S10" s="134"/>
      <c r="T10" s="134"/>
      <c r="U10" s="134"/>
      <c r="V10" s="134"/>
      <c r="W10" s="134"/>
      <c r="X10" s="38"/>
      <c r="Y10" s="38"/>
      <c r="Z10" s="38"/>
      <c r="AA10" s="38"/>
    </row>
    <row r="11" spans="1:35" ht="37.5" hidden="1" customHeight="1" thickBot="1" x14ac:dyDescent="0.45">
      <c r="A11" s="164" t="s">
        <v>131</v>
      </c>
      <c r="B11" s="138"/>
      <c r="C11" s="136"/>
      <c r="D11" s="136"/>
      <c r="E11" s="136"/>
      <c r="F11" s="136"/>
      <c r="G11" s="136"/>
      <c r="H11" s="136"/>
      <c r="I11" s="137"/>
      <c r="J11" s="137"/>
      <c r="K11" s="137"/>
      <c r="L11" s="137"/>
      <c r="M11" s="137"/>
      <c r="N11" s="137"/>
      <c r="O11" s="137"/>
      <c r="P11" s="137">
        <v>30500</v>
      </c>
      <c r="Q11" s="137">
        <f t="shared" ref="Q11:W11" si="1">P11+1016.7</f>
        <v>31516.7</v>
      </c>
      <c r="R11" s="137">
        <f t="shared" si="1"/>
        <v>32533.4</v>
      </c>
      <c r="S11" s="137">
        <f t="shared" si="1"/>
        <v>33550.1</v>
      </c>
      <c r="T11" s="137">
        <f t="shared" si="1"/>
        <v>34566.799999999996</v>
      </c>
      <c r="U11" s="137">
        <f t="shared" si="1"/>
        <v>35583.499999999993</v>
      </c>
      <c r="V11" s="137">
        <f t="shared" si="1"/>
        <v>36600.19999999999</v>
      </c>
      <c r="W11" s="137">
        <f t="shared" si="1"/>
        <v>37616.899999999987</v>
      </c>
      <c r="X11" s="38"/>
      <c r="Y11" s="38"/>
      <c r="Z11" s="38"/>
      <c r="AA11" s="38"/>
    </row>
    <row r="12" spans="1:35" hidden="1" x14ac:dyDescent="0.4">
      <c r="A12" s="131" t="s">
        <v>124</v>
      </c>
      <c r="M12" s="1">
        <v>1</v>
      </c>
      <c r="N12" s="1">
        <v>2</v>
      </c>
      <c r="O12" s="1">
        <v>3</v>
      </c>
      <c r="P12" s="1">
        <v>4</v>
      </c>
      <c r="Q12" s="1">
        <v>5</v>
      </c>
    </row>
    <row r="13" spans="1:35" hidden="1" x14ac:dyDescent="0.4">
      <c r="A13" s="225" t="s">
        <v>174</v>
      </c>
      <c r="S13" s="199">
        <f>S6</f>
        <v>35873</v>
      </c>
      <c r="T13" s="38">
        <f t="shared" ref="T13:Y13" si="2">S13+1016.7</f>
        <v>36889.699999999997</v>
      </c>
      <c r="U13" s="38">
        <f t="shared" si="2"/>
        <v>37906.399999999994</v>
      </c>
      <c r="V13" s="38">
        <f t="shared" si="2"/>
        <v>38923.099999999991</v>
      </c>
      <c r="W13" s="38">
        <f t="shared" si="2"/>
        <v>39939.799999999988</v>
      </c>
      <c r="X13" s="38">
        <f t="shared" si="2"/>
        <v>40956.499999999985</v>
      </c>
      <c r="Y13" s="38">
        <f t="shared" si="2"/>
        <v>41973.199999999983</v>
      </c>
    </row>
    <row r="14" spans="1:35" ht="16.2" customHeight="1" x14ac:dyDescent="0.4">
      <c r="A14" s="225" t="s">
        <v>378</v>
      </c>
      <c r="S14" s="199"/>
      <c r="T14" s="199"/>
      <c r="U14" s="199"/>
      <c r="V14" s="199"/>
      <c r="W14" s="199"/>
      <c r="X14" s="199"/>
      <c r="Y14" s="199">
        <f>1016.7*Y4+$Y$6</f>
        <v>56031</v>
      </c>
      <c r="Z14" s="199">
        <f>1016.7*Z4+$Y$6</f>
        <v>57047.7</v>
      </c>
      <c r="AA14" s="199">
        <f t="shared" ref="AA14:AI14" si="3">1016.7*AA4+$Y$6</f>
        <v>58064.4</v>
      </c>
      <c r="AB14" s="199">
        <f t="shared" si="3"/>
        <v>59081.1</v>
      </c>
      <c r="AC14" s="199">
        <f t="shared" si="3"/>
        <v>60097.8</v>
      </c>
      <c r="AD14" s="199">
        <f t="shared" si="3"/>
        <v>61114.5</v>
      </c>
      <c r="AE14" s="199">
        <f t="shared" si="3"/>
        <v>62131.199999999997</v>
      </c>
      <c r="AF14" s="199">
        <f t="shared" si="3"/>
        <v>63147.9</v>
      </c>
      <c r="AG14" s="199">
        <f t="shared" si="3"/>
        <v>64164.6</v>
      </c>
      <c r="AH14" s="199">
        <f t="shared" si="3"/>
        <v>65181.3</v>
      </c>
      <c r="AI14" s="199">
        <f t="shared" si="3"/>
        <v>66198</v>
      </c>
    </row>
    <row r="15" spans="1:35" ht="16.95" customHeight="1" x14ac:dyDescent="0.4">
      <c r="A15" s="226"/>
    </row>
    <row r="16" spans="1:35" ht="16.95" customHeight="1" x14ac:dyDescent="0.4">
      <c r="I16" s="80"/>
      <c r="L16" s="175" t="s">
        <v>33</v>
      </c>
      <c r="M16" s="140">
        <v>2008</v>
      </c>
      <c r="N16" s="140">
        <v>2009</v>
      </c>
      <c r="O16" s="140">
        <v>2010</v>
      </c>
      <c r="P16" s="140">
        <v>2011</v>
      </c>
      <c r="Q16" s="140">
        <v>2012</v>
      </c>
      <c r="R16" s="140">
        <v>2013</v>
      </c>
      <c r="S16" s="140">
        <v>2014</v>
      </c>
      <c r="T16" s="140">
        <v>2015</v>
      </c>
      <c r="U16" s="140">
        <v>2016</v>
      </c>
      <c r="V16" s="140">
        <v>2017</v>
      </c>
      <c r="W16" s="140">
        <v>2018</v>
      </c>
    </row>
    <row r="17" spans="9:23" ht="16.95" customHeight="1" x14ac:dyDescent="0.4">
      <c r="I17" s="33"/>
      <c r="L17" s="10" t="s">
        <v>34</v>
      </c>
      <c r="M17" s="10">
        <v>2394</v>
      </c>
      <c r="N17" s="10">
        <v>2356</v>
      </c>
      <c r="O17" s="10">
        <v>2626</v>
      </c>
      <c r="P17" s="10">
        <v>2788</v>
      </c>
      <c r="Q17" s="10">
        <v>2810</v>
      </c>
      <c r="R17" s="10">
        <v>3069</v>
      </c>
      <c r="S17" s="10">
        <v>3450</v>
      </c>
      <c r="T17" s="10">
        <v>3820</v>
      </c>
      <c r="U17" s="10">
        <v>4551</v>
      </c>
      <c r="V17" s="10">
        <v>4977</v>
      </c>
      <c r="W17" s="10">
        <v>5240</v>
      </c>
    </row>
    <row r="18" spans="9:23" ht="16.95" customHeight="1" x14ac:dyDescent="0.4">
      <c r="I18" s="33"/>
      <c r="L18" s="10" t="s">
        <v>35</v>
      </c>
      <c r="M18" s="10">
        <v>3169</v>
      </c>
      <c r="N18" s="10">
        <v>2487</v>
      </c>
      <c r="O18" s="10">
        <v>2603</v>
      </c>
      <c r="P18" s="10">
        <v>3360</v>
      </c>
      <c r="Q18" s="10">
        <v>3937</v>
      </c>
      <c r="R18" s="10">
        <v>3397</v>
      </c>
      <c r="S18" s="10">
        <v>3748</v>
      </c>
      <c r="T18" s="10">
        <v>2972</v>
      </c>
      <c r="U18" s="10">
        <v>3027</v>
      </c>
      <c r="V18" s="10">
        <v>3032</v>
      </c>
      <c r="W18" s="10">
        <v>3616</v>
      </c>
    </row>
    <row r="19" spans="9:23" ht="16.95" customHeight="1" x14ac:dyDescent="0.4">
      <c r="I19" s="33"/>
      <c r="L19" s="176" t="s">
        <v>136</v>
      </c>
      <c r="M19" s="10">
        <v>16474</v>
      </c>
      <c r="N19" s="10">
        <v>14598</v>
      </c>
      <c r="O19" s="10">
        <v>12466</v>
      </c>
      <c r="P19" s="10">
        <v>11570</v>
      </c>
      <c r="Q19" s="10">
        <v>11880</v>
      </c>
      <c r="R19" s="10">
        <v>10798</v>
      </c>
      <c r="S19" s="10">
        <v>10592</v>
      </c>
      <c r="T19" s="10">
        <v>11300</v>
      </c>
      <c r="U19" s="10">
        <v>11591</v>
      </c>
      <c r="V19" s="10">
        <v>15037</v>
      </c>
      <c r="W19" s="10">
        <v>15007</v>
      </c>
    </row>
    <row r="20" spans="9:23" ht="16.95" customHeight="1" thickBot="1" x14ac:dyDescent="0.45">
      <c r="I20" s="124"/>
      <c r="L20" s="41" t="s">
        <v>36</v>
      </c>
      <c r="M20" s="41">
        <f>SUM(M17:M19)</f>
        <v>22037</v>
      </c>
      <c r="N20" s="41">
        <f>SUM(N17:N19)</f>
        <v>19441</v>
      </c>
      <c r="O20" s="41">
        <f>SUM(O17:O19)</f>
        <v>17695</v>
      </c>
      <c r="P20" s="41">
        <f t="shared" ref="P20:U20" si="4">SUM(P17:P19)</f>
        <v>17718</v>
      </c>
      <c r="Q20" s="41">
        <f t="shared" si="4"/>
        <v>18627</v>
      </c>
      <c r="R20" s="41">
        <f t="shared" si="4"/>
        <v>17264</v>
      </c>
      <c r="S20" s="41">
        <f t="shared" si="4"/>
        <v>17790</v>
      </c>
      <c r="T20" s="41">
        <f t="shared" si="4"/>
        <v>18092</v>
      </c>
      <c r="U20" s="41">
        <f t="shared" si="4"/>
        <v>19169</v>
      </c>
      <c r="V20" s="41">
        <f t="shared" ref="V20" si="5">SUM(V17:V19)</f>
        <v>23046</v>
      </c>
      <c r="W20" s="41">
        <f t="shared" ref="W20" si="6">SUM(W17:W19)</f>
        <v>23863</v>
      </c>
    </row>
    <row r="21" spans="9:23" ht="16.95" customHeight="1" thickTop="1" x14ac:dyDescent="0.4">
      <c r="I21" s="9"/>
      <c r="L21" s="37"/>
      <c r="M21" s="37"/>
      <c r="N21" s="37"/>
      <c r="O21" s="37"/>
      <c r="P21" s="37"/>
      <c r="Q21" s="37"/>
      <c r="R21" s="37"/>
      <c r="S21" s="37"/>
      <c r="T21" s="37"/>
      <c r="U21" s="37"/>
    </row>
    <row r="22" spans="9:23" ht="16.95" customHeight="1" x14ac:dyDescent="0.4">
      <c r="I22" s="9"/>
      <c r="L22" s="37"/>
      <c r="M22" s="37"/>
      <c r="N22" s="37"/>
      <c r="O22" s="37"/>
      <c r="P22" s="37"/>
      <c r="Q22" s="37"/>
      <c r="R22" s="37"/>
      <c r="S22" s="37"/>
      <c r="T22" s="37"/>
      <c r="U22" s="37"/>
    </row>
    <row r="23" spans="9:23" ht="16.95" customHeight="1" x14ac:dyDescent="0.4">
      <c r="I23" s="80"/>
      <c r="L23" s="175" t="s">
        <v>37</v>
      </c>
      <c r="M23" s="140">
        <v>2008</v>
      </c>
      <c r="N23" s="140">
        <v>2009</v>
      </c>
      <c r="O23" s="140">
        <v>2010</v>
      </c>
      <c r="P23" s="140">
        <v>2011</v>
      </c>
      <c r="Q23" s="140">
        <v>2012</v>
      </c>
      <c r="R23" s="140">
        <v>2013</v>
      </c>
      <c r="S23" s="140">
        <v>2014</v>
      </c>
      <c r="T23" s="140">
        <v>2015</v>
      </c>
      <c r="U23" s="140">
        <v>2016</v>
      </c>
      <c r="V23" s="140">
        <v>2017</v>
      </c>
      <c r="W23" s="140">
        <v>2018</v>
      </c>
    </row>
    <row r="24" spans="9:23" ht="16.95" customHeight="1" x14ac:dyDescent="0.4">
      <c r="I24" s="33"/>
      <c r="L24" s="10" t="s">
        <v>38</v>
      </c>
      <c r="M24" s="10">
        <v>9237.6919999999991</v>
      </c>
      <c r="N24" s="10">
        <v>6535.0140000000001</v>
      </c>
      <c r="O24" s="10">
        <v>5311.4520000000002</v>
      </c>
      <c r="P24" s="10">
        <v>5435.56</v>
      </c>
      <c r="Q24" s="10">
        <v>5884.21</v>
      </c>
      <c r="R24" s="10">
        <v>4824.75</v>
      </c>
      <c r="S24" s="10">
        <v>5649.55</v>
      </c>
      <c r="T24" s="10">
        <v>3269.32</v>
      </c>
      <c r="U24" s="10">
        <v>3291.8</v>
      </c>
      <c r="V24" s="10">
        <v>3349.5</v>
      </c>
      <c r="W24" s="10">
        <v>4320.43</v>
      </c>
    </row>
    <row r="25" spans="9:23" ht="16.95" customHeight="1" x14ac:dyDescent="0.4">
      <c r="I25" s="33"/>
      <c r="L25" s="10" t="s">
        <v>39</v>
      </c>
      <c r="M25" s="10">
        <v>0</v>
      </c>
      <c r="N25" s="10">
        <v>0</v>
      </c>
      <c r="O25" s="10">
        <v>0</v>
      </c>
      <c r="P25" s="10">
        <v>0</v>
      </c>
      <c r="Q25" s="10">
        <v>0</v>
      </c>
      <c r="R25" s="10">
        <v>0</v>
      </c>
      <c r="S25" s="10">
        <v>0</v>
      </c>
      <c r="T25" s="10">
        <v>0</v>
      </c>
      <c r="U25" s="10">
        <v>0</v>
      </c>
      <c r="V25" s="10">
        <v>0</v>
      </c>
      <c r="W25" s="10">
        <v>0</v>
      </c>
    </row>
    <row r="26" spans="9:23" ht="16.95" customHeight="1" x14ac:dyDescent="0.4">
      <c r="I26" s="33"/>
      <c r="L26" s="10" t="s">
        <v>41</v>
      </c>
      <c r="M26" s="10">
        <v>26.032</v>
      </c>
      <c r="N26" s="10">
        <v>20.515999999999998</v>
      </c>
      <c r="O26" s="10">
        <v>-1.1499999999999999</v>
      </c>
      <c r="P26" s="10">
        <v>-42.73</v>
      </c>
      <c r="Q26" s="10">
        <v>44.05</v>
      </c>
      <c r="R26" s="10">
        <v>44.39</v>
      </c>
      <c r="S26" s="10">
        <v>-240.71</v>
      </c>
      <c r="T26" s="10">
        <v>-222.24</v>
      </c>
      <c r="U26" s="10">
        <v>-277.42</v>
      </c>
      <c r="V26" s="10">
        <v>-338.89</v>
      </c>
      <c r="W26" s="10">
        <v>-182.55</v>
      </c>
    </row>
    <row r="27" spans="9:23" ht="16.95" customHeight="1" x14ac:dyDescent="0.4">
      <c r="I27" s="33"/>
      <c r="L27" s="10" t="s">
        <v>42</v>
      </c>
      <c r="M27" s="10">
        <v>24153.241000000002</v>
      </c>
      <c r="N27" s="10">
        <v>22495.633999999998</v>
      </c>
      <c r="O27" s="10">
        <v>25758.136999999999</v>
      </c>
      <c r="P27" s="10">
        <v>29063.87</v>
      </c>
      <c r="Q27" s="10">
        <v>28645.11</v>
      </c>
      <c r="R27" s="10">
        <v>29069.14</v>
      </c>
      <c r="S27" s="10">
        <v>30695.19</v>
      </c>
      <c r="T27" s="10">
        <v>33458.07</v>
      </c>
      <c r="U27" s="10">
        <v>40679.68</v>
      </c>
      <c r="V27" s="10">
        <v>45274.63</v>
      </c>
      <c r="W27" s="10">
        <v>50436.89</v>
      </c>
    </row>
    <row r="28" spans="9:23" ht="16.95" customHeight="1" x14ac:dyDescent="0.4">
      <c r="I28" s="33"/>
      <c r="L28" s="10" t="s">
        <v>43</v>
      </c>
      <c r="M28" s="10">
        <v>1005.799</v>
      </c>
      <c r="N28" s="10">
        <v>1063.9690000000001</v>
      </c>
      <c r="O28" s="10">
        <v>908.8</v>
      </c>
      <c r="P28" s="10">
        <v>949.8</v>
      </c>
      <c r="Q28" s="10">
        <v>1129.93</v>
      </c>
      <c r="R28" s="10">
        <v>1416.99</v>
      </c>
      <c r="S28" s="10">
        <v>860.23</v>
      </c>
      <c r="T28" s="10">
        <v>419.71</v>
      </c>
      <c r="U28" s="10">
        <v>252.15</v>
      </c>
      <c r="V28" s="10">
        <v>1168.0899999999999</v>
      </c>
      <c r="W28" s="10">
        <v>1292.3900000000001</v>
      </c>
    </row>
    <row r="29" spans="9:23" ht="16.95" customHeight="1" x14ac:dyDescent="0.4">
      <c r="I29" s="33"/>
      <c r="L29" s="10" t="s">
        <v>44</v>
      </c>
      <c r="M29" s="10">
        <v>222.923</v>
      </c>
      <c r="N29" s="10">
        <v>122.64700000000001</v>
      </c>
      <c r="O29" s="10">
        <v>167.887</v>
      </c>
      <c r="P29" s="10">
        <v>84</v>
      </c>
      <c r="Q29" s="10">
        <v>10.32</v>
      </c>
      <c r="R29" s="10">
        <v>4.43</v>
      </c>
      <c r="S29" s="10">
        <v>-86.65</v>
      </c>
      <c r="T29" s="10">
        <v>11.3</v>
      </c>
      <c r="U29" s="10">
        <v>10.16</v>
      </c>
      <c r="V29" s="10">
        <v>6.89</v>
      </c>
      <c r="W29" s="10">
        <v>5.24</v>
      </c>
    </row>
    <row r="30" spans="9:23" ht="16.95" customHeight="1" x14ac:dyDescent="0.4">
      <c r="I30" s="33"/>
      <c r="L30" s="10" t="s">
        <v>45</v>
      </c>
      <c r="M30" s="10">
        <v>1.64</v>
      </c>
      <c r="N30" s="10">
        <v>78.174000000000007</v>
      </c>
      <c r="O30" s="10">
        <v>11.895</v>
      </c>
      <c r="P30" s="10">
        <v>-15.04</v>
      </c>
      <c r="Q30" s="10">
        <v>63.13</v>
      </c>
      <c r="R30" s="10">
        <v>42.12</v>
      </c>
      <c r="S30" s="10">
        <v>-47.86</v>
      </c>
      <c r="T30" s="10">
        <v>8.2799999999999994</v>
      </c>
      <c r="U30" s="10">
        <v>9.27</v>
      </c>
      <c r="V30" s="10">
        <v>42.94</v>
      </c>
      <c r="W30" s="10">
        <v>139.54</v>
      </c>
    </row>
    <row r="31" spans="9:23" ht="16.95" customHeight="1" x14ac:dyDescent="0.4">
      <c r="I31" s="33"/>
      <c r="L31" s="10" t="s">
        <v>46</v>
      </c>
      <c r="M31" s="10">
        <f>4.963+9</f>
        <v>13.963000000000001</v>
      </c>
      <c r="N31" s="10">
        <v>8.49</v>
      </c>
      <c r="O31" s="10">
        <v>17</v>
      </c>
      <c r="P31" s="10">
        <v>21.98</v>
      </c>
      <c r="Q31" s="10">
        <v>19.8</v>
      </c>
      <c r="R31" s="10">
        <f>19.16+6</f>
        <v>25.16</v>
      </c>
      <c r="S31" s="10">
        <v>11.12</v>
      </c>
      <c r="T31" s="10">
        <v>23.19</v>
      </c>
      <c r="U31" s="10">
        <v>19</v>
      </c>
      <c r="V31" s="10">
        <v>39.020000000000003</v>
      </c>
      <c r="W31" s="10">
        <v>13.62</v>
      </c>
    </row>
    <row r="32" spans="9:23" ht="16.95" customHeight="1" x14ac:dyDescent="0.4">
      <c r="I32" s="33"/>
      <c r="L32" s="10" t="s">
        <v>47</v>
      </c>
      <c r="M32" s="10">
        <v>193.66499999999999</v>
      </c>
      <c r="N32" s="10">
        <v>176.01</v>
      </c>
      <c r="O32" s="10">
        <v>95</v>
      </c>
      <c r="P32" s="10">
        <v>96.71</v>
      </c>
      <c r="Q32" s="10">
        <v>76.33</v>
      </c>
      <c r="R32" s="10">
        <v>106.66</v>
      </c>
      <c r="S32" s="10">
        <v>56.21</v>
      </c>
      <c r="T32" s="10">
        <v>-12.03</v>
      </c>
      <c r="U32" s="10">
        <v>-11.67</v>
      </c>
      <c r="V32" s="10">
        <v>-27.07</v>
      </c>
      <c r="W32" s="10">
        <v>5.31</v>
      </c>
    </row>
    <row r="33" spans="8:23" ht="16.95" customHeight="1" thickBot="1" x14ac:dyDescent="0.45">
      <c r="I33" s="33"/>
      <c r="L33" s="39" t="s">
        <v>36</v>
      </c>
      <c r="M33" s="39">
        <f>SUM(M24:M32)</f>
        <v>34854.955000000002</v>
      </c>
      <c r="N33" s="39">
        <f>SUM(N24:N32)</f>
        <v>30500.453999999998</v>
      </c>
      <c r="O33" s="39">
        <f>SUM(O24:O32)</f>
        <v>32269.020999999997</v>
      </c>
      <c r="P33" s="39">
        <f t="shared" ref="P33:U33" si="7">SUM(P24:P32)</f>
        <v>35594.15</v>
      </c>
      <c r="Q33" s="39">
        <f t="shared" si="7"/>
        <v>35872.880000000005</v>
      </c>
      <c r="R33" s="39">
        <f t="shared" si="7"/>
        <v>35533.640000000007</v>
      </c>
      <c r="S33" s="39">
        <f t="shared" si="7"/>
        <v>36897.08</v>
      </c>
      <c r="T33" s="39">
        <f t="shared" si="7"/>
        <v>36955.600000000006</v>
      </c>
      <c r="U33" s="39">
        <f t="shared" si="7"/>
        <v>43972.97</v>
      </c>
      <c r="V33" s="39">
        <f t="shared" ref="V33" si="8">SUM(V24:V32)</f>
        <v>49515.109999999993</v>
      </c>
      <c r="W33" s="39">
        <f t="shared" ref="W33" si="9">SUM(W24:W32)</f>
        <v>56030.869999999995</v>
      </c>
    </row>
    <row r="34" spans="8:23" ht="16.95" customHeight="1" thickTop="1" x14ac:dyDescent="0.4">
      <c r="I34" s="212"/>
      <c r="L34" s="141" t="s">
        <v>82</v>
      </c>
      <c r="M34" s="141"/>
      <c r="N34" s="141">
        <f>(N33-M33)/M33</f>
        <v>-0.124932050550632</v>
      </c>
      <c r="O34" s="141">
        <f t="shared" ref="O34:W34" si="10">(O33-N33)/N33</f>
        <v>5.7984940158595649E-2</v>
      </c>
      <c r="P34" s="141">
        <f t="shared" si="10"/>
        <v>0.10304400000235535</v>
      </c>
      <c r="Q34" s="141">
        <f t="shared" si="10"/>
        <v>7.8307811817392246E-3</v>
      </c>
      <c r="R34" s="141">
        <f t="shared" si="10"/>
        <v>-9.4567260838828091E-3</v>
      </c>
      <c r="S34" s="141">
        <f t="shared" si="10"/>
        <v>3.8370400555642337E-2</v>
      </c>
      <c r="T34" s="141">
        <f t="shared" si="10"/>
        <v>1.5860333663261178E-3</v>
      </c>
      <c r="U34" s="141">
        <f t="shared" si="10"/>
        <v>0.18988651246360483</v>
      </c>
      <c r="V34" s="141">
        <f t="shared" si="10"/>
        <v>0.12603515295873788</v>
      </c>
      <c r="W34" s="141">
        <f t="shared" si="10"/>
        <v>0.13159134656067617</v>
      </c>
    </row>
    <row r="35" spans="8:23" ht="16.95" customHeight="1" x14ac:dyDescent="0.4">
      <c r="J35" s="3"/>
      <c r="K35" s="141"/>
      <c r="N35" s="213" t="s">
        <v>187</v>
      </c>
      <c r="O35" s="37"/>
      <c r="P35" s="37"/>
      <c r="Q35" s="37"/>
    </row>
    <row r="36" spans="8:23" ht="16.95" customHeight="1" x14ac:dyDescent="0.45">
      <c r="K36" s="1" t="s">
        <v>106</v>
      </c>
      <c r="N36" s="37"/>
      <c r="O36" s="214"/>
      <c r="P36" s="215"/>
      <c r="Q36" s="215"/>
      <c r="R36" s="178"/>
    </row>
    <row r="37" spans="8:23" ht="16.95" customHeight="1" x14ac:dyDescent="0.4">
      <c r="Q37" s="178"/>
      <c r="R37" s="178"/>
    </row>
    <row r="38" spans="8:23" x14ac:dyDescent="0.4">
      <c r="H38" s="76"/>
      <c r="Q38" s="178"/>
      <c r="R38" s="178"/>
    </row>
    <row r="39" spans="8:23" x14ac:dyDescent="0.4">
      <c r="H39" s="76"/>
      <c r="Q39" s="178"/>
      <c r="R39" s="178"/>
    </row>
    <row r="40" spans="8:23" x14ac:dyDescent="0.4">
      <c r="H40" s="76"/>
      <c r="Q40" s="178" t="e">
        <f>((N33/#REF!)^(1/9))-1</f>
        <v>#REF!</v>
      </c>
      <c r="R40" s="178" t="s">
        <v>117</v>
      </c>
    </row>
    <row r="41" spans="8:23" x14ac:dyDescent="0.4">
      <c r="H41" s="68"/>
    </row>
    <row r="51" spans="1:8" x14ac:dyDescent="0.4">
      <c r="A51" s="139" t="s">
        <v>56</v>
      </c>
    </row>
    <row r="52" spans="1:8" x14ac:dyDescent="0.4">
      <c r="A52" s="139" t="s">
        <v>57</v>
      </c>
    </row>
    <row r="53" spans="1:8" x14ac:dyDescent="0.4">
      <c r="A53" s="139" t="s">
        <v>92</v>
      </c>
    </row>
    <row r="54" spans="1:8" x14ac:dyDescent="0.4">
      <c r="A54" s="139" t="s">
        <v>93</v>
      </c>
      <c r="D54" s="37"/>
      <c r="E54" s="37"/>
      <c r="F54" s="37"/>
      <c r="G54" s="37"/>
      <c r="H54" s="37"/>
    </row>
    <row r="55" spans="1:8" x14ac:dyDescent="0.4">
      <c r="D55" s="37"/>
      <c r="E55" s="37"/>
      <c r="F55" s="37"/>
      <c r="G55" s="37"/>
      <c r="H55" s="37"/>
    </row>
    <row r="56" spans="1:8" x14ac:dyDescent="0.4">
      <c r="D56" s="37"/>
      <c r="E56" s="37"/>
      <c r="F56" s="37"/>
      <c r="G56" s="37"/>
      <c r="H56" s="37"/>
    </row>
    <row r="57" spans="1:8" x14ac:dyDescent="0.4">
      <c r="D57" s="37"/>
      <c r="E57" s="37"/>
      <c r="F57" s="37"/>
      <c r="G57" s="37"/>
      <c r="H57" s="37"/>
    </row>
    <row r="58" spans="1:8" x14ac:dyDescent="0.4">
      <c r="D58" s="37"/>
      <c r="E58" s="37"/>
      <c r="F58" s="37"/>
      <c r="G58" s="37"/>
      <c r="H58" s="37"/>
    </row>
    <row r="59" spans="1:8" x14ac:dyDescent="0.4">
      <c r="D59" s="37"/>
      <c r="E59" s="37"/>
      <c r="F59" s="37"/>
      <c r="G59" s="37"/>
      <c r="H59" s="37"/>
    </row>
    <row r="60" spans="1:8" x14ac:dyDescent="0.4">
      <c r="D60" s="37"/>
      <c r="E60" s="37"/>
      <c r="F60" s="37"/>
      <c r="G60" s="37"/>
      <c r="H60" s="37"/>
    </row>
    <row r="61" spans="1:8" x14ac:dyDescent="0.4">
      <c r="D61" s="37"/>
      <c r="E61" s="37"/>
      <c r="F61" s="37"/>
      <c r="G61" s="37"/>
      <c r="H61" s="37"/>
    </row>
    <row r="62" spans="1:8" x14ac:dyDescent="0.4">
      <c r="D62" s="37"/>
      <c r="E62" s="37"/>
      <c r="F62" s="37"/>
      <c r="G62" s="37"/>
      <c r="H62" s="37"/>
    </row>
    <row r="63" spans="1:8" x14ac:dyDescent="0.4">
      <c r="D63" s="37"/>
      <c r="E63" s="37"/>
      <c r="F63" s="37"/>
      <c r="G63" s="37"/>
      <c r="H63" s="37"/>
    </row>
    <row r="64" spans="1:8" x14ac:dyDescent="0.4">
      <c r="D64" s="37"/>
      <c r="E64" s="37"/>
      <c r="F64" s="37"/>
      <c r="G64" s="37"/>
      <c r="H64" s="37"/>
    </row>
    <row r="65" spans="4:8" x14ac:dyDescent="0.4">
      <c r="D65" s="37"/>
      <c r="E65" s="37"/>
      <c r="F65" s="37"/>
      <c r="G65" s="37"/>
      <c r="H65" s="37"/>
    </row>
    <row r="66" spans="4:8" x14ac:dyDescent="0.4">
      <c r="D66" s="37"/>
      <c r="E66" s="37"/>
      <c r="F66" s="37"/>
      <c r="G66" s="37"/>
      <c r="H66" s="37"/>
    </row>
    <row r="67" spans="4:8" x14ac:dyDescent="0.4">
      <c r="D67" s="37"/>
      <c r="E67" s="37"/>
      <c r="F67" s="37"/>
      <c r="G67" s="37"/>
      <c r="H67" s="37"/>
    </row>
    <row r="68" spans="4:8" x14ac:dyDescent="0.4">
      <c r="D68" s="37"/>
      <c r="E68" s="37"/>
      <c r="F68" s="37"/>
      <c r="G68" s="37"/>
      <c r="H68" s="37"/>
    </row>
    <row r="69" spans="4:8" x14ac:dyDescent="0.4">
      <c r="D69" s="37"/>
      <c r="E69" s="37"/>
      <c r="F69" s="37"/>
      <c r="G69" s="37"/>
      <c r="H69" s="37"/>
    </row>
    <row r="70" spans="4:8" x14ac:dyDescent="0.4">
      <c r="D70" s="37"/>
      <c r="E70" s="37"/>
      <c r="F70" s="37"/>
      <c r="G70" s="37"/>
      <c r="H70" s="37"/>
    </row>
    <row r="71" spans="4:8" x14ac:dyDescent="0.4">
      <c r="D71" s="37"/>
      <c r="E71" s="37"/>
      <c r="F71" s="37"/>
      <c r="G71" s="37"/>
      <c r="H71" s="37"/>
    </row>
    <row r="72" spans="4:8" x14ac:dyDescent="0.4">
      <c r="D72" s="37"/>
      <c r="E72" s="37"/>
      <c r="F72" s="37"/>
      <c r="G72" s="37"/>
      <c r="H72" s="37"/>
    </row>
    <row r="73" spans="4:8" x14ac:dyDescent="0.4">
      <c r="D73" s="37"/>
      <c r="E73" s="37"/>
      <c r="F73" s="37"/>
      <c r="G73" s="37"/>
      <c r="H73" s="37"/>
    </row>
    <row r="74" spans="4:8" x14ac:dyDescent="0.4">
      <c r="D74" s="37"/>
      <c r="E74" s="37"/>
      <c r="F74" s="37"/>
      <c r="G74" s="37"/>
      <c r="H74" s="37"/>
    </row>
    <row r="75" spans="4:8" x14ac:dyDescent="0.4">
      <c r="D75" s="37"/>
      <c r="E75" s="37"/>
      <c r="F75" s="37"/>
      <c r="G75" s="37"/>
      <c r="H75" s="37"/>
    </row>
    <row r="76" spans="4:8" x14ac:dyDescent="0.4">
      <c r="D76" s="37"/>
      <c r="E76" s="37"/>
      <c r="F76" s="37"/>
      <c r="G76" s="37"/>
      <c r="H76" s="37"/>
    </row>
    <row r="77" spans="4:8" x14ac:dyDescent="0.4">
      <c r="D77" s="37"/>
      <c r="E77" s="37"/>
      <c r="F77" s="37"/>
      <c r="G77" s="37"/>
      <c r="H77" s="37"/>
    </row>
  </sheetData>
  <customSheetViews>
    <customSheetView guid="{1DAC95FF-7430-4721-B728-C76A283EC0C8}" showPageBreaks="1" fitToPage="1" printArea="1" hiddenRows="1" showRuler="0" topLeftCell="D1">
      <selection activeCell="B58" sqref="B58"/>
      <pageMargins left="0" right="0" top="1" bottom="1" header="0.5" footer="0.5"/>
      <printOptions horizontalCentered="1" verticalCentered="1" gridLines="1"/>
      <pageSetup paperSize="17" scale="97" orientation="landscape" r:id="rId1"/>
      <headerFooter alignWithMargins="0">
        <oddFooter>&amp;L&amp;Z&amp;F&amp;R&amp;D</oddFooter>
      </headerFooter>
    </customSheetView>
  </customSheetViews>
  <phoneticPr fontId="8" type="noConversion"/>
  <conditionalFormatting sqref="M33:W33">
    <cfRule type="colorScale" priority="8">
      <colorScale>
        <cfvo type="min"/>
        <cfvo type="percentile" val="50"/>
        <cfvo type="max"/>
        <color rgb="FF5A8AC6"/>
        <color rgb="FFFCFCFF"/>
        <color rgb="FFF8696B"/>
      </colorScale>
    </cfRule>
  </conditionalFormatting>
  <printOptions horizontalCentered="1" verticalCentered="1" gridLines="1"/>
  <pageMargins left="0.25" right="0.25" top="0.75" bottom="0.75" header="0.3" footer="0.3"/>
  <pageSetup paperSize="227" scale="80" orientation="landscape" r:id="rId2"/>
  <headerFooter alignWithMargins="0">
    <oddFooter>&amp;L&amp;8&amp;Z&amp;F&amp;R&amp;8&amp;D</oddFooter>
  </headerFooter>
  <colBreaks count="1" manualBreakCount="1">
    <brk id="24" max="46" man="1"/>
  </colBreaks>
  <ignoredErrors>
    <ignoredError sqref="B5:T5"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54"/>
  <sheetViews>
    <sheetView topLeftCell="A22" workbookViewId="0">
      <selection activeCell="E20" sqref="E20"/>
    </sheetView>
  </sheetViews>
  <sheetFormatPr defaultRowHeight="13.2" x14ac:dyDescent="0.25"/>
  <cols>
    <col min="1" max="1" width="35.44140625" customWidth="1"/>
    <col min="2" max="2" width="60.6640625" style="66" customWidth="1"/>
  </cols>
  <sheetData>
    <row r="1" spans="1:2" ht="25.2" x14ac:dyDescent="0.6">
      <c r="A1" s="321" t="s">
        <v>141</v>
      </c>
      <c r="B1" s="322"/>
    </row>
    <row r="2" spans="1:2" s="1" customFormat="1" ht="19.2" thickBot="1" x14ac:dyDescent="0.5">
      <c r="A2" s="323" t="s">
        <v>362</v>
      </c>
      <c r="B2" s="323"/>
    </row>
    <row r="3" spans="1:2" s="1" customFormat="1" ht="8.1" customHeight="1" x14ac:dyDescent="0.4">
      <c r="A3" s="2"/>
      <c r="B3" s="37"/>
    </row>
    <row r="4" spans="1:2" s="1" customFormat="1" ht="16.2" customHeight="1" x14ac:dyDescent="0.4">
      <c r="A4" s="34" t="s">
        <v>176</v>
      </c>
      <c r="B4" s="1" t="s">
        <v>177</v>
      </c>
    </row>
    <row r="5" spans="1:2" s="1" customFormat="1" ht="8.1" customHeight="1" x14ac:dyDescent="0.4">
      <c r="A5" s="2"/>
      <c r="B5" s="37"/>
    </row>
    <row r="6" spans="1:2" s="1" customFormat="1" ht="16.2" customHeight="1" x14ac:dyDescent="0.4">
      <c r="A6" s="34" t="s">
        <v>58</v>
      </c>
      <c r="B6" s="37" t="s">
        <v>59</v>
      </c>
    </row>
    <row r="7" spans="1:2" s="1" customFormat="1" ht="8.1" customHeight="1" x14ac:dyDescent="0.4">
      <c r="A7" s="2"/>
      <c r="B7" s="37"/>
    </row>
    <row r="8" spans="1:2" s="1" customFormat="1" ht="16.2" customHeight="1" x14ac:dyDescent="0.4">
      <c r="A8" s="34" t="s">
        <v>147</v>
      </c>
      <c r="B8" s="37" t="s">
        <v>60</v>
      </c>
    </row>
    <row r="9" spans="1:2" s="1" customFormat="1" ht="16.2" customHeight="1" x14ac:dyDescent="0.4">
      <c r="A9" s="34"/>
      <c r="B9" s="37" t="s">
        <v>149</v>
      </c>
    </row>
    <row r="10" spans="1:2" s="1" customFormat="1" ht="8.1" customHeight="1" x14ac:dyDescent="0.4">
      <c r="A10" s="2"/>
      <c r="B10" s="37"/>
    </row>
    <row r="11" spans="1:2" s="1" customFormat="1" ht="16.2" customHeight="1" x14ac:dyDescent="0.4">
      <c r="A11" s="34" t="s">
        <v>61</v>
      </c>
      <c r="B11" s="37" t="s">
        <v>153</v>
      </c>
    </row>
    <row r="12" spans="1:2" s="1" customFormat="1" ht="16.2" customHeight="1" x14ac:dyDescent="0.4">
      <c r="A12" s="2"/>
      <c r="B12" s="37" t="s">
        <v>172</v>
      </c>
    </row>
    <row r="13" spans="1:2" s="1" customFormat="1" ht="8.1" customHeight="1" x14ac:dyDescent="0.4">
      <c r="A13" s="2"/>
      <c r="B13" s="37"/>
    </row>
    <row r="14" spans="1:2" s="1" customFormat="1" ht="16.2" customHeight="1" x14ac:dyDescent="0.4">
      <c r="A14" s="34" t="s">
        <v>62</v>
      </c>
      <c r="B14" s="37" t="s">
        <v>63</v>
      </c>
    </row>
    <row r="15" spans="1:2" s="1" customFormat="1" ht="8.1" customHeight="1" x14ac:dyDescent="0.4">
      <c r="A15" s="2"/>
      <c r="B15" s="37"/>
    </row>
    <row r="16" spans="1:2" s="1" customFormat="1" ht="16.2" customHeight="1" x14ac:dyDescent="0.4">
      <c r="A16" s="34" t="s">
        <v>64</v>
      </c>
      <c r="B16" s="37" t="s">
        <v>412</v>
      </c>
    </row>
    <row r="17" spans="1:5" s="1" customFormat="1" ht="8.1" customHeight="1" x14ac:dyDescent="0.4">
      <c r="A17" s="2"/>
      <c r="B17" s="37"/>
    </row>
    <row r="18" spans="1:5" s="1" customFormat="1" ht="16.2" customHeight="1" x14ac:dyDescent="0.4">
      <c r="A18" s="34" t="s">
        <v>65</v>
      </c>
      <c r="B18" s="37" t="s">
        <v>123</v>
      </c>
    </row>
    <row r="19" spans="1:5" s="1" customFormat="1" ht="8.1" customHeight="1" x14ac:dyDescent="0.4">
      <c r="A19" s="2"/>
      <c r="B19" s="37"/>
    </row>
    <row r="20" spans="1:5" s="1" customFormat="1" ht="16.2" customHeight="1" x14ac:dyDescent="0.4">
      <c r="A20" s="34" t="s">
        <v>66</v>
      </c>
      <c r="B20" s="64" t="s">
        <v>154</v>
      </c>
    </row>
    <row r="21" spans="1:5" s="1" customFormat="1" ht="8.1" customHeight="1" x14ac:dyDescent="0.4">
      <c r="A21" s="2"/>
      <c r="B21" s="37"/>
    </row>
    <row r="22" spans="1:5" s="1" customFormat="1" ht="16.2" customHeight="1" x14ac:dyDescent="0.4">
      <c r="A22" s="34" t="s">
        <v>67</v>
      </c>
      <c r="B22" s="37" t="s">
        <v>68</v>
      </c>
    </row>
    <row r="23" spans="1:5" s="1" customFormat="1" ht="16.2" customHeight="1" x14ac:dyDescent="0.4">
      <c r="A23" s="2"/>
      <c r="B23" s="37" t="s">
        <v>69</v>
      </c>
    </row>
    <row r="24" spans="1:5" s="1" customFormat="1" ht="8.1" customHeight="1" x14ac:dyDescent="0.4">
      <c r="A24" s="2"/>
      <c r="B24" s="37"/>
    </row>
    <row r="25" spans="1:5" s="1" customFormat="1" ht="16.2" customHeight="1" x14ac:dyDescent="0.4">
      <c r="A25" s="34" t="s">
        <v>363</v>
      </c>
      <c r="B25" s="37" t="s">
        <v>364</v>
      </c>
    </row>
    <row r="26" spans="1:5" s="1" customFormat="1" ht="8.1" customHeight="1" x14ac:dyDescent="0.4">
      <c r="A26" s="2"/>
      <c r="B26" s="37"/>
    </row>
    <row r="27" spans="1:5" s="1" customFormat="1" ht="16.2" customHeight="1" x14ac:dyDescent="0.4">
      <c r="A27" s="34" t="s">
        <v>70</v>
      </c>
      <c r="B27" s="173" t="s">
        <v>157</v>
      </c>
    </row>
    <row r="28" spans="1:5" s="188" customFormat="1" ht="16.2" customHeight="1" x14ac:dyDescent="0.4">
      <c r="A28" s="201"/>
      <c r="B28" s="173" t="s">
        <v>158</v>
      </c>
    </row>
    <row r="29" spans="1:5" s="1" customFormat="1" ht="8.1" customHeight="1" x14ac:dyDescent="0.4">
      <c r="A29" s="2"/>
      <c r="B29" s="37"/>
      <c r="E29" s="122"/>
    </row>
    <row r="30" spans="1:5" s="1" customFormat="1" ht="16.2" customHeight="1" x14ac:dyDescent="0.4">
      <c r="A30" s="34" t="s">
        <v>71</v>
      </c>
      <c r="B30" s="173" t="s">
        <v>387</v>
      </c>
    </row>
    <row r="31" spans="1:5" s="1" customFormat="1" ht="8.1" customHeight="1" x14ac:dyDescent="0.4">
      <c r="A31" s="2"/>
      <c r="B31" s="37"/>
    </row>
    <row r="32" spans="1:5" s="1" customFormat="1" ht="16.2" customHeight="1" x14ac:dyDescent="0.4">
      <c r="A32" s="34" t="s">
        <v>72</v>
      </c>
      <c r="B32" s="173" t="s">
        <v>386</v>
      </c>
    </row>
    <row r="33" spans="1:19" s="1" customFormat="1" ht="8.1" customHeight="1" x14ac:dyDescent="0.4">
      <c r="A33" s="2"/>
      <c r="B33" s="37"/>
    </row>
    <row r="34" spans="1:19" s="1" customFormat="1" ht="16.2" customHeight="1" x14ac:dyDescent="0.4">
      <c r="A34" s="34" t="s">
        <v>73</v>
      </c>
      <c r="B34" s="1" t="s">
        <v>148</v>
      </c>
    </row>
    <row r="35" spans="1:19" s="1" customFormat="1" ht="16.2" customHeight="1" x14ac:dyDescent="0.4">
      <c r="A35" s="2"/>
      <c r="B35" s="1" t="s">
        <v>103</v>
      </c>
    </row>
    <row r="36" spans="1:19" s="1" customFormat="1" ht="16.2" customHeight="1" x14ac:dyDescent="0.4">
      <c r="A36" s="2"/>
      <c r="B36" s="1" t="s">
        <v>104</v>
      </c>
    </row>
    <row r="37" spans="1:19" s="1" customFormat="1" ht="8.1" customHeight="1" x14ac:dyDescent="0.4">
      <c r="A37" s="2"/>
      <c r="B37" s="37"/>
    </row>
    <row r="38" spans="1:19" s="1" customFormat="1" ht="16.2" customHeight="1" x14ac:dyDescent="0.4">
      <c r="A38" s="34" t="s">
        <v>74</v>
      </c>
      <c r="B38" s="271" t="s">
        <v>344</v>
      </c>
    </row>
    <row r="39" spans="1:19" s="1" customFormat="1" ht="8.1" customHeight="1" x14ac:dyDescent="0.4">
      <c r="A39" s="2"/>
      <c r="B39" s="37"/>
    </row>
    <row r="40" spans="1:19" s="1" customFormat="1" ht="16.2" customHeight="1" x14ac:dyDescent="0.45">
      <c r="A40" s="34" t="s">
        <v>75</v>
      </c>
      <c r="B40" s="37" t="s">
        <v>88</v>
      </c>
      <c r="C40" s="35"/>
      <c r="D40" s="35"/>
      <c r="E40" s="35"/>
      <c r="F40" s="35"/>
      <c r="G40" s="35"/>
      <c r="H40" s="35"/>
      <c r="I40" s="35"/>
      <c r="J40" s="35"/>
      <c r="K40" s="35"/>
      <c r="L40" s="35"/>
      <c r="M40" s="35"/>
      <c r="N40" s="35"/>
      <c r="O40" s="35"/>
      <c r="P40" s="35"/>
      <c r="Q40" s="35"/>
      <c r="R40" s="35"/>
      <c r="S40" s="35"/>
    </row>
    <row r="41" spans="1:19" s="1" customFormat="1" ht="16.2" customHeight="1" x14ac:dyDescent="0.4">
      <c r="A41" s="2"/>
      <c r="B41" s="37" t="s">
        <v>89</v>
      </c>
      <c r="C41"/>
      <c r="D41"/>
      <c r="E41"/>
      <c r="F41"/>
      <c r="G41"/>
      <c r="H41"/>
      <c r="I41"/>
      <c r="J41"/>
      <c r="K41"/>
      <c r="L41"/>
      <c r="M41"/>
      <c r="N41"/>
      <c r="O41"/>
      <c r="P41"/>
      <c r="Q41"/>
      <c r="R41"/>
      <c r="S41"/>
    </row>
    <row r="42" spans="1:19" s="1" customFormat="1" ht="16.2" customHeight="1" x14ac:dyDescent="0.4">
      <c r="A42" s="2"/>
      <c r="B42" s="65" t="s">
        <v>90</v>
      </c>
      <c r="C42"/>
      <c r="D42"/>
      <c r="E42"/>
      <c r="F42"/>
      <c r="G42"/>
      <c r="H42"/>
      <c r="I42"/>
      <c r="J42"/>
      <c r="K42"/>
      <c r="L42"/>
      <c r="M42"/>
      <c r="N42"/>
      <c r="O42"/>
      <c r="P42"/>
      <c r="Q42"/>
      <c r="R42"/>
      <c r="S42"/>
    </row>
    <row r="43" spans="1:19" s="1" customFormat="1" ht="16.2" customHeight="1" x14ac:dyDescent="0.4">
      <c r="A43" s="2"/>
      <c r="B43" s="37" t="s">
        <v>76</v>
      </c>
      <c r="C43"/>
      <c r="D43"/>
      <c r="E43"/>
      <c r="F43"/>
      <c r="G43"/>
      <c r="H43"/>
      <c r="I43"/>
      <c r="J43"/>
      <c r="K43"/>
      <c r="L43"/>
      <c r="M43"/>
      <c r="N43"/>
      <c r="O43"/>
      <c r="P43"/>
      <c r="Q43"/>
      <c r="R43"/>
      <c r="S43"/>
    </row>
    <row r="44" spans="1:19" s="1" customFormat="1" ht="16.2" customHeight="1" x14ac:dyDescent="0.4">
      <c r="A44" s="2"/>
      <c r="B44" s="37" t="s">
        <v>77</v>
      </c>
      <c r="C44"/>
      <c r="D44"/>
      <c r="E44"/>
      <c r="F44"/>
      <c r="G44"/>
      <c r="H44"/>
      <c r="I44"/>
      <c r="J44"/>
      <c r="K44"/>
      <c r="L44"/>
      <c r="M44"/>
      <c r="N44"/>
      <c r="O44"/>
      <c r="P44"/>
      <c r="Q44"/>
      <c r="R44"/>
      <c r="S44"/>
    </row>
    <row r="45" spans="1:19" s="1" customFormat="1" ht="8.1" customHeight="1" x14ac:dyDescent="0.4">
      <c r="A45" s="2"/>
      <c r="B45" s="37"/>
      <c r="C45"/>
      <c r="D45"/>
      <c r="E45"/>
      <c r="F45"/>
      <c r="G45"/>
      <c r="H45"/>
      <c r="I45"/>
      <c r="J45"/>
      <c r="K45"/>
      <c r="L45"/>
      <c r="M45"/>
      <c r="N45"/>
      <c r="O45"/>
      <c r="P45"/>
      <c r="Q45"/>
      <c r="R45"/>
      <c r="S45"/>
    </row>
    <row r="46" spans="1:19" s="1" customFormat="1" ht="16.2" customHeight="1" x14ac:dyDescent="0.4">
      <c r="A46" s="34" t="s">
        <v>78</v>
      </c>
      <c r="B46" s="307" t="s">
        <v>159</v>
      </c>
    </row>
    <row r="47" spans="1:19" s="1" customFormat="1" ht="16.2" customHeight="1" x14ac:dyDescent="0.4">
      <c r="A47" s="34"/>
      <c r="B47" s="307"/>
    </row>
    <row r="48" spans="1:19" s="1" customFormat="1" ht="16.2" customHeight="1" x14ac:dyDescent="0.4">
      <c r="A48" s="34"/>
      <c r="B48" s="307"/>
    </row>
    <row r="49" spans="1:2" s="1" customFormat="1" ht="8.1" customHeight="1" x14ac:dyDescent="0.4">
      <c r="A49" s="2"/>
      <c r="B49" s="37"/>
    </row>
    <row r="50" spans="1:2" s="1" customFormat="1" ht="16.2" customHeight="1" x14ac:dyDescent="0.4">
      <c r="A50" s="34" t="s">
        <v>372</v>
      </c>
      <c r="B50" s="280" t="s">
        <v>373</v>
      </c>
    </row>
    <row r="51" spans="1:2" s="1" customFormat="1" ht="8.1" customHeight="1" x14ac:dyDescent="0.4">
      <c r="A51" s="2"/>
      <c r="B51" s="37"/>
    </row>
    <row r="52" spans="1:2" s="1" customFormat="1" ht="16.2" customHeight="1" x14ac:dyDescent="0.4">
      <c r="A52" s="34" t="s">
        <v>79</v>
      </c>
      <c r="B52" s="285" t="s">
        <v>385</v>
      </c>
    </row>
    <row r="53" spans="1:2" s="1" customFormat="1" ht="8.1" customHeight="1" x14ac:dyDescent="0.4">
      <c r="A53" s="2"/>
      <c r="B53" s="37"/>
    </row>
    <row r="54" spans="1:2" s="1" customFormat="1" ht="16.2" customHeight="1" x14ac:dyDescent="0.4">
      <c r="A54" s="34" t="s">
        <v>80</v>
      </c>
      <c r="B54" s="37" t="s">
        <v>81</v>
      </c>
    </row>
  </sheetData>
  <customSheetViews>
    <customSheetView guid="{0E5245BD-6300-4A86-A7B8-474188B9604B}" showRuler="0" topLeftCell="A13">
      <selection activeCell="B38" sqref="B38"/>
      <pageMargins left="0.71" right="0.75" top="0.35" bottom="0.56000000000000005" header="0.32" footer="0.3"/>
      <pageSetup orientation="portrait" r:id="rId1"/>
      <headerFooter alignWithMargins="0">
        <oddFooter>&amp;L&amp;8&amp;Z&amp;F&amp;R&amp;8&amp;D</oddFooter>
      </headerFooter>
    </customSheetView>
    <customSheetView guid="{1DAC95FF-7430-4721-B728-C76A283EC0C8}" showPageBreaks="1" view="pageBreakPreview" showRuler="0" topLeftCell="A10">
      <selection activeCell="B6" sqref="B6"/>
      <pageMargins left="0.71" right="0.75" top="0.35" bottom="0.56000000000000005" header="0.32" footer="0.3"/>
      <pageSetup scale="99" orientation="portrait" r:id="rId2"/>
      <headerFooter alignWithMargins="0">
        <oddFooter>&amp;L&amp;8&amp;Z&amp;F&amp;R&amp;8&amp;D</oddFooter>
      </headerFooter>
    </customSheetView>
  </customSheetViews>
  <mergeCells count="3">
    <mergeCell ref="A1:B1"/>
    <mergeCell ref="A2:B2"/>
    <mergeCell ref="B46:B48"/>
  </mergeCells>
  <phoneticPr fontId="8" type="noConversion"/>
  <pageMargins left="0.71" right="0.75" top="0.35" bottom="0.56000000000000005" header="0.32" footer="0.3"/>
  <pageSetup scale="94" orientation="portrait" r:id="rId3"/>
  <headerFooter alignWithMargins="0">
    <oddFooter>&amp;L&amp;8&amp;Z&amp;F&amp;R&amp;8&amp;D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N32"/>
  <sheetViews>
    <sheetView workbookViewId="0">
      <selection activeCell="I38" sqref="I38"/>
    </sheetView>
  </sheetViews>
  <sheetFormatPr defaultColWidth="9.109375" defaultRowHeight="16.2" x14ac:dyDescent="0.4"/>
  <cols>
    <col min="1" max="1" width="9.109375" style="1" customWidth="1"/>
    <col min="2" max="2" width="10.109375" style="1" bestFit="1" customWidth="1"/>
    <col min="3" max="3" width="8.88671875" style="19" bestFit="1" customWidth="1"/>
    <col min="4" max="4" width="22.109375" style="24" customWidth="1"/>
    <col min="5" max="5" width="9.6640625" style="1" customWidth="1"/>
    <col min="6" max="6" width="10.44140625" style="1" customWidth="1"/>
    <col min="7" max="7" width="18.5546875" style="74" hidden="1" customWidth="1"/>
    <col min="8" max="8" width="17.109375" style="12" customWidth="1"/>
    <col min="9" max="9" width="15.5546875" style="12" customWidth="1"/>
    <col min="10" max="10" width="14.33203125" style="12" customWidth="1"/>
    <col min="11" max="11" width="15" style="12" customWidth="1"/>
    <col min="12" max="16384" width="9.109375" style="1"/>
  </cols>
  <sheetData>
    <row r="1" spans="1:11" s="8" customFormat="1" ht="18.600000000000001" x14ac:dyDescent="0.45">
      <c r="A1" s="177" t="s">
        <v>190</v>
      </c>
      <c r="C1" s="20"/>
      <c r="D1" s="21"/>
      <c r="G1" s="72"/>
      <c r="H1" s="22"/>
      <c r="I1" s="22"/>
      <c r="J1" s="22"/>
      <c r="K1" s="22"/>
    </row>
    <row r="2" spans="1:11" s="8" customFormat="1" ht="16.2" customHeight="1" x14ac:dyDescent="0.45">
      <c r="A2" s="177"/>
      <c r="C2" s="20"/>
      <c r="D2" s="21"/>
      <c r="G2" s="72"/>
      <c r="H2" s="22"/>
      <c r="I2" s="22"/>
      <c r="J2" s="22"/>
      <c r="K2" s="22"/>
    </row>
    <row r="3" spans="1:11" ht="16.2" customHeight="1" x14ac:dyDescent="0.4"/>
    <row r="4" spans="1:11" s="23" customFormat="1" ht="47.4" customHeight="1" x14ac:dyDescent="0.4">
      <c r="A4" s="29" t="s">
        <v>48</v>
      </c>
      <c r="B4" s="29" t="s">
        <v>49</v>
      </c>
      <c r="C4" s="30" t="s">
        <v>50</v>
      </c>
      <c r="D4" s="31" t="s">
        <v>113</v>
      </c>
      <c r="E4" s="29" t="s">
        <v>51</v>
      </c>
      <c r="F4" s="29" t="s">
        <v>52</v>
      </c>
      <c r="G4" s="73" t="s">
        <v>53</v>
      </c>
      <c r="H4" s="32" t="s">
        <v>160</v>
      </c>
      <c r="I4" s="32" t="s">
        <v>161</v>
      </c>
      <c r="J4" s="32" t="s">
        <v>54</v>
      </c>
      <c r="K4" s="32" t="s">
        <v>55</v>
      </c>
    </row>
    <row r="5" spans="1:11" hidden="1" x14ac:dyDescent="0.4">
      <c r="A5" s="80">
        <v>2000</v>
      </c>
      <c r="B5" s="63" t="s">
        <v>83</v>
      </c>
      <c r="C5" s="112">
        <v>1.73</v>
      </c>
      <c r="D5" s="81">
        <v>0</v>
      </c>
      <c r="E5" s="80">
        <v>1997</v>
      </c>
      <c r="F5" s="75">
        <v>26461</v>
      </c>
      <c r="G5" s="75" t="s">
        <v>97</v>
      </c>
      <c r="H5" s="113">
        <v>8858701</v>
      </c>
      <c r="I5" s="113">
        <v>8787547</v>
      </c>
      <c r="J5" s="113">
        <v>6679433</v>
      </c>
      <c r="K5" s="113">
        <v>3860944</v>
      </c>
    </row>
    <row r="6" spans="1:11" ht="15" hidden="1" customHeight="1" x14ac:dyDescent="0.4">
      <c r="A6" s="80">
        <v>2001</v>
      </c>
      <c r="B6" s="63" t="s">
        <v>84</v>
      </c>
      <c r="C6" s="112">
        <v>1.6</v>
      </c>
      <c r="D6" s="81">
        <v>2.8E-3</v>
      </c>
      <c r="E6" s="80">
        <v>1997</v>
      </c>
      <c r="F6" s="75">
        <v>27313</v>
      </c>
      <c r="G6" s="75" t="s">
        <v>98</v>
      </c>
      <c r="H6" s="113">
        <v>8858701</v>
      </c>
      <c r="I6" s="113">
        <v>8787547</v>
      </c>
      <c r="J6" s="113">
        <v>6643183</v>
      </c>
      <c r="K6" s="113">
        <v>4151989</v>
      </c>
    </row>
    <row r="7" spans="1:11" ht="15" hidden="1" customHeight="1" x14ac:dyDescent="0.4">
      <c r="A7" s="80">
        <v>2002</v>
      </c>
      <c r="B7" s="63" t="s">
        <v>85</v>
      </c>
      <c r="C7" s="112">
        <v>1.61</v>
      </c>
      <c r="D7" s="81">
        <v>2.8E-3</v>
      </c>
      <c r="E7" s="80">
        <v>1997</v>
      </c>
      <c r="F7" s="75">
        <v>28248</v>
      </c>
      <c r="G7" s="75" t="s">
        <v>99</v>
      </c>
      <c r="H7" s="113">
        <v>8858701</v>
      </c>
      <c r="I7" s="113">
        <v>8787547</v>
      </c>
      <c r="J7" s="113">
        <v>6597063</v>
      </c>
      <c r="K7" s="113">
        <v>4097555</v>
      </c>
    </row>
    <row r="8" spans="1:11" ht="15" hidden="1" customHeight="1" x14ac:dyDescent="0.4">
      <c r="A8" s="80">
        <v>2003</v>
      </c>
      <c r="B8" s="63" t="s">
        <v>86</v>
      </c>
      <c r="C8" s="112">
        <v>1.79</v>
      </c>
      <c r="D8" s="81">
        <v>2.8E-3</v>
      </c>
      <c r="E8" s="80">
        <v>2002</v>
      </c>
      <c r="F8" s="75">
        <v>28883</v>
      </c>
      <c r="G8" s="75" t="s">
        <v>100</v>
      </c>
      <c r="H8" s="113">
        <v>8858701</v>
      </c>
      <c r="I8" s="113">
        <v>8787547</v>
      </c>
      <c r="J8" s="113">
        <v>6532313</v>
      </c>
      <c r="K8" s="113">
        <v>3649337</v>
      </c>
    </row>
    <row r="9" spans="1:11" ht="15" hidden="1" customHeight="1" x14ac:dyDescent="0.4">
      <c r="A9" s="80">
        <v>2004</v>
      </c>
      <c r="B9" s="63" t="s">
        <v>87</v>
      </c>
      <c r="C9" s="112">
        <v>1.76</v>
      </c>
      <c r="D9" s="81">
        <v>1.2999999999999999E-3</v>
      </c>
      <c r="E9" s="80">
        <v>2002</v>
      </c>
      <c r="F9" s="114">
        <v>28320</v>
      </c>
      <c r="G9" s="75" t="s">
        <v>101</v>
      </c>
      <c r="H9" s="113">
        <v>8858701</v>
      </c>
      <c r="I9" s="113">
        <v>8787547</v>
      </c>
      <c r="J9" s="113">
        <v>6484840</v>
      </c>
      <c r="K9" s="113">
        <v>3684568</v>
      </c>
    </row>
    <row r="10" spans="1:11" ht="15" hidden="1" customHeight="1" x14ac:dyDescent="0.4">
      <c r="A10" s="80">
        <v>2005</v>
      </c>
      <c r="B10" s="63" t="s">
        <v>91</v>
      </c>
      <c r="C10" s="112">
        <v>1.7</v>
      </c>
      <c r="D10" s="81">
        <v>1.44E-2</v>
      </c>
      <c r="E10" s="80">
        <v>2002</v>
      </c>
      <c r="F10" s="114">
        <v>29917</v>
      </c>
      <c r="G10" s="79" t="s">
        <v>94</v>
      </c>
      <c r="H10" s="113">
        <v>8787547</v>
      </c>
      <c r="I10" s="113">
        <v>8787547</v>
      </c>
      <c r="J10" s="113">
        <v>6434387</v>
      </c>
      <c r="K10" s="113">
        <v>3784934</v>
      </c>
    </row>
    <row r="11" spans="1:11" ht="15" hidden="1" customHeight="1" x14ac:dyDescent="0.4">
      <c r="A11" s="80">
        <v>2006</v>
      </c>
      <c r="B11" s="63" t="s">
        <v>95</v>
      </c>
      <c r="C11" s="112">
        <v>1.7</v>
      </c>
      <c r="D11" s="81">
        <f>D10</f>
        <v>1.44E-2</v>
      </c>
      <c r="E11" s="80">
        <v>2002</v>
      </c>
      <c r="F11" s="114">
        <v>34087</v>
      </c>
      <c r="G11" s="79" t="s">
        <v>94</v>
      </c>
      <c r="H11" s="113">
        <f t="shared" ref="H11:I13" si="0">H10</f>
        <v>8787547</v>
      </c>
      <c r="I11" s="113">
        <f t="shared" si="0"/>
        <v>8787547</v>
      </c>
      <c r="J11" s="113">
        <v>6366781</v>
      </c>
      <c r="K11" s="113">
        <v>3745165</v>
      </c>
    </row>
    <row r="12" spans="1:11" ht="15" hidden="1" customHeight="1" x14ac:dyDescent="0.4">
      <c r="A12" s="11">
        <v>2007</v>
      </c>
      <c r="B12" s="63" t="s">
        <v>96</v>
      </c>
      <c r="C12" s="115">
        <v>1.7</v>
      </c>
      <c r="D12" s="82">
        <v>0.03</v>
      </c>
      <c r="E12" s="80">
        <v>2002</v>
      </c>
      <c r="F12" s="79">
        <v>37215</v>
      </c>
      <c r="G12" s="79" t="s">
        <v>102</v>
      </c>
      <c r="H12" s="113">
        <f t="shared" si="0"/>
        <v>8787547</v>
      </c>
      <c r="I12" s="113">
        <f t="shared" si="0"/>
        <v>8787547</v>
      </c>
      <c r="J12" s="116">
        <v>6303622</v>
      </c>
      <c r="K12" s="116">
        <v>3708013</v>
      </c>
    </row>
    <row r="13" spans="1:11" ht="15" hidden="1" customHeight="1" x14ac:dyDescent="0.4">
      <c r="A13" s="11">
        <v>2008</v>
      </c>
      <c r="B13" s="63" t="s">
        <v>105</v>
      </c>
      <c r="C13" s="115">
        <v>1.77</v>
      </c>
      <c r="D13" s="82">
        <v>0.03</v>
      </c>
      <c r="E13" s="80">
        <v>2002</v>
      </c>
      <c r="F13" s="79">
        <v>36539</v>
      </c>
      <c r="G13" s="79" t="s">
        <v>102</v>
      </c>
      <c r="H13" s="113">
        <f t="shared" si="0"/>
        <v>8787547</v>
      </c>
      <c r="I13" s="113">
        <f t="shared" si="0"/>
        <v>8787547</v>
      </c>
      <c r="J13" s="116">
        <v>6238948</v>
      </c>
      <c r="K13" s="116">
        <v>3524830</v>
      </c>
    </row>
    <row r="14" spans="1:11" ht="16.2" customHeight="1" x14ac:dyDescent="0.4">
      <c r="A14" s="11">
        <v>2009</v>
      </c>
      <c r="B14" s="63" t="s">
        <v>116</v>
      </c>
      <c r="C14" s="115">
        <v>1.7</v>
      </c>
      <c r="D14" s="119" t="s">
        <v>132</v>
      </c>
      <c r="E14" s="80">
        <v>2002</v>
      </c>
      <c r="F14" s="79">
        <v>34846</v>
      </c>
      <c r="G14" s="79" t="s">
        <v>112</v>
      </c>
      <c r="H14" s="113">
        <f t="shared" ref="H14:I16" si="1">H13</f>
        <v>8787547</v>
      </c>
      <c r="I14" s="113">
        <f t="shared" si="1"/>
        <v>8787547</v>
      </c>
      <c r="J14" s="116">
        <v>6179710</v>
      </c>
      <c r="K14" s="116">
        <v>3635123</v>
      </c>
    </row>
    <row r="15" spans="1:11" ht="16.2" customHeight="1" x14ac:dyDescent="0.4">
      <c r="A15" s="11">
        <v>2010</v>
      </c>
      <c r="B15" s="63" t="s">
        <v>140</v>
      </c>
      <c r="C15" s="115">
        <v>1.65</v>
      </c>
      <c r="D15" s="120" t="s">
        <v>133</v>
      </c>
      <c r="E15" s="80">
        <v>2009</v>
      </c>
      <c r="F15" s="79">
        <v>30500</v>
      </c>
      <c r="G15" s="79"/>
      <c r="H15" s="113">
        <f t="shared" si="1"/>
        <v>8787547</v>
      </c>
      <c r="I15" s="113">
        <f t="shared" si="1"/>
        <v>8787547</v>
      </c>
      <c r="J15" s="116">
        <v>6129385</v>
      </c>
      <c r="K15" s="116">
        <v>3714779</v>
      </c>
    </row>
    <row r="16" spans="1:11" ht="16.2" customHeight="1" x14ac:dyDescent="0.4">
      <c r="A16" s="11">
        <v>2011</v>
      </c>
      <c r="B16" s="63" t="s">
        <v>139</v>
      </c>
      <c r="C16" s="115">
        <v>1.65</v>
      </c>
      <c r="D16" s="120" t="s">
        <v>133</v>
      </c>
      <c r="E16" s="80">
        <v>2009</v>
      </c>
      <c r="F16" s="79">
        <v>32269</v>
      </c>
      <c r="G16" s="79"/>
      <c r="H16" s="113">
        <f t="shared" si="1"/>
        <v>8787547</v>
      </c>
      <c r="I16" s="113">
        <f t="shared" si="1"/>
        <v>8787547</v>
      </c>
      <c r="J16" s="116">
        <v>6076141</v>
      </c>
      <c r="K16" s="116">
        <v>3682510</v>
      </c>
    </row>
    <row r="17" spans="1:14" ht="16.2" customHeight="1" x14ac:dyDescent="0.4">
      <c r="A17" s="11">
        <v>2012</v>
      </c>
      <c r="B17" s="63" t="s">
        <v>138</v>
      </c>
      <c r="C17" s="115">
        <v>1.65</v>
      </c>
      <c r="D17" s="120" t="s">
        <v>133</v>
      </c>
      <c r="E17" s="80" t="s">
        <v>150</v>
      </c>
      <c r="F17" s="79">
        <v>35593</v>
      </c>
      <c r="G17" s="79"/>
      <c r="H17" s="113">
        <v>11000000</v>
      </c>
      <c r="I17" s="113">
        <v>10457653</v>
      </c>
      <c r="J17" s="116">
        <v>7687519</v>
      </c>
      <c r="K17" s="116">
        <v>4659102</v>
      </c>
    </row>
    <row r="18" spans="1:14" ht="16.2" customHeight="1" x14ac:dyDescent="0.4">
      <c r="A18" s="11">
        <v>2013</v>
      </c>
      <c r="B18" s="63" t="s">
        <v>155</v>
      </c>
      <c r="C18" s="115">
        <v>1.65</v>
      </c>
      <c r="D18" s="120" t="s">
        <v>156</v>
      </c>
      <c r="E18" s="80" t="s">
        <v>150</v>
      </c>
      <c r="F18" s="79">
        <v>35873</v>
      </c>
      <c r="G18" s="79"/>
      <c r="H18" s="113">
        <v>11000000</v>
      </c>
      <c r="I18" s="113">
        <v>10457653</v>
      </c>
      <c r="J18" s="116">
        <v>7628329</v>
      </c>
      <c r="K18" s="116">
        <v>4623229</v>
      </c>
    </row>
    <row r="19" spans="1:14" ht="16.2" customHeight="1" x14ac:dyDescent="0.4">
      <c r="A19" s="11">
        <v>2014</v>
      </c>
      <c r="B19" s="63" t="s">
        <v>164</v>
      </c>
      <c r="C19" s="115">
        <v>1.65</v>
      </c>
      <c r="D19" s="120" t="s">
        <v>156</v>
      </c>
      <c r="E19" s="80" t="s">
        <v>150</v>
      </c>
      <c r="F19" s="79">
        <v>35534</v>
      </c>
      <c r="G19" s="79"/>
      <c r="H19" s="113">
        <v>11000000</v>
      </c>
      <c r="I19" s="113">
        <v>10457653</v>
      </c>
      <c r="J19" s="116">
        <v>7156810</v>
      </c>
      <c r="K19" s="116">
        <v>4337461</v>
      </c>
    </row>
    <row r="20" spans="1:14" ht="16.2" customHeight="1" x14ac:dyDescent="0.4">
      <c r="A20" s="11">
        <v>2015</v>
      </c>
      <c r="B20" s="63" t="s">
        <v>95</v>
      </c>
      <c r="C20" s="115">
        <v>1.65</v>
      </c>
      <c r="D20" s="120" t="s">
        <v>156</v>
      </c>
      <c r="E20" s="80" t="s">
        <v>150</v>
      </c>
      <c r="F20" s="79">
        <v>36897.08</v>
      </c>
      <c r="G20" s="79"/>
      <c r="H20" s="113">
        <v>11000000</v>
      </c>
      <c r="I20" s="113">
        <v>10457653</v>
      </c>
      <c r="J20" s="12">
        <v>7105018</v>
      </c>
      <c r="K20" s="116">
        <f>J20/1.65</f>
        <v>4306071.5151515156</v>
      </c>
    </row>
    <row r="21" spans="1:14" ht="16.2" customHeight="1" x14ac:dyDescent="0.4">
      <c r="A21" s="11">
        <v>2016</v>
      </c>
      <c r="B21" s="63" t="s">
        <v>183</v>
      </c>
      <c r="C21" s="115">
        <v>1.65</v>
      </c>
      <c r="D21" s="120" t="s">
        <v>156</v>
      </c>
      <c r="E21" s="80" t="s">
        <v>150</v>
      </c>
      <c r="F21" s="79">
        <v>36956</v>
      </c>
      <c r="G21" s="79"/>
      <c r="H21" s="113">
        <v>11000000</v>
      </c>
      <c r="I21" s="113">
        <v>10457653</v>
      </c>
      <c r="J21" s="116">
        <v>7054069</v>
      </c>
      <c r="K21" s="116">
        <f>J21/1.65</f>
        <v>4275193.333333334</v>
      </c>
    </row>
    <row r="22" spans="1:14" ht="16.2" customHeight="1" x14ac:dyDescent="0.4">
      <c r="A22" s="11">
        <v>2017</v>
      </c>
      <c r="B22" s="63" t="s">
        <v>183</v>
      </c>
      <c r="C22" s="115">
        <v>1.65</v>
      </c>
      <c r="D22" s="120" t="s">
        <v>156</v>
      </c>
      <c r="E22" s="80" t="s">
        <v>150</v>
      </c>
      <c r="F22" s="79">
        <v>43973</v>
      </c>
      <c r="G22" s="79"/>
      <c r="H22" s="113">
        <v>11000000</v>
      </c>
      <c r="I22" s="113">
        <v>10457653</v>
      </c>
      <c r="J22" s="116">
        <v>6984332</v>
      </c>
      <c r="K22" s="116">
        <f>(J22/1.65)+1</f>
        <v>4232929.4848484853</v>
      </c>
    </row>
    <row r="23" spans="1:14" ht="16.2" customHeight="1" x14ac:dyDescent="0.4">
      <c r="A23" s="11">
        <v>2018</v>
      </c>
      <c r="B23" s="63">
        <v>62793</v>
      </c>
      <c r="C23" s="115">
        <v>1.65</v>
      </c>
      <c r="D23" s="120" t="s">
        <v>206</v>
      </c>
      <c r="E23" s="80" t="s">
        <v>150</v>
      </c>
      <c r="F23" s="79">
        <v>49515</v>
      </c>
      <c r="G23" s="79"/>
      <c r="H23" s="113">
        <v>11000000</v>
      </c>
      <c r="I23" s="113">
        <v>10457653</v>
      </c>
      <c r="J23" s="251">
        <v>6896633</v>
      </c>
      <c r="K23" s="251">
        <f>(J23/1.65)-1</f>
        <v>4179776.5757575762</v>
      </c>
    </row>
    <row r="24" spans="1:14" x14ac:dyDescent="0.4">
      <c r="A24" s="11">
        <v>2019</v>
      </c>
      <c r="B24" s="63">
        <v>61819</v>
      </c>
      <c r="C24" s="115">
        <v>1.65</v>
      </c>
      <c r="D24" s="120" t="s">
        <v>409</v>
      </c>
      <c r="E24" s="80" t="s">
        <v>150</v>
      </c>
      <c r="F24" s="79">
        <v>56031</v>
      </c>
      <c r="H24" s="113">
        <v>11000000</v>
      </c>
      <c r="I24" s="113">
        <v>10457653</v>
      </c>
      <c r="J24" s="12">
        <v>6812923</v>
      </c>
      <c r="K24" s="12">
        <v>4129044</v>
      </c>
    </row>
    <row r="25" spans="1:14" ht="16.8" customHeight="1" x14ac:dyDescent="0.4">
      <c r="A25" s="324" t="s">
        <v>209</v>
      </c>
      <c r="B25" s="324"/>
      <c r="C25" s="324"/>
      <c r="D25" s="324"/>
      <c r="E25" s="324"/>
      <c r="F25" s="324"/>
      <c r="G25" s="324"/>
      <c r="H25" s="324"/>
      <c r="I25" s="324"/>
      <c r="J25" s="324"/>
      <c r="K25" s="324"/>
    </row>
    <row r="26" spans="1:14" ht="23.4" customHeight="1" x14ac:dyDescent="0.4">
      <c r="A26" s="324"/>
      <c r="B26" s="324"/>
      <c r="C26" s="324"/>
      <c r="D26" s="324"/>
      <c r="E26" s="324"/>
      <c r="F26" s="324"/>
      <c r="G26" s="324"/>
      <c r="H26" s="324"/>
      <c r="I26" s="324"/>
      <c r="J26" s="324"/>
      <c r="K26" s="324"/>
    </row>
    <row r="27" spans="1:14" x14ac:dyDescent="0.4">
      <c r="A27" s="233" t="s">
        <v>207</v>
      </c>
    </row>
    <row r="28" spans="1:14" x14ac:dyDescent="0.4">
      <c r="A28" s="233" t="s">
        <v>208</v>
      </c>
    </row>
    <row r="29" spans="1:14" ht="16.2" customHeight="1" x14ac:dyDescent="0.4">
      <c r="A29" s="233" t="s">
        <v>210</v>
      </c>
      <c r="N29" s="233"/>
    </row>
    <row r="30" spans="1:14" ht="16.2" customHeight="1" x14ac:dyDescent="0.4">
      <c r="A30" s="233" t="s">
        <v>410</v>
      </c>
      <c r="N30" s="233"/>
    </row>
    <row r="31" spans="1:14" ht="6.6" hidden="1" customHeight="1" x14ac:dyDescent="0.4"/>
    <row r="32" spans="1:14" x14ac:dyDescent="0.4">
      <c r="N32" s="233"/>
    </row>
  </sheetData>
  <customSheetViews>
    <customSheetView guid="{0E5245BD-6300-4A86-A7B8-474188B9604B}" showPageBreaks="1" showRuler="0">
      <selection activeCell="H13" sqref="H13"/>
      <pageMargins left="0.75" right="0.75" top="1" bottom="1" header="0.5" footer="0.5"/>
      <printOptions gridLines="1"/>
      <pageSetup orientation="landscape" r:id="rId1"/>
      <headerFooter alignWithMargins="0">
        <oddFooter>&amp;L&amp;8&amp;Z&amp;F&amp;R&amp;8&amp;D</oddFooter>
      </headerFooter>
    </customSheetView>
    <customSheetView guid="{1DAC95FF-7430-4721-B728-C76A283EC0C8}" hiddenColumns="1" showRuler="0">
      <selection activeCell="A15" sqref="A15"/>
      <pageMargins left="0.75" right="0.75" top="1" bottom="1" header="0.5" footer="0.5"/>
      <printOptions gridLines="1"/>
      <pageSetup orientation="landscape" r:id="rId2"/>
      <headerFooter alignWithMargins="0">
        <oddFooter>&amp;L&amp;8&amp;Z&amp;F&amp;R&amp;8&amp;D</oddFooter>
      </headerFooter>
    </customSheetView>
  </customSheetViews>
  <mergeCells count="1">
    <mergeCell ref="A25:K26"/>
  </mergeCells>
  <phoneticPr fontId="8" type="noConversion"/>
  <printOptions horizontalCentered="1" gridLines="1"/>
  <pageMargins left="0.75" right="0.75" top="1" bottom="1" header="0.5" footer="0.5"/>
  <pageSetup scale="93" orientation="landscape" r:id="rId3"/>
  <headerFooter alignWithMargins="0">
    <oddFooter>&amp;L&amp;8&amp;Z&amp;F&amp;R&amp;8&amp;D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21"/>
  <sheetViews>
    <sheetView workbookViewId="0"/>
  </sheetViews>
  <sheetFormatPr defaultRowHeight="13.2" x14ac:dyDescent="0.25"/>
  <cols>
    <col min="1" max="1" width="20.77734375" customWidth="1"/>
    <col min="2" max="2" width="10.88671875" hidden="1" customWidth="1"/>
    <col min="3" max="7" width="8.88671875" hidden="1" customWidth="1"/>
    <col min="8" max="8" width="9.109375" hidden="1" customWidth="1"/>
    <col min="9" max="19" width="9.109375" customWidth="1"/>
  </cols>
  <sheetData>
    <row r="1" spans="1:19" ht="19.8" x14ac:dyDescent="0.45">
      <c r="A1" s="218" t="s">
        <v>142</v>
      </c>
    </row>
    <row r="3" spans="1:19" ht="16.8" x14ac:dyDescent="0.45">
      <c r="A3" s="223" t="s">
        <v>33</v>
      </c>
      <c r="B3" s="224">
        <v>2000</v>
      </c>
      <c r="C3" s="224">
        <v>2001</v>
      </c>
      <c r="D3" s="224">
        <v>2002</v>
      </c>
      <c r="E3" s="224">
        <v>2003</v>
      </c>
      <c r="F3" s="224">
        <v>2004</v>
      </c>
      <c r="G3" s="224">
        <v>2005</v>
      </c>
      <c r="H3" s="224">
        <v>2006</v>
      </c>
      <c r="I3" s="224">
        <v>2008</v>
      </c>
      <c r="J3" s="224">
        <v>2009</v>
      </c>
      <c r="K3" s="224">
        <v>2010</v>
      </c>
      <c r="L3" s="224">
        <v>2011</v>
      </c>
      <c r="M3" s="224">
        <v>2012</v>
      </c>
      <c r="N3" s="224">
        <v>2013</v>
      </c>
      <c r="O3" s="224">
        <v>2014</v>
      </c>
      <c r="P3" s="224">
        <v>2015</v>
      </c>
      <c r="Q3" s="224">
        <v>2016</v>
      </c>
      <c r="R3" s="224">
        <v>2017</v>
      </c>
      <c r="S3" s="224">
        <v>2018</v>
      </c>
    </row>
    <row r="4" spans="1:19" ht="16.2" customHeight="1" x14ac:dyDescent="0.4">
      <c r="A4" s="219" t="s">
        <v>34</v>
      </c>
      <c r="B4" s="33">
        <v>1787</v>
      </c>
      <c r="C4" s="10">
        <v>1842</v>
      </c>
      <c r="D4" s="10">
        <v>2128</v>
      </c>
      <c r="E4" s="10">
        <f>10+670+1545</f>
        <v>2225</v>
      </c>
      <c r="F4" s="40">
        <v>2247</v>
      </c>
      <c r="G4" s="10">
        <v>2523</v>
      </c>
      <c r="H4" s="10">
        <v>2452</v>
      </c>
      <c r="I4" s="10">
        <v>2394</v>
      </c>
      <c r="J4" s="10">
        <v>2356</v>
      </c>
      <c r="K4" s="10">
        <v>2626</v>
      </c>
      <c r="L4" s="10">
        <v>2788</v>
      </c>
      <c r="M4" s="10">
        <v>2810</v>
      </c>
      <c r="N4" s="10">
        <v>3069</v>
      </c>
      <c r="O4" s="10">
        <v>3450</v>
      </c>
      <c r="P4" s="10">
        <v>3820</v>
      </c>
      <c r="Q4" s="10">
        <v>4551</v>
      </c>
      <c r="R4" s="10">
        <v>4977</v>
      </c>
      <c r="S4" s="10">
        <v>5240</v>
      </c>
    </row>
    <row r="5" spans="1:19" ht="16.2" customHeight="1" x14ac:dyDescent="0.4">
      <c r="A5" s="219" t="s">
        <v>35</v>
      </c>
      <c r="B5" s="33">
        <v>1418</v>
      </c>
      <c r="C5" s="10">
        <v>2222</v>
      </c>
      <c r="D5" s="10">
        <v>2435</v>
      </c>
      <c r="E5" s="10">
        <f>2211+6</f>
        <v>2217</v>
      </c>
      <c r="F5" s="40">
        <v>2165</v>
      </c>
      <c r="G5" s="10">
        <v>2429</v>
      </c>
      <c r="H5" s="10">
        <v>2812</v>
      </c>
      <c r="I5" s="10">
        <v>3169</v>
      </c>
      <c r="J5" s="10">
        <v>2487</v>
      </c>
      <c r="K5" s="10">
        <v>2603</v>
      </c>
      <c r="L5" s="10">
        <v>3360</v>
      </c>
      <c r="M5" s="10">
        <v>3937</v>
      </c>
      <c r="N5" s="10">
        <v>3397</v>
      </c>
      <c r="O5" s="10">
        <v>3748</v>
      </c>
      <c r="P5" s="10">
        <v>2972</v>
      </c>
      <c r="Q5" s="10">
        <v>3027</v>
      </c>
      <c r="R5" s="10">
        <v>3032</v>
      </c>
      <c r="S5" s="10">
        <v>3616</v>
      </c>
    </row>
    <row r="6" spans="1:19" ht="16.2" customHeight="1" x14ac:dyDescent="0.4">
      <c r="A6" s="221" t="s">
        <v>137</v>
      </c>
      <c r="B6" s="132">
        <v>36100</v>
      </c>
      <c r="C6" s="6">
        <v>29253</v>
      </c>
      <c r="D6" s="6">
        <v>24036</v>
      </c>
      <c r="E6" s="6">
        <v>21739</v>
      </c>
      <c r="F6" s="6">
        <v>20751</v>
      </c>
      <c r="G6" s="10">
        <v>21143</v>
      </c>
      <c r="H6" s="10">
        <v>21206</v>
      </c>
      <c r="I6" s="10">
        <v>16474</v>
      </c>
      <c r="J6" s="10">
        <v>14598</v>
      </c>
      <c r="K6" s="10">
        <v>12466</v>
      </c>
      <c r="L6" s="10">
        <v>11570</v>
      </c>
      <c r="M6" s="10">
        <v>11880</v>
      </c>
      <c r="N6" s="10">
        <v>10798</v>
      </c>
      <c r="O6" s="10">
        <v>10592</v>
      </c>
      <c r="P6" s="10">
        <v>11300</v>
      </c>
      <c r="Q6" s="10">
        <v>11591</v>
      </c>
      <c r="R6" s="10">
        <v>15037</v>
      </c>
      <c r="S6" s="10">
        <v>15007</v>
      </c>
    </row>
    <row r="7" spans="1:19" ht="16.8" thickBot="1" x14ac:dyDescent="0.45">
      <c r="A7" s="219" t="s">
        <v>36</v>
      </c>
      <c r="B7" s="39">
        <v>39305</v>
      </c>
      <c r="C7" s="39">
        <v>33317</v>
      </c>
      <c r="D7" s="39">
        <v>28599</v>
      </c>
      <c r="E7" s="39">
        <f t="shared" ref="E7:H7" si="0">SUM(E4:E6)</f>
        <v>26181</v>
      </c>
      <c r="F7" s="41">
        <f t="shared" si="0"/>
        <v>25163</v>
      </c>
      <c r="G7" s="41">
        <f t="shared" si="0"/>
        <v>26095</v>
      </c>
      <c r="H7" s="41">
        <f t="shared" si="0"/>
        <v>26470</v>
      </c>
      <c r="I7" s="270">
        <f>SUM(I4:I6)</f>
        <v>22037</v>
      </c>
      <c r="J7" s="270">
        <f>SUM(J4:J6)</f>
        <v>19441</v>
      </c>
      <c r="K7" s="270">
        <f>SUM(K4:K6)</f>
        <v>17695</v>
      </c>
      <c r="L7" s="270">
        <f>SUM(L4:L6)</f>
        <v>17718</v>
      </c>
      <c r="M7" s="270">
        <f t="shared" ref="M7:R7" si="1">SUM(M4:M6)</f>
        <v>18627</v>
      </c>
      <c r="N7" s="270">
        <f t="shared" si="1"/>
        <v>17264</v>
      </c>
      <c r="O7" s="270">
        <f t="shared" si="1"/>
        <v>17790</v>
      </c>
      <c r="P7" s="270">
        <f t="shared" si="1"/>
        <v>18092</v>
      </c>
      <c r="Q7" s="270">
        <f t="shared" si="1"/>
        <v>19169</v>
      </c>
      <c r="R7" s="270">
        <f t="shared" si="1"/>
        <v>23046</v>
      </c>
      <c r="S7" s="270">
        <f t="shared" ref="S7" si="2">SUM(S4:S6)</f>
        <v>23863</v>
      </c>
    </row>
    <row r="8" spans="1:19" ht="16.8" thickTop="1" x14ac:dyDescent="0.4">
      <c r="A8" s="1"/>
      <c r="B8" s="37"/>
      <c r="C8" s="37"/>
      <c r="D8" s="37"/>
      <c r="E8" s="37"/>
      <c r="F8" s="37"/>
      <c r="G8" s="37"/>
      <c r="H8" s="37"/>
      <c r="I8" s="37"/>
      <c r="J8" s="37"/>
      <c r="L8" s="37"/>
      <c r="M8" s="37"/>
      <c r="N8" s="37"/>
      <c r="O8" s="37"/>
      <c r="P8" s="37"/>
      <c r="Q8" s="37"/>
    </row>
    <row r="9" spans="1:19" ht="16.2" x14ac:dyDescent="0.4">
      <c r="A9" s="1"/>
      <c r="B9" s="10"/>
      <c r="C9" s="10"/>
      <c r="D9" s="10"/>
      <c r="E9" s="10"/>
      <c r="F9" s="40"/>
      <c r="G9" s="37"/>
      <c r="H9" s="37"/>
      <c r="I9" s="37"/>
      <c r="J9" s="37"/>
      <c r="L9" s="37"/>
      <c r="M9" s="37"/>
      <c r="N9" s="37"/>
      <c r="O9" s="37"/>
      <c r="P9" s="37"/>
      <c r="Q9" s="37"/>
    </row>
    <row r="10" spans="1:19" ht="16.8" x14ac:dyDescent="0.45">
      <c r="A10" s="223" t="s">
        <v>37</v>
      </c>
      <c r="B10" s="224">
        <v>2000</v>
      </c>
      <c r="C10" s="224">
        <v>2001</v>
      </c>
      <c r="D10" s="224">
        <v>2002</v>
      </c>
      <c r="E10" s="224">
        <v>2003</v>
      </c>
      <c r="F10" s="224">
        <v>2004</v>
      </c>
      <c r="G10" s="224">
        <v>2005</v>
      </c>
      <c r="H10" s="224">
        <v>2006</v>
      </c>
      <c r="I10" s="224">
        <v>2008</v>
      </c>
      <c r="J10" s="224">
        <v>2009</v>
      </c>
      <c r="K10" s="224">
        <v>2010</v>
      </c>
      <c r="L10" s="224">
        <v>2011</v>
      </c>
      <c r="M10" s="224">
        <v>2012</v>
      </c>
      <c r="N10" s="224">
        <v>2013</v>
      </c>
      <c r="O10" s="224">
        <v>2014</v>
      </c>
      <c r="P10" s="224">
        <v>2015</v>
      </c>
      <c r="Q10" s="224">
        <v>2016</v>
      </c>
      <c r="R10" s="224">
        <v>2017</v>
      </c>
      <c r="S10" s="224">
        <v>2018</v>
      </c>
    </row>
    <row r="11" spans="1:19" ht="16.2" customHeight="1" x14ac:dyDescent="0.4">
      <c r="A11" s="219" t="s">
        <v>38</v>
      </c>
      <c r="B11" s="33">
        <v>4487</v>
      </c>
      <c r="C11" s="10">
        <v>3237</v>
      </c>
      <c r="D11" s="10">
        <v>3517</v>
      </c>
      <c r="E11" s="42">
        <v>4496</v>
      </c>
      <c r="F11" s="10">
        <v>4431</v>
      </c>
      <c r="G11" s="10">
        <v>5597</v>
      </c>
      <c r="H11" s="10">
        <v>8335</v>
      </c>
      <c r="I11" s="10">
        <v>9237.6919999999991</v>
      </c>
      <c r="J11" s="10">
        <v>6535.0140000000001</v>
      </c>
      <c r="K11" s="10">
        <v>5311.4520000000002</v>
      </c>
      <c r="L11" s="10">
        <v>5435.56</v>
      </c>
      <c r="M11" s="10">
        <v>5884.21</v>
      </c>
      <c r="N11" s="10">
        <v>4824.75</v>
      </c>
      <c r="O11" s="10">
        <v>5649.55</v>
      </c>
      <c r="P11" s="10">
        <v>3269.32</v>
      </c>
      <c r="Q11" s="10">
        <v>3291.8</v>
      </c>
      <c r="R11" s="10">
        <v>3349.5</v>
      </c>
      <c r="S11" s="10">
        <v>4320.43</v>
      </c>
    </row>
    <row r="12" spans="1:19" ht="16.2" customHeight="1" x14ac:dyDescent="0.4">
      <c r="A12" s="219" t="s">
        <v>39</v>
      </c>
      <c r="B12" s="33" t="s">
        <v>40</v>
      </c>
      <c r="C12" s="10" t="s">
        <v>40</v>
      </c>
      <c r="D12" s="10" t="s">
        <v>40</v>
      </c>
      <c r="E12" s="42">
        <v>0</v>
      </c>
      <c r="F12" s="10">
        <v>0</v>
      </c>
      <c r="G12" s="10">
        <v>0</v>
      </c>
      <c r="H12" s="10">
        <v>0</v>
      </c>
      <c r="I12" s="10">
        <v>0</v>
      </c>
      <c r="J12" s="10">
        <v>0</v>
      </c>
      <c r="K12" s="10">
        <v>0</v>
      </c>
      <c r="L12" s="10">
        <v>0</v>
      </c>
      <c r="M12" s="10">
        <v>0</v>
      </c>
      <c r="N12" s="10">
        <v>0</v>
      </c>
      <c r="O12" s="10">
        <v>0</v>
      </c>
      <c r="P12" s="10">
        <v>0</v>
      </c>
      <c r="Q12" s="10">
        <v>0</v>
      </c>
      <c r="R12" s="10">
        <v>0</v>
      </c>
      <c r="S12" s="10">
        <v>0</v>
      </c>
    </row>
    <row r="13" spans="1:19" ht="16.2" customHeight="1" x14ac:dyDescent="0.4">
      <c r="A13" s="219" t="s">
        <v>41</v>
      </c>
      <c r="B13" s="222">
        <v>-99</v>
      </c>
      <c r="C13" s="10">
        <v>-142</v>
      </c>
      <c r="D13" s="10">
        <v>-85</v>
      </c>
      <c r="E13" s="42">
        <v>-103</v>
      </c>
      <c r="F13" s="10">
        <v>-64</v>
      </c>
      <c r="G13" s="10">
        <v>-64</v>
      </c>
      <c r="H13" s="10">
        <v>12</v>
      </c>
      <c r="I13" s="10">
        <v>26.032</v>
      </c>
      <c r="J13" s="10">
        <v>20.515999999999998</v>
      </c>
      <c r="K13" s="222">
        <v>-1.1499999999999999</v>
      </c>
      <c r="L13" s="222">
        <v>-42.73</v>
      </c>
      <c r="M13" s="10">
        <v>44.05</v>
      </c>
      <c r="N13" s="10">
        <v>44.39</v>
      </c>
      <c r="O13" s="222">
        <v>-240.71</v>
      </c>
      <c r="P13" s="222">
        <v>-222.24</v>
      </c>
      <c r="Q13" s="222">
        <v>-277.42</v>
      </c>
      <c r="R13" s="222">
        <v>-338.89</v>
      </c>
      <c r="S13" s="10">
        <v>-182.55</v>
      </c>
    </row>
    <row r="14" spans="1:19" ht="16.2" customHeight="1" x14ac:dyDescent="0.4">
      <c r="A14" s="219" t="s">
        <v>42</v>
      </c>
      <c r="B14" s="33">
        <v>20662</v>
      </c>
      <c r="C14" s="10">
        <v>22588</v>
      </c>
      <c r="D14" s="10">
        <v>23310</v>
      </c>
      <c r="E14" s="42">
        <f>21960.46+6.388</f>
        <v>21966.847999999998</v>
      </c>
      <c r="F14" s="10">
        <v>23566</v>
      </c>
      <c r="G14" s="10">
        <f>-11+26892</f>
        <v>26881</v>
      </c>
      <c r="H14" s="10">
        <f>5.44+27092+6</f>
        <v>27103.439999999999</v>
      </c>
      <c r="I14" s="10">
        <v>24153.241000000002</v>
      </c>
      <c r="J14" s="10">
        <v>22495.633999999998</v>
      </c>
      <c r="K14" s="10">
        <v>25758.136999999999</v>
      </c>
      <c r="L14" s="10">
        <v>29063.87</v>
      </c>
      <c r="M14" s="10">
        <v>28645.11</v>
      </c>
      <c r="N14" s="10">
        <v>29069.14</v>
      </c>
      <c r="O14" s="10">
        <v>30695.19</v>
      </c>
      <c r="P14" s="10">
        <v>33458.07</v>
      </c>
      <c r="Q14" s="10">
        <v>40679.68</v>
      </c>
      <c r="R14" s="10">
        <v>45274.63</v>
      </c>
      <c r="S14" s="10">
        <v>50436.89</v>
      </c>
    </row>
    <row r="15" spans="1:19" ht="16.2" customHeight="1" x14ac:dyDescent="0.4">
      <c r="A15" s="219" t="s">
        <v>43</v>
      </c>
      <c r="B15" s="33">
        <v>1778</v>
      </c>
      <c r="C15" s="10">
        <v>2113</v>
      </c>
      <c r="D15" s="10">
        <v>1816</v>
      </c>
      <c r="E15" s="42">
        <v>1547</v>
      </c>
      <c r="F15" s="10">
        <v>1720</v>
      </c>
      <c r="G15" s="10">
        <v>1235</v>
      </c>
      <c r="H15" s="10">
        <v>1257</v>
      </c>
      <c r="I15" s="10">
        <v>1005.799</v>
      </c>
      <c r="J15" s="10">
        <v>1063.9690000000001</v>
      </c>
      <c r="K15" s="10">
        <v>908.8</v>
      </c>
      <c r="L15" s="10">
        <v>949.8</v>
      </c>
      <c r="M15" s="10">
        <v>1129.93</v>
      </c>
      <c r="N15" s="10">
        <v>1416.99</v>
      </c>
      <c r="O15" s="10">
        <v>860.23</v>
      </c>
      <c r="P15" s="10">
        <v>419.71</v>
      </c>
      <c r="Q15" s="10">
        <v>252.15</v>
      </c>
      <c r="R15" s="10">
        <v>1168.0899999999999</v>
      </c>
      <c r="S15" s="10">
        <v>1292.3900000000001</v>
      </c>
    </row>
    <row r="16" spans="1:19" ht="16.2" customHeight="1" x14ac:dyDescent="0.4">
      <c r="A16" s="219" t="s">
        <v>44</v>
      </c>
      <c r="B16" s="33">
        <v>181</v>
      </c>
      <c r="C16" s="10">
        <v>164</v>
      </c>
      <c r="D16" s="10">
        <v>140</v>
      </c>
      <c r="E16" s="42">
        <v>142</v>
      </c>
      <c r="F16" s="10">
        <v>77</v>
      </c>
      <c r="G16" s="10">
        <v>164</v>
      </c>
      <c r="H16" s="10">
        <v>226</v>
      </c>
      <c r="I16" s="10">
        <v>222.923</v>
      </c>
      <c r="J16" s="10">
        <v>122.64700000000001</v>
      </c>
      <c r="K16" s="10">
        <v>167.887</v>
      </c>
      <c r="L16" s="10">
        <v>84</v>
      </c>
      <c r="M16" s="10">
        <v>10.32</v>
      </c>
      <c r="N16" s="10">
        <v>4.43</v>
      </c>
      <c r="O16" s="222">
        <v>-86.65</v>
      </c>
      <c r="P16" s="10">
        <v>11.3</v>
      </c>
      <c r="Q16" s="10">
        <v>10.16</v>
      </c>
      <c r="R16" s="10">
        <v>6.89</v>
      </c>
      <c r="S16" s="10">
        <v>5.24</v>
      </c>
    </row>
    <row r="17" spans="1:19" ht="16.2" customHeight="1" x14ac:dyDescent="0.4">
      <c r="A17" s="219" t="s">
        <v>45</v>
      </c>
      <c r="B17" s="33">
        <v>22</v>
      </c>
      <c r="C17" s="10">
        <v>32</v>
      </c>
      <c r="D17" s="10">
        <v>2</v>
      </c>
      <c r="E17" s="42">
        <v>22</v>
      </c>
      <c r="F17" s="10">
        <v>3</v>
      </c>
      <c r="G17" s="10">
        <v>25</v>
      </c>
      <c r="H17" s="10">
        <v>14</v>
      </c>
      <c r="I17" s="10">
        <v>1.64</v>
      </c>
      <c r="J17" s="10">
        <v>78.174000000000007</v>
      </c>
      <c r="K17" s="10">
        <v>11.895</v>
      </c>
      <c r="L17" s="222">
        <v>-15.04</v>
      </c>
      <c r="M17" s="10">
        <v>63.13</v>
      </c>
      <c r="N17" s="10">
        <v>42.12</v>
      </c>
      <c r="O17" s="222">
        <v>-47.86</v>
      </c>
      <c r="P17" s="10">
        <v>8.2799999999999994</v>
      </c>
      <c r="Q17" s="10">
        <v>9.27</v>
      </c>
      <c r="R17" s="10">
        <v>42.94</v>
      </c>
      <c r="S17" s="10">
        <v>139.54</v>
      </c>
    </row>
    <row r="18" spans="1:19" ht="16.2" customHeight="1" x14ac:dyDescent="0.4">
      <c r="A18" s="219" t="s">
        <v>46</v>
      </c>
      <c r="B18" s="222" t="s">
        <v>40</v>
      </c>
      <c r="C18" s="10" t="s">
        <v>40</v>
      </c>
      <c r="D18" s="10">
        <v>-15</v>
      </c>
      <c r="E18" s="42">
        <v>10</v>
      </c>
      <c r="F18" s="10">
        <f>2+2</f>
        <v>4</v>
      </c>
      <c r="G18" s="10">
        <v>0</v>
      </c>
      <c r="H18" s="10">
        <v>0</v>
      </c>
      <c r="I18" s="10">
        <f>4.963+9</f>
        <v>13.963000000000001</v>
      </c>
      <c r="J18" s="10">
        <v>8.49</v>
      </c>
      <c r="K18" s="10">
        <v>17</v>
      </c>
      <c r="L18" s="10">
        <v>21</v>
      </c>
      <c r="M18" s="10">
        <v>19.8</v>
      </c>
      <c r="N18" s="10">
        <f>19.16+6</f>
        <v>25.16</v>
      </c>
      <c r="O18" s="10">
        <v>11.12</v>
      </c>
      <c r="P18" s="10">
        <v>23.19</v>
      </c>
      <c r="Q18" s="10">
        <f>18.04+1</f>
        <v>19.04</v>
      </c>
      <c r="R18" s="10">
        <v>39.020000000000003</v>
      </c>
      <c r="S18" s="10">
        <v>13.62</v>
      </c>
    </row>
    <row r="19" spans="1:19" ht="16.2" customHeight="1" x14ac:dyDescent="0.4">
      <c r="A19" s="219" t="s">
        <v>47</v>
      </c>
      <c r="B19" s="222">
        <v>282</v>
      </c>
      <c r="C19" s="10">
        <v>257</v>
      </c>
      <c r="D19" s="10">
        <v>198</v>
      </c>
      <c r="E19" s="42">
        <v>239</v>
      </c>
      <c r="F19" s="10">
        <v>180</v>
      </c>
      <c r="G19" s="10">
        <v>249</v>
      </c>
      <c r="H19" s="10">
        <v>268</v>
      </c>
      <c r="I19" s="10">
        <v>193.66499999999999</v>
      </c>
      <c r="J19" s="10">
        <v>176.01</v>
      </c>
      <c r="K19" s="10">
        <v>95.382000000000005</v>
      </c>
      <c r="L19" s="10">
        <v>96.71</v>
      </c>
      <c r="M19" s="10">
        <v>76.33</v>
      </c>
      <c r="N19" s="10">
        <v>106.66</v>
      </c>
      <c r="O19" s="10">
        <v>56.21</v>
      </c>
      <c r="P19" s="222">
        <v>-12.03</v>
      </c>
      <c r="Q19" s="222">
        <v>-11.67</v>
      </c>
      <c r="R19" s="222">
        <v>-27.07</v>
      </c>
      <c r="S19" s="10">
        <v>5.31</v>
      </c>
    </row>
    <row r="20" spans="1:19" ht="16.8" thickBot="1" x14ac:dyDescent="0.45">
      <c r="A20" s="219" t="s">
        <v>36</v>
      </c>
      <c r="B20" s="39">
        <v>27313</v>
      </c>
      <c r="C20" s="39">
        <v>28249</v>
      </c>
      <c r="D20" s="39">
        <v>28883</v>
      </c>
      <c r="E20" s="39">
        <f t="shared" ref="E20:H20" si="3">SUM(E11:E19)</f>
        <v>28319.847999999998</v>
      </c>
      <c r="F20" s="39">
        <f t="shared" si="3"/>
        <v>29917</v>
      </c>
      <c r="G20" s="39">
        <f t="shared" si="3"/>
        <v>34087</v>
      </c>
      <c r="H20" s="39">
        <f t="shared" si="3"/>
        <v>37215.440000000002</v>
      </c>
      <c r="I20" s="269">
        <f>SUM(I11:I19)</f>
        <v>34854.955000000002</v>
      </c>
      <c r="J20" s="269">
        <f>SUM(J11:J19)</f>
        <v>30500.453999999998</v>
      </c>
      <c r="K20" s="269">
        <f>SUM(K11:K19)</f>
        <v>32269.402999999998</v>
      </c>
      <c r="L20" s="269">
        <f>SUM(L11:L19)</f>
        <v>35593.17</v>
      </c>
      <c r="M20" s="269">
        <f t="shared" ref="M20:R20" si="4">SUM(M11:M19)</f>
        <v>35872.880000000005</v>
      </c>
      <c r="N20" s="269">
        <f t="shared" si="4"/>
        <v>35533.640000000007</v>
      </c>
      <c r="O20" s="269">
        <f t="shared" si="4"/>
        <v>36897.08</v>
      </c>
      <c r="P20" s="269">
        <f t="shared" si="4"/>
        <v>36955.600000000006</v>
      </c>
      <c r="Q20" s="269">
        <f t="shared" si="4"/>
        <v>43973.01</v>
      </c>
      <c r="R20" s="269">
        <f t="shared" si="4"/>
        <v>49515.109999999993</v>
      </c>
      <c r="S20" s="269">
        <f t="shared" ref="S20" si="5">SUM(S11:S19)</f>
        <v>56030.869999999995</v>
      </c>
    </row>
    <row r="21" spans="1:19" ht="16.8" thickTop="1" x14ac:dyDescent="0.4">
      <c r="A21" s="220"/>
      <c r="N21" s="141"/>
    </row>
  </sheetData>
  <phoneticPr fontId="8" type="noConversion"/>
  <printOptions horizontalCentered="1" gridLines="1"/>
  <pageMargins left="0.75" right="0.75" top="1" bottom="1" header="0.5" footer="0.5"/>
  <pageSetup scale="90" orientation="landscape" r:id="rId1"/>
  <headerFooter alignWithMargins="0">
    <oddFooter>&amp;L&amp;8&amp;Z&amp;F&amp;R&amp;8&amp;D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abSelected="1" workbookViewId="0">
      <selection activeCell="S33" sqref="S33"/>
    </sheetView>
  </sheetViews>
  <sheetFormatPr defaultRowHeight="13.2"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1270" r:id="rId4">
          <objectPr defaultSize="0" autoPict="0" r:id="rId5">
            <anchor moveWithCells="1">
              <from>
                <xdr:col>0</xdr:col>
                <xdr:colOff>38100</xdr:colOff>
                <xdr:row>0</xdr:row>
                <xdr:rowOff>0</xdr:rowOff>
              </from>
              <to>
                <xdr:col>18</xdr:col>
                <xdr:colOff>83820</xdr:colOff>
                <xdr:row>36</xdr:row>
                <xdr:rowOff>0</xdr:rowOff>
              </to>
            </anchor>
          </objectPr>
        </oleObject>
      </mc:Choice>
      <mc:Fallback>
        <oleObject progId="AcroExch.Document.DC" shapeId="11270"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5555"/>
  <sheetViews>
    <sheetView showGridLines="0" workbookViewId="0">
      <pane ySplit="8" topLeftCell="A9" activePane="bottomLeft" state="frozenSplit"/>
      <selection pane="bottomLeft" activeCell="C421" sqref="C421:H421"/>
    </sheetView>
  </sheetViews>
  <sheetFormatPr defaultRowHeight="13.2" outlineLevelRow="1" x14ac:dyDescent="0.25"/>
  <cols>
    <col min="1" max="1" width="1.6640625" style="281" customWidth="1"/>
    <col min="2" max="2" width="2" style="281" customWidth="1"/>
    <col min="3" max="3" width="1.88671875" style="281" customWidth="1"/>
    <col min="4" max="4" width="9.44140625" style="281" customWidth="1"/>
    <col min="5" max="5" width="4.109375" style="281" customWidth="1"/>
    <col min="6" max="6" width="11.88671875" style="281" customWidth="1"/>
    <col min="7" max="7" width="6" style="281" customWidth="1"/>
    <col min="8" max="8" width="11.109375" style="281" customWidth="1"/>
    <col min="9" max="9" width="1.33203125" style="281" customWidth="1"/>
    <col min="10" max="10" width="2.6640625" style="281" customWidth="1"/>
    <col min="11" max="11" width="8.33203125" style="281" customWidth="1"/>
    <col min="12" max="12" width="4.44140625" style="281" customWidth="1"/>
    <col min="13" max="13" width="5.6640625" style="281" customWidth="1"/>
    <col min="14" max="14" width="2.109375" style="281" customWidth="1"/>
    <col min="15" max="15" width="11" style="281" customWidth="1"/>
    <col min="16" max="16" width="1.33203125" style="281" customWidth="1"/>
    <col min="17" max="17" width="15.109375" style="281" customWidth="1"/>
    <col min="18" max="18" width="1.33203125" style="281" customWidth="1"/>
    <col min="19" max="16384" width="8.88671875" style="281"/>
  </cols>
  <sheetData>
    <row r="1" spans="1:17" x14ac:dyDescent="0.25">
      <c r="A1" s="333" t="s">
        <v>388</v>
      </c>
      <c r="B1" s="326"/>
      <c r="C1" s="326"/>
      <c r="D1" s="326"/>
    </row>
    <row r="2" spans="1:17" x14ac:dyDescent="0.25">
      <c r="A2" s="326"/>
      <c r="B2" s="326"/>
      <c r="C2" s="326"/>
      <c r="D2" s="326"/>
      <c r="F2" s="334" t="s">
        <v>389</v>
      </c>
      <c r="G2" s="326"/>
      <c r="H2" s="326"/>
      <c r="I2" s="326"/>
      <c r="J2" s="326"/>
      <c r="K2" s="326"/>
      <c r="L2" s="326"/>
      <c r="M2" s="326"/>
      <c r="N2" s="326"/>
      <c r="O2" s="326"/>
    </row>
    <row r="3" spans="1:17" ht="409.6" hidden="1" customHeight="1" x14ac:dyDescent="0.25"/>
    <row r="4" spans="1:17" ht="4.95" customHeight="1" x14ac:dyDescent="0.25"/>
    <row r="5" spans="1:17" ht="9" customHeight="1" x14ac:dyDescent="0.25">
      <c r="G5" s="272"/>
      <c r="H5" s="282"/>
      <c r="I5" s="282"/>
      <c r="J5" s="282"/>
      <c r="K5" s="282"/>
      <c r="L5" s="282"/>
      <c r="M5" s="273"/>
    </row>
    <row r="6" spans="1:17" ht="25.5" customHeight="1" x14ac:dyDescent="0.25">
      <c r="G6" s="274"/>
      <c r="H6" s="335" t="s">
        <v>390</v>
      </c>
      <c r="I6" s="326"/>
      <c r="K6" s="335" t="s">
        <v>391</v>
      </c>
      <c r="L6" s="326"/>
      <c r="M6" s="275"/>
    </row>
    <row r="7" spans="1:17" ht="8.6999999999999993" customHeight="1" x14ac:dyDescent="0.25">
      <c r="G7" s="276"/>
      <c r="H7" s="277"/>
      <c r="I7" s="277"/>
      <c r="J7" s="277"/>
      <c r="K7" s="277"/>
      <c r="L7" s="277"/>
      <c r="M7" s="278"/>
    </row>
    <row r="8" spans="1:17" ht="6.6" customHeight="1" x14ac:dyDescent="0.25"/>
    <row r="9" spans="1:17" ht="4.95" customHeight="1" x14ac:dyDescent="0.25"/>
    <row r="10" spans="1:17" ht="13.8" thickBot="1" x14ac:dyDescent="0.3">
      <c r="A10" s="336" t="s">
        <v>240</v>
      </c>
      <c r="B10" s="337"/>
      <c r="C10" s="337"/>
      <c r="D10" s="337"/>
      <c r="E10" s="337"/>
      <c r="F10" s="337"/>
      <c r="G10" s="337"/>
      <c r="H10" s="337"/>
      <c r="I10" s="338" t="s">
        <v>241</v>
      </c>
      <c r="J10" s="337"/>
      <c r="K10" s="337"/>
      <c r="L10" s="338" t="s">
        <v>242</v>
      </c>
      <c r="M10" s="337"/>
      <c r="N10" s="337"/>
      <c r="O10" s="338" t="s">
        <v>243</v>
      </c>
      <c r="P10" s="337"/>
      <c r="Q10" s="286" t="s">
        <v>244</v>
      </c>
    </row>
    <row r="11" spans="1:17" ht="13.8" thickTop="1" x14ac:dyDescent="0.25">
      <c r="A11" s="287"/>
      <c r="B11" s="329" t="s">
        <v>245</v>
      </c>
      <c r="C11" s="330"/>
      <c r="D11" s="330"/>
      <c r="E11" s="330"/>
      <c r="F11" s="330"/>
      <c r="G11" s="330"/>
      <c r="H11" s="330"/>
      <c r="I11" s="331"/>
      <c r="J11" s="330"/>
      <c r="K11" s="330"/>
      <c r="L11" s="331"/>
      <c r="M11" s="330"/>
      <c r="N11" s="330"/>
      <c r="O11" s="331"/>
      <c r="P11" s="330"/>
      <c r="Q11" s="288"/>
    </row>
    <row r="12" spans="1:17" collapsed="1" x14ac:dyDescent="0.25">
      <c r="A12" s="287"/>
      <c r="C12" s="329" t="s">
        <v>246</v>
      </c>
      <c r="D12" s="330"/>
      <c r="E12" s="330"/>
      <c r="F12" s="330"/>
      <c r="G12" s="330"/>
      <c r="H12" s="330"/>
      <c r="I12" s="332">
        <v>13.14</v>
      </c>
      <c r="J12" s="330"/>
      <c r="K12" s="330"/>
      <c r="L12" s="331"/>
      <c r="M12" s="330"/>
      <c r="N12" s="330"/>
      <c r="O12" s="331"/>
      <c r="P12" s="330"/>
      <c r="Q12" s="289">
        <v>13.14</v>
      </c>
    </row>
    <row r="13" spans="1:17" hidden="1" outlineLevel="1" collapsed="1" x14ac:dyDescent="0.25">
      <c r="A13" s="287"/>
      <c r="B13" s="287"/>
      <c r="C13" s="287"/>
      <c r="D13" s="325">
        <v>100459982</v>
      </c>
      <c r="E13" s="326"/>
      <c r="F13" s="326"/>
      <c r="G13" s="326"/>
      <c r="H13" s="326"/>
      <c r="I13" s="327">
        <v>0.97</v>
      </c>
      <c r="J13" s="326"/>
      <c r="K13" s="326"/>
      <c r="L13" s="328"/>
      <c r="M13" s="326"/>
      <c r="N13" s="326"/>
      <c r="O13" s="328"/>
      <c r="P13" s="326"/>
      <c r="Q13" s="290">
        <v>0.97</v>
      </c>
    </row>
    <row r="14" spans="1:17" hidden="1" outlineLevel="1" collapsed="1" x14ac:dyDescent="0.25">
      <c r="A14" s="287"/>
      <c r="B14" s="287"/>
      <c r="C14" s="287"/>
      <c r="D14" s="325">
        <v>100461873</v>
      </c>
      <c r="E14" s="326"/>
      <c r="F14" s="326"/>
      <c r="G14" s="326"/>
      <c r="H14" s="326"/>
      <c r="I14" s="327">
        <v>1.52</v>
      </c>
      <c r="J14" s="326"/>
      <c r="K14" s="326"/>
      <c r="L14" s="328"/>
      <c r="M14" s="326"/>
      <c r="N14" s="326"/>
      <c r="O14" s="328"/>
      <c r="P14" s="326"/>
      <c r="Q14" s="290">
        <v>1.52</v>
      </c>
    </row>
    <row r="15" spans="1:17" hidden="1" outlineLevel="1" collapsed="1" x14ac:dyDescent="0.25">
      <c r="A15" s="287"/>
      <c r="B15" s="287"/>
      <c r="C15" s="287"/>
      <c r="D15" s="325">
        <v>100462499</v>
      </c>
      <c r="E15" s="326"/>
      <c r="F15" s="326"/>
      <c r="G15" s="326"/>
      <c r="H15" s="326"/>
      <c r="I15" s="327">
        <v>0.65</v>
      </c>
      <c r="J15" s="326"/>
      <c r="K15" s="326"/>
      <c r="L15" s="328"/>
      <c r="M15" s="326"/>
      <c r="N15" s="326"/>
      <c r="O15" s="328"/>
      <c r="P15" s="326"/>
      <c r="Q15" s="290">
        <v>0.65</v>
      </c>
    </row>
    <row r="16" spans="1:17" hidden="1" outlineLevel="1" collapsed="1" x14ac:dyDescent="0.25">
      <c r="A16" s="287"/>
      <c r="B16" s="287"/>
      <c r="C16" s="287"/>
      <c r="D16" s="325">
        <v>100462688</v>
      </c>
      <c r="E16" s="326"/>
      <c r="F16" s="326"/>
      <c r="G16" s="326"/>
      <c r="H16" s="326"/>
      <c r="I16" s="327">
        <v>0.15</v>
      </c>
      <c r="J16" s="326"/>
      <c r="K16" s="326"/>
      <c r="L16" s="328"/>
      <c r="M16" s="326"/>
      <c r="N16" s="326"/>
      <c r="O16" s="328"/>
      <c r="P16" s="326"/>
      <c r="Q16" s="290">
        <v>0.15</v>
      </c>
    </row>
    <row r="17" spans="1:17" hidden="1" outlineLevel="1" collapsed="1" x14ac:dyDescent="0.25">
      <c r="A17" s="287"/>
      <c r="B17" s="287"/>
      <c r="C17" s="287"/>
      <c r="D17" s="325">
        <v>100463031</v>
      </c>
      <c r="E17" s="326"/>
      <c r="F17" s="326"/>
      <c r="G17" s="326"/>
      <c r="H17" s="326"/>
      <c r="I17" s="327">
        <v>1.74</v>
      </c>
      <c r="J17" s="326"/>
      <c r="K17" s="326"/>
      <c r="L17" s="328"/>
      <c r="M17" s="326"/>
      <c r="N17" s="326"/>
      <c r="O17" s="328"/>
      <c r="P17" s="326"/>
      <c r="Q17" s="290">
        <v>1.74</v>
      </c>
    </row>
    <row r="18" spans="1:17" hidden="1" outlineLevel="1" collapsed="1" x14ac:dyDescent="0.25">
      <c r="A18" s="287"/>
      <c r="B18" s="287"/>
      <c r="C18" s="287"/>
      <c r="D18" s="325">
        <v>100463060</v>
      </c>
      <c r="E18" s="326"/>
      <c r="F18" s="326"/>
      <c r="G18" s="326"/>
      <c r="H18" s="326"/>
      <c r="I18" s="327">
        <v>0.33</v>
      </c>
      <c r="J18" s="326"/>
      <c r="K18" s="326"/>
      <c r="L18" s="328"/>
      <c r="M18" s="326"/>
      <c r="N18" s="326"/>
      <c r="O18" s="328"/>
      <c r="P18" s="326"/>
      <c r="Q18" s="290">
        <v>0.33</v>
      </c>
    </row>
    <row r="19" spans="1:17" hidden="1" outlineLevel="1" collapsed="1" x14ac:dyDescent="0.25">
      <c r="A19" s="287"/>
      <c r="B19" s="287"/>
      <c r="C19" s="287"/>
      <c r="D19" s="325">
        <v>100463244</v>
      </c>
      <c r="E19" s="326"/>
      <c r="F19" s="326"/>
      <c r="G19" s="326"/>
      <c r="H19" s="326"/>
      <c r="I19" s="327">
        <v>2.1800000000000002</v>
      </c>
      <c r="J19" s="326"/>
      <c r="K19" s="326"/>
      <c r="L19" s="328"/>
      <c r="M19" s="326"/>
      <c r="N19" s="326"/>
      <c r="O19" s="328"/>
      <c r="P19" s="326"/>
      <c r="Q19" s="290">
        <v>2.1800000000000002</v>
      </c>
    </row>
    <row r="20" spans="1:17" hidden="1" outlineLevel="1" collapsed="1" x14ac:dyDescent="0.25">
      <c r="A20" s="287"/>
      <c r="B20" s="287"/>
      <c r="C20" s="287"/>
      <c r="D20" s="325">
        <v>100463466</v>
      </c>
      <c r="E20" s="326"/>
      <c r="F20" s="326"/>
      <c r="G20" s="326"/>
      <c r="H20" s="326"/>
      <c r="I20" s="327">
        <v>0.53</v>
      </c>
      <c r="J20" s="326"/>
      <c r="K20" s="326"/>
      <c r="L20" s="328"/>
      <c r="M20" s="326"/>
      <c r="N20" s="326"/>
      <c r="O20" s="328"/>
      <c r="P20" s="326"/>
      <c r="Q20" s="290">
        <v>0.53</v>
      </c>
    </row>
    <row r="21" spans="1:17" hidden="1" outlineLevel="1" collapsed="1" x14ac:dyDescent="0.25">
      <c r="A21" s="287"/>
      <c r="B21" s="287"/>
      <c r="C21" s="287"/>
      <c r="D21" s="325">
        <v>100463650</v>
      </c>
      <c r="E21" s="326"/>
      <c r="F21" s="326"/>
      <c r="G21" s="326"/>
      <c r="H21" s="326"/>
      <c r="I21" s="327">
        <v>0.87</v>
      </c>
      <c r="J21" s="326"/>
      <c r="K21" s="326"/>
      <c r="L21" s="328"/>
      <c r="M21" s="326"/>
      <c r="N21" s="326"/>
      <c r="O21" s="328"/>
      <c r="P21" s="326"/>
      <c r="Q21" s="290">
        <v>0.87</v>
      </c>
    </row>
    <row r="22" spans="1:17" hidden="1" outlineLevel="1" collapsed="1" x14ac:dyDescent="0.25">
      <c r="A22" s="287"/>
      <c r="B22" s="287"/>
      <c r="C22" s="287"/>
      <c r="D22" s="325">
        <v>100463674</v>
      </c>
      <c r="E22" s="326"/>
      <c r="F22" s="326"/>
      <c r="G22" s="326"/>
      <c r="H22" s="326"/>
      <c r="I22" s="327">
        <v>2.41</v>
      </c>
      <c r="J22" s="326"/>
      <c r="K22" s="326"/>
      <c r="L22" s="328"/>
      <c r="M22" s="326"/>
      <c r="N22" s="326"/>
      <c r="O22" s="328"/>
      <c r="P22" s="326"/>
      <c r="Q22" s="290">
        <v>2.41</v>
      </c>
    </row>
    <row r="23" spans="1:17" hidden="1" outlineLevel="1" collapsed="1" x14ac:dyDescent="0.25">
      <c r="A23" s="287"/>
      <c r="B23" s="287"/>
      <c r="C23" s="287"/>
      <c r="D23" s="325">
        <v>100463691</v>
      </c>
      <c r="E23" s="326"/>
      <c r="F23" s="326"/>
      <c r="G23" s="326"/>
      <c r="H23" s="326"/>
      <c r="I23" s="327">
        <v>1.79</v>
      </c>
      <c r="J23" s="326"/>
      <c r="K23" s="326"/>
      <c r="L23" s="328"/>
      <c r="M23" s="326"/>
      <c r="N23" s="326"/>
      <c r="O23" s="328"/>
      <c r="P23" s="326"/>
      <c r="Q23" s="290">
        <v>1.79</v>
      </c>
    </row>
    <row r="24" spans="1:17" hidden="1" outlineLevel="1" collapsed="1" x14ac:dyDescent="0.25">
      <c r="A24" s="287"/>
      <c r="B24" s="287"/>
      <c r="C24" s="339" t="s">
        <v>247</v>
      </c>
      <c r="D24" s="340"/>
      <c r="E24" s="340"/>
      <c r="F24" s="340"/>
      <c r="G24" s="340"/>
      <c r="H24" s="340"/>
      <c r="I24" s="341">
        <v>13.14</v>
      </c>
      <c r="J24" s="340"/>
      <c r="K24" s="340"/>
      <c r="L24" s="342"/>
      <c r="M24" s="340"/>
      <c r="N24" s="340"/>
      <c r="O24" s="342"/>
      <c r="P24" s="340"/>
      <c r="Q24" s="291">
        <v>13.14</v>
      </c>
    </row>
    <row r="25" spans="1:17" collapsed="1" x14ac:dyDescent="0.25">
      <c r="A25" s="287"/>
      <c r="C25" s="329" t="s">
        <v>248</v>
      </c>
      <c r="D25" s="330"/>
      <c r="E25" s="330"/>
      <c r="F25" s="330"/>
      <c r="G25" s="330"/>
      <c r="H25" s="330"/>
      <c r="I25" s="332">
        <v>16.39</v>
      </c>
      <c r="J25" s="330"/>
      <c r="K25" s="330"/>
      <c r="L25" s="331"/>
      <c r="M25" s="330"/>
      <c r="N25" s="330"/>
      <c r="O25" s="331"/>
      <c r="P25" s="330"/>
      <c r="Q25" s="289">
        <v>16.39</v>
      </c>
    </row>
    <row r="26" spans="1:17" hidden="1" outlineLevel="1" collapsed="1" x14ac:dyDescent="0.25">
      <c r="A26" s="287"/>
      <c r="B26" s="287"/>
      <c r="C26" s="287"/>
      <c r="D26" s="325">
        <v>100461397</v>
      </c>
      <c r="E26" s="326"/>
      <c r="F26" s="326"/>
      <c r="G26" s="326"/>
      <c r="H26" s="326"/>
      <c r="I26" s="327">
        <v>10.93</v>
      </c>
      <c r="J26" s="326"/>
      <c r="K26" s="326"/>
      <c r="L26" s="328"/>
      <c r="M26" s="326"/>
      <c r="N26" s="326"/>
      <c r="O26" s="328"/>
      <c r="P26" s="326"/>
      <c r="Q26" s="290">
        <v>10.93</v>
      </c>
    </row>
    <row r="27" spans="1:17" hidden="1" outlineLevel="1" collapsed="1" x14ac:dyDescent="0.25">
      <c r="A27" s="287"/>
      <c r="B27" s="287"/>
      <c r="C27" s="287"/>
      <c r="D27" s="325">
        <v>100462059</v>
      </c>
      <c r="E27" s="326"/>
      <c r="F27" s="326"/>
      <c r="G27" s="326"/>
      <c r="H27" s="326"/>
      <c r="I27" s="327">
        <v>2.13</v>
      </c>
      <c r="J27" s="326"/>
      <c r="K27" s="326"/>
      <c r="L27" s="328"/>
      <c r="M27" s="326"/>
      <c r="N27" s="326"/>
      <c r="O27" s="328"/>
      <c r="P27" s="326"/>
      <c r="Q27" s="290">
        <v>2.13</v>
      </c>
    </row>
    <row r="28" spans="1:17" hidden="1" outlineLevel="1" collapsed="1" x14ac:dyDescent="0.25">
      <c r="A28" s="287"/>
      <c r="B28" s="287"/>
      <c r="C28" s="287"/>
      <c r="D28" s="325">
        <v>100462950</v>
      </c>
      <c r="E28" s="326"/>
      <c r="F28" s="326"/>
      <c r="G28" s="326"/>
      <c r="H28" s="326"/>
      <c r="I28" s="327">
        <v>3.33</v>
      </c>
      <c r="J28" s="326"/>
      <c r="K28" s="326"/>
      <c r="L28" s="328"/>
      <c r="M28" s="326"/>
      <c r="N28" s="326"/>
      <c r="O28" s="328"/>
      <c r="P28" s="326"/>
      <c r="Q28" s="290">
        <v>3.33</v>
      </c>
    </row>
    <row r="29" spans="1:17" hidden="1" outlineLevel="1" collapsed="1" x14ac:dyDescent="0.25">
      <c r="A29" s="287"/>
      <c r="B29" s="287"/>
      <c r="C29" s="339" t="s">
        <v>249</v>
      </c>
      <c r="D29" s="340"/>
      <c r="E29" s="340"/>
      <c r="F29" s="340"/>
      <c r="G29" s="340"/>
      <c r="H29" s="340"/>
      <c r="I29" s="341">
        <v>16.39</v>
      </c>
      <c r="J29" s="340"/>
      <c r="K29" s="340"/>
      <c r="L29" s="342"/>
      <c r="M29" s="340"/>
      <c r="N29" s="340"/>
      <c r="O29" s="342"/>
      <c r="P29" s="340"/>
      <c r="Q29" s="291">
        <v>16.39</v>
      </c>
    </row>
    <row r="30" spans="1:17" collapsed="1" x14ac:dyDescent="0.25">
      <c r="A30" s="287"/>
      <c r="C30" s="329" t="s">
        <v>250</v>
      </c>
      <c r="D30" s="330"/>
      <c r="E30" s="330"/>
      <c r="F30" s="330"/>
      <c r="G30" s="330"/>
      <c r="H30" s="330"/>
      <c r="I30" s="332">
        <v>19.579999999999998</v>
      </c>
      <c r="J30" s="330"/>
      <c r="K30" s="330"/>
      <c r="L30" s="331"/>
      <c r="M30" s="330"/>
      <c r="N30" s="330"/>
      <c r="O30" s="332">
        <v>19.579999999999998</v>
      </c>
      <c r="P30" s="330"/>
      <c r="Q30" s="289">
        <v>0</v>
      </c>
    </row>
    <row r="31" spans="1:17" hidden="1" outlineLevel="1" collapsed="1" x14ac:dyDescent="0.25">
      <c r="A31" s="287"/>
      <c r="B31" s="287"/>
      <c r="C31" s="287"/>
      <c r="D31" s="325">
        <v>100458594</v>
      </c>
      <c r="E31" s="326"/>
      <c r="F31" s="326"/>
      <c r="G31" s="326"/>
      <c r="H31" s="326"/>
      <c r="I31" s="327">
        <v>13.01</v>
      </c>
      <c r="J31" s="326"/>
      <c r="K31" s="326"/>
      <c r="L31" s="328"/>
      <c r="M31" s="326"/>
      <c r="N31" s="326"/>
      <c r="O31" s="327">
        <v>13.01</v>
      </c>
      <c r="P31" s="326"/>
      <c r="Q31" s="290">
        <v>0</v>
      </c>
    </row>
    <row r="32" spans="1:17" hidden="1" outlineLevel="1" collapsed="1" x14ac:dyDescent="0.25">
      <c r="A32" s="287"/>
      <c r="B32" s="287"/>
      <c r="C32" s="287"/>
      <c r="D32" s="325">
        <v>100461784</v>
      </c>
      <c r="E32" s="326"/>
      <c r="F32" s="326"/>
      <c r="G32" s="326"/>
      <c r="H32" s="326"/>
      <c r="I32" s="327">
        <v>6.57</v>
      </c>
      <c r="J32" s="326"/>
      <c r="K32" s="326"/>
      <c r="L32" s="328"/>
      <c r="M32" s="326"/>
      <c r="N32" s="326"/>
      <c r="O32" s="327">
        <v>6.57</v>
      </c>
      <c r="P32" s="326"/>
      <c r="Q32" s="290">
        <v>0</v>
      </c>
    </row>
    <row r="33" spans="1:17" hidden="1" outlineLevel="1" collapsed="1" x14ac:dyDescent="0.25">
      <c r="A33" s="287"/>
      <c r="B33" s="287"/>
      <c r="C33" s="339" t="s">
        <v>251</v>
      </c>
      <c r="D33" s="340"/>
      <c r="E33" s="340"/>
      <c r="F33" s="340"/>
      <c r="G33" s="340"/>
      <c r="H33" s="340"/>
      <c r="I33" s="341">
        <v>19.579999999999998</v>
      </c>
      <c r="J33" s="340"/>
      <c r="K33" s="340"/>
      <c r="L33" s="342"/>
      <c r="M33" s="340"/>
      <c r="N33" s="340"/>
      <c r="O33" s="341">
        <v>19.579999999999998</v>
      </c>
      <c r="P33" s="340"/>
      <c r="Q33" s="291">
        <v>0</v>
      </c>
    </row>
    <row r="34" spans="1:17" collapsed="1" x14ac:dyDescent="0.25">
      <c r="A34" s="287"/>
      <c r="C34" s="329" t="s">
        <v>252</v>
      </c>
      <c r="D34" s="330"/>
      <c r="E34" s="330"/>
      <c r="F34" s="330"/>
      <c r="G34" s="330"/>
      <c r="H34" s="330"/>
      <c r="I34" s="332">
        <v>83.4</v>
      </c>
      <c r="J34" s="330"/>
      <c r="K34" s="330"/>
      <c r="L34" s="331"/>
      <c r="M34" s="330"/>
      <c r="N34" s="330"/>
      <c r="O34" s="331"/>
      <c r="P34" s="330"/>
      <c r="Q34" s="289">
        <v>83.4</v>
      </c>
    </row>
    <row r="35" spans="1:17" hidden="1" outlineLevel="1" collapsed="1" x14ac:dyDescent="0.25">
      <c r="A35" s="287"/>
      <c r="B35" s="287"/>
      <c r="C35" s="287"/>
      <c r="D35" s="325">
        <v>100458665</v>
      </c>
      <c r="E35" s="326"/>
      <c r="F35" s="326"/>
      <c r="G35" s="326"/>
      <c r="H35" s="326"/>
      <c r="I35" s="327">
        <v>10.23</v>
      </c>
      <c r="J35" s="326"/>
      <c r="K35" s="326"/>
      <c r="L35" s="328"/>
      <c r="M35" s="326"/>
      <c r="N35" s="326"/>
      <c r="O35" s="328"/>
      <c r="P35" s="326"/>
      <c r="Q35" s="290">
        <v>10.23</v>
      </c>
    </row>
    <row r="36" spans="1:17" hidden="1" outlineLevel="1" collapsed="1" x14ac:dyDescent="0.25">
      <c r="A36" s="287"/>
      <c r="B36" s="287"/>
      <c r="C36" s="287"/>
      <c r="D36" s="325">
        <v>100462046</v>
      </c>
      <c r="E36" s="326"/>
      <c r="F36" s="326"/>
      <c r="G36" s="326"/>
      <c r="H36" s="326"/>
      <c r="I36" s="327">
        <v>3.18</v>
      </c>
      <c r="J36" s="326"/>
      <c r="K36" s="326"/>
      <c r="L36" s="328"/>
      <c r="M36" s="326"/>
      <c r="N36" s="326"/>
      <c r="O36" s="328"/>
      <c r="P36" s="326"/>
      <c r="Q36" s="290">
        <v>3.18</v>
      </c>
    </row>
    <row r="37" spans="1:17" hidden="1" outlineLevel="1" collapsed="1" x14ac:dyDescent="0.25">
      <c r="A37" s="287"/>
      <c r="B37" s="287"/>
      <c r="C37" s="287"/>
      <c r="D37" s="325">
        <v>100462089</v>
      </c>
      <c r="E37" s="326"/>
      <c r="F37" s="326"/>
      <c r="G37" s="326"/>
      <c r="H37" s="326"/>
      <c r="I37" s="327">
        <v>2.7</v>
      </c>
      <c r="J37" s="326"/>
      <c r="K37" s="326"/>
      <c r="L37" s="328"/>
      <c r="M37" s="326"/>
      <c r="N37" s="326"/>
      <c r="O37" s="328"/>
      <c r="P37" s="326"/>
      <c r="Q37" s="290">
        <v>2.7</v>
      </c>
    </row>
    <row r="38" spans="1:17" hidden="1" outlineLevel="1" collapsed="1" x14ac:dyDescent="0.25">
      <c r="A38" s="287"/>
      <c r="B38" s="287"/>
      <c r="C38" s="287"/>
      <c r="D38" s="325">
        <v>100462075</v>
      </c>
      <c r="E38" s="326"/>
      <c r="F38" s="326"/>
      <c r="G38" s="326"/>
      <c r="H38" s="326"/>
      <c r="I38" s="327">
        <v>4.18</v>
      </c>
      <c r="J38" s="326"/>
      <c r="K38" s="326"/>
      <c r="L38" s="328"/>
      <c r="M38" s="326"/>
      <c r="N38" s="326"/>
      <c r="O38" s="328"/>
      <c r="P38" s="326"/>
      <c r="Q38" s="290">
        <v>4.18</v>
      </c>
    </row>
    <row r="39" spans="1:17" hidden="1" outlineLevel="1" collapsed="1" x14ac:dyDescent="0.25">
      <c r="A39" s="287"/>
      <c r="B39" s="287"/>
      <c r="C39" s="287"/>
      <c r="D39" s="325">
        <v>100463824</v>
      </c>
      <c r="E39" s="326"/>
      <c r="F39" s="326"/>
      <c r="G39" s="326"/>
      <c r="H39" s="326"/>
      <c r="I39" s="327">
        <v>16.02</v>
      </c>
      <c r="J39" s="326"/>
      <c r="K39" s="326"/>
      <c r="L39" s="328"/>
      <c r="M39" s="326"/>
      <c r="N39" s="326"/>
      <c r="O39" s="328"/>
      <c r="P39" s="326"/>
      <c r="Q39" s="290">
        <v>16.02</v>
      </c>
    </row>
    <row r="40" spans="1:17" hidden="1" outlineLevel="1" collapsed="1" x14ac:dyDescent="0.25">
      <c r="A40" s="287"/>
      <c r="B40" s="287"/>
      <c r="C40" s="287"/>
      <c r="D40" s="325">
        <v>100463840</v>
      </c>
      <c r="E40" s="326"/>
      <c r="F40" s="326"/>
      <c r="G40" s="326"/>
      <c r="H40" s="326"/>
      <c r="I40" s="327">
        <v>16.47</v>
      </c>
      <c r="J40" s="326"/>
      <c r="K40" s="326"/>
      <c r="L40" s="328"/>
      <c r="M40" s="326"/>
      <c r="N40" s="326"/>
      <c r="O40" s="328"/>
      <c r="P40" s="326"/>
      <c r="Q40" s="290">
        <v>16.47</v>
      </c>
    </row>
    <row r="41" spans="1:17" hidden="1" outlineLevel="1" collapsed="1" x14ac:dyDescent="0.25">
      <c r="A41" s="287"/>
      <c r="B41" s="287"/>
      <c r="C41" s="287"/>
      <c r="D41" s="325">
        <v>100463877</v>
      </c>
      <c r="E41" s="326"/>
      <c r="F41" s="326"/>
      <c r="G41" s="326"/>
      <c r="H41" s="326"/>
      <c r="I41" s="327">
        <v>16.48</v>
      </c>
      <c r="J41" s="326"/>
      <c r="K41" s="326"/>
      <c r="L41" s="328"/>
      <c r="M41" s="326"/>
      <c r="N41" s="326"/>
      <c r="O41" s="328"/>
      <c r="P41" s="326"/>
      <c r="Q41" s="290">
        <v>16.48</v>
      </c>
    </row>
    <row r="42" spans="1:17" hidden="1" outlineLevel="1" collapsed="1" x14ac:dyDescent="0.25">
      <c r="A42" s="287"/>
      <c r="B42" s="287"/>
      <c r="C42" s="287"/>
      <c r="D42" s="325">
        <v>100463918</v>
      </c>
      <c r="E42" s="326"/>
      <c r="F42" s="326"/>
      <c r="G42" s="326"/>
      <c r="H42" s="326"/>
      <c r="I42" s="327">
        <v>14.14</v>
      </c>
      <c r="J42" s="326"/>
      <c r="K42" s="326"/>
      <c r="L42" s="328"/>
      <c r="M42" s="326"/>
      <c r="N42" s="326"/>
      <c r="O42" s="328"/>
      <c r="P42" s="326"/>
      <c r="Q42" s="290">
        <v>14.14</v>
      </c>
    </row>
    <row r="43" spans="1:17" hidden="1" outlineLevel="1" collapsed="1" x14ac:dyDescent="0.25">
      <c r="A43" s="287"/>
      <c r="B43" s="287"/>
      <c r="C43" s="339" t="s">
        <v>253</v>
      </c>
      <c r="D43" s="340"/>
      <c r="E43" s="340"/>
      <c r="F43" s="340"/>
      <c r="G43" s="340"/>
      <c r="H43" s="340"/>
      <c r="I43" s="341">
        <v>83.4</v>
      </c>
      <c r="J43" s="340"/>
      <c r="K43" s="340"/>
      <c r="L43" s="342"/>
      <c r="M43" s="340"/>
      <c r="N43" s="340"/>
      <c r="O43" s="342"/>
      <c r="P43" s="340"/>
      <c r="Q43" s="291">
        <v>83.4</v>
      </c>
    </row>
    <row r="44" spans="1:17" collapsed="1" x14ac:dyDescent="0.25">
      <c r="A44" s="287"/>
      <c r="C44" s="329" t="s">
        <v>254</v>
      </c>
      <c r="D44" s="330"/>
      <c r="E44" s="330"/>
      <c r="F44" s="330"/>
      <c r="G44" s="330"/>
      <c r="H44" s="330"/>
      <c r="I44" s="332">
        <v>957.42</v>
      </c>
      <c r="J44" s="330"/>
      <c r="K44" s="330"/>
      <c r="L44" s="331"/>
      <c r="M44" s="330"/>
      <c r="N44" s="330"/>
      <c r="O44" s="331"/>
      <c r="P44" s="330"/>
      <c r="Q44" s="289">
        <v>957.42</v>
      </c>
    </row>
    <row r="45" spans="1:17" hidden="1" outlineLevel="1" collapsed="1" x14ac:dyDescent="0.25">
      <c r="A45" s="287"/>
      <c r="B45" s="287"/>
      <c r="C45" s="287"/>
      <c r="D45" s="325">
        <v>100462958</v>
      </c>
      <c r="E45" s="326"/>
      <c r="F45" s="326"/>
      <c r="G45" s="326"/>
      <c r="H45" s="326"/>
      <c r="I45" s="327">
        <v>0.08</v>
      </c>
      <c r="J45" s="326"/>
      <c r="K45" s="326"/>
      <c r="L45" s="328"/>
      <c r="M45" s="326"/>
      <c r="N45" s="326"/>
      <c r="O45" s="328"/>
      <c r="P45" s="326"/>
      <c r="Q45" s="290">
        <v>0.08</v>
      </c>
    </row>
    <row r="46" spans="1:17" hidden="1" outlineLevel="1" collapsed="1" x14ac:dyDescent="0.25">
      <c r="A46" s="287"/>
      <c r="B46" s="287"/>
      <c r="C46" s="287"/>
      <c r="D46" s="325">
        <v>100462992</v>
      </c>
      <c r="E46" s="326"/>
      <c r="F46" s="326"/>
      <c r="G46" s="326"/>
      <c r="H46" s="326"/>
      <c r="I46" s="327">
        <v>2</v>
      </c>
      <c r="J46" s="326"/>
      <c r="K46" s="326"/>
      <c r="L46" s="328"/>
      <c r="M46" s="326"/>
      <c r="N46" s="326"/>
      <c r="O46" s="328"/>
      <c r="P46" s="326"/>
      <c r="Q46" s="290">
        <v>2</v>
      </c>
    </row>
    <row r="47" spans="1:17" hidden="1" outlineLevel="1" collapsed="1" x14ac:dyDescent="0.25">
      <c r="A47" s="287"/>
      <c r="B47" s="287"/>
      <c r="C47" s="287"/>
      <c r="D47" s="325">
        <v>100463012</v>
      </c>
      <c r="E47" s="326"/>
      <c r="F47" s="326"/>
      <c r="G47" s="326"/>
      <c r="H47" s="326"/>
      <c r="I47" s="327">
        <v>2.27</v>
      </c>
      <c r="J47" s="326"/>
      <c r="K47" s="326"/>
      <c r="L47" s="328"/>
      <c r="M47" s="326"/>
      <c r="N47" s="326"/>
      <c r="O47" s="328"/>
      <c r="P47" s="326"/>
      <c r="Q47" s="290">
        <v>2.27</v>
      </c>
    </row>
    <row r="48" spans="1:17" hidden="1" outlineLevel="1" collapsed="1" x14ac:dyDescent="0.25">
      <c r="A48" s="287"/>
      <c r="B48" s="287"/>
      <c r="C48" s="287"/>
      <c r="D48" s="325">
        <v>100462921</v>
      </c>
      <c r="E48" s="326"/>
      <c r="F48" s="326"/>
      <c r="G48" s="326"/>
      <c r="H48" s="326"/>
      <c r="I48" s="327">
        <v>0.31</v>
      </c>
      <c r="J48" s="326"/>
      <c r="K48" s="326"/>
      <c r="L48" s="328"/>
      <c r="M48" s="326"/>
      <c r="N48" s="326"/>
      <c r="O48" s="328"/>
      <c r="P48" s="326"/>
      <c r="Q48" s="290">
        <v>0.31</v>
      </c>
    </row>
    <row r="49" spans="1:17" hidden="1" outlineLevel="1" collapsed="1" x14ac:dyDescent="0.25">
      <c r="A49" s="287"/>
      <c r="B49" s="287"/>
      <c r="C49" s="287"/>
      <c r="D49" s="325">
        <v>100462757</v>
      </c>
      <c r="E49" s="326"/>
      <c r="F49" s="326"/>
      <c r="G49" s="326"/>
      <c r="H49" s="326"/>
      <c r="I49" s="327">
        <v>2.27</v>
      </c>
      <c r="J49" s="326"/>
      <c r="K49" s="326"/>
      <c r="L49" s="328"/>
      <c r="M49" s="326"/>
      <c r="N49" s="326"/>
      <c r="O49" s="328"/>
      <c r="P49" s="326"/>
      <c r="Q49" s="290">
        <v>2.27</v>
      </c>
    </row>
    <row r="50" spans="1:17" hidden="1" outlineLevel="1" collapsed="1" x14ac:dyDescent="0.25">
      <c r="A50" s="287"/>
      <c r="B50" s="287"/>
      <c r="C50" s="287"/>
      <c r="D50" s="325">
        <v>100462842</v>
      </c>
      <c r="E50" s="326"/>
      <c r="F50" s="326"/>
      <c r="G50" s="326"/>
      <c r="H50" s="326"/>
      <c r="I50" s="327">
        <v>1.07</v>
      </c>
      <c r="J50" s="326"/>
      <c r="K50" s="326"/>
      <c r="L50" s="328"/>
      <c r="M50" s="326"/>
      <c r="N50" s="326"/>
      <c r="O50" s="328"/>
      <c r="P50" s="326"/>
      <c r="Q50" s="290">
        <v>1.07</v>
      </c>
    </row>
    <row r="51" spans="1:17" hidden="1" outlineLevel="1" collapsed="1" x14ac:dyDescent="0.25">
      <c r="A51" s="287"/>
      <c r="B51" s="287"/>
      <c r="C51" s="287"/>
      <c r="D51" s="325">
        <v>100462849</v>
      </c>
      <c r="E51" s="326"/>
      <c r="F51" s="326"/>
      <c r="G51" s="326"/>
      <c r="H51" s="326"/>
      <c r="I51" s="327">
        <v>1.29</v>
      </c>
      <c r="J51" s="326"/>
      <c r="K51" s="326"/>
      <c r="L51" s="328"/>
      <c r="M51" s="326"/>
      <c r="N51" s="326"/>
      <c r="O51" s="328"/>
      <c r="P51" s="326"/>
      <c r="Q51" s="290">
        <v>1.29</v>
      </c>
    </row>
    <row r="52" spans="1:17" hidden="1" outlineLevel="1" collapsed="1" x14ac:dyDescent="0.25">
      <c r="A52" s="287"/>
      <c r="B52" s="287"/>
      <c r="C52" s="287"/>
      <c r="D52" s="325">
        <v>100462819</v>
      </c>
      <c r="E52" s="326"/>
      <c r="F52" s="326"/>
      <c r="G52" s="326"/>
      <c r="H52" s="326"/>
      <c r="I52" s="327">
        <v>7.43</v>
      </c>
      <c r="J52" s="326"/>
      <c r="K52" s="326"/>
      <c r="L52" s="328"/>
      <c r="M52" s="326"/>
      <c r="N52" s="326"/>
      <c r="O52" s="328"/>
      <c r="P52" s="326"/>
      <c r="Q52" s="290">
        <v>7.43</v>
      </c>
    </row>
    <row r="53" spans="1:17" hidden="1" outlineLevel="1" collapsed="1" x14ac:dyDescent="0.25">
      <c r="A53" s="287"/>
      <c r="B53" s="287"/>
      <c r="C53" s="287"/>
      <c r="D53" s="325">
        <v>100462908</v>
      </c>
      <c r="E53" s="326"/>
      <c r="F53" s="326"/>
      <c r="G53" s="326"/>
      <c r="H53" s="326"/>
      <c r="I53" s="327">
        <v>0.34</v>
      </c>
      <c r="J53" s="326"/>
      <c r="K53" s="326"/>
      <c r="L53" s="328"/>
      <c r="M53" s="326"/>
      <c r="N53" s="326"/>
      <c r="O53" s="328"/>
      <c r="P53" s="326"/>
      <c r="Q53" s="290">
        <v>0.34</v>
      </c>
    </row>
    <row r="54" spans="1:17" hidden="1" outlineLevel="1" collapsed="1" x14ac:dyDescent="0.25">
      <c r="A54" s="287"/>
      <c r="B54" s="287"/>
      <c r="C54" s="287"/>
      <c r="D54" s="325">
        <v>100462910</v>
      </c>
      <c r="E54" s="326"/>
      <c r="F54" s="326"/>
      <c r="G54" s="326"/>
      <c r="H54" s="326"/>
      <c r="I54" s="327">
        <v>0.38</v>
      </c>
      <c r="J54" s="326"/>
      <c r="K54" s="326"/>
      <c r="L54" s="328"/>
      <c r="M54" s="326"/>
      <c r="N54" s="326"/>
      <c r="O54" s="328"/>
      <c r="P54" s="326"/>
      <c r="Q54" s="290">
        <v>0.38</v>
      </c>
    </row>
    <row r="55" spans="1:17" hidden="1" outlineLevel="1" collapsed="1" x14ac:dyDescent="0.25">
      <c r="A55" s="287"/>
      <c r="B55" s="287"/>
      <c r="C55" s="287"/>
      <c r="D55" s="325">
        <v>100463020</v>
      </c>
      <c r="E55" s="326"/>
      <c r="F55" s="326"/>
      <c r="G55" s="326"/>
      <c r="H55" s="326"/>
      <c r="I55" s="327">
        <v>2.8</v>
      </c>
      <c r="J55" s="326"/>
      <c r="K55" s="326"/>
      <c r="L55" s="328"/>
      <c r="M55" s="326"/>
      <c r="N55" s="326"/>
      <c r="O55" s="328"/>
      <c r="P55" s="326"/>
      <c r="Q55" s="290">
        <v>2.8</v>
      </c>
    </row>
    <row r="56" spans="1:17" hidden="1" outlineLevel="1" collapsed="1" x14ac:dyDescent="0.25">
      <c r="A56" s="287"/>
      <c r="B56" s="287"/>
      <c r="C56" s="287"/>
      <c r="D56" s="325">
        <v>100463026</v>
      </c>
      <c r="E56" s="326"/>
      <c r="F56" s="326"/>
      <c r="G56" s="326"/>
      <c r="H56" s="326"/>
      <c r="I56" s="327">
        <v>0.34</v>
      </c>
      <c r="J56" s="326"/>
      <c r="K56" s="326"/>
      <c r="L56" s="328"/>
      <c r="M56" s="326"/>
      <c r="N56" s="326"/>
      <c r="O56" s="328"/>
      <c r="P56" s="326"/>
      <c r="Q56" s="290">
        <v>0.34</v>
      </c>
    </row>
    <row r="57" spans="1:17" hidden="1" outlineLevel="1" collapsed="1" x14ac:dyDescent="0.25">
      <c r="A57" s="287"/>
      <c r="B57" s="287"/>
      <c r="C57" s="287"/>
      <c r="D57" s="325">
        <v>100463032</v>
      </c>
      <c r="E57" s="326"/>
      <c r="F57" s="326"/>
      <c r="G57" s="326"/>
      <c r="H57" s="326"/>
      <c r="I57" s="327">
        <v>2.91</v>
      </c>
      <c r="J57" s="326"/>
      <c r="K57" s="326"/>
      <c r="L57" s="328"/>
      <c r="M57" s="326"/>
      <c r="N57" s="326"/>
      <c r="O57" s="328"/>
      <c r="P57" s="326"/>
      <c r="Q57" s="290">
        <v>2.91</v>
      </c>
    </row>
    <row r="58" spans="1:17" hidden="1" outlineLevel="1" collapsed="1" x14ac:dyDescent="0.25">
      <c r="A58" s="287"/>
      <c r="B58" s="287"/>
      <c r="C58" s="287"/>
      <c r="D58" s="325">
        <v>100463049</v>
      </c>
      <c r="E58" s="326"/>
      <c r="F58" s="326"/>
      <c r="G58" s="326"/>
      <c r="H58" s="326"/>
      <c r="I58" s="327">
        <v>7.24</v>
      </c>
      <c r="J58" s="326"/>
      <c r="K58" s="326"/>
      <c r="L58" s="328"/>
      <c r="M58" s="326"/>
      <c r="N58" s="326"/>
      <c r="O58" s="328"/>
      <c r="P58" s="326"/>
      <c r="Q58" s="290">
        <v>7.24</v>
      </c>
    </row>
    <row r="59" spans="1:17" hidden="1" outlineLevel="1" collapsed="1" x14ac:dyDescent="0.25">
      <c r="A59" s="287"/>
      <c r="B59" s="287"/>
      <c r="C59" s="287"/>
      <c r="D59" s="325">
        <v>100463052</v>
      </c>
      <c r="E59" s="326"/>
      <c r="F59" s="326"/>
      <c r="G59" s="326"/>
      <c r="H59" s="326"/>
      <c r="I59" s="327">
        <v>3.08</v>
      </c>
      <c r="J59" s="326"/>
      <c r="K59" s="326"/>
      <c r="L59" s="328"/>
      <c r="M59" s="326"/>
      <c r="N59" s="326"/>
      <c r="O59" s="328"/>
      <c r="P59" s="326"/>
      <c r="Q59" s="290">
        <v>3.08</v>
      </c>
    </row>
    <row r="60" spans="1:17" hidden="1" outlineLevel="1" collapsed="1" x14ac:dyDescent="0.25">
      <c r="A60" s="287"/>
      <c r="B60" s="287"/>
      <c r="C60" s="287"/>
      <c r="D60" s="325">
        <v>100463054</v>
      </c>
      <c r="E60" s="326"/>
      <c r="F60" s="326"/>
      <c r="G60" s="326"/>
      <c r="H60" s="326"/>
      <c r="I60" s="327">
        <v>0.82</v>
      </c>
      <c r="J60" s="326"/>
      <c r="K60" s="326"/>
      <c r="L60" s="328"/>
      <c r="M60" s="326"/>
      <c r="N60" s="326"/>
      <c r="O60" s="328"/>
      <c r="P60" s="326"/>
      <c r="Q60" s="290">
        <v>0.82</v>
      </c>
    </row>
    <row r="61" spans="1:17" hidden="1" outlineLevel="1" collapsed="1" x14ac:dyDescent="0.25">
      <c r="A61" s="287"/>
      <c r="B61" s="287"/>
      <c r="C61" s="287"/>
      <c r="D61" s="325">
        <v>100463056</v>
      </c>
      <c r="E61" s="326"/>
      <c r="F61" s="326"/>
      <c r="G61" s="326"/>
      <c r="H61" s="326"/>
      <c r="I61" s="327">
        <v>2.8</v>
      </c>
      <c r="J61" s="326"/>
      <c r="K61" s="326"/>
      <c r="L61" s="328"/>
      <c r="M61" s="326"/>
      <c r="N61" s="326"/>
      <c r="O61" s="328"/>
      <c r="P61" s="326"/>
      <c r="Q61" s="290">
        <v>2.8</v>
      </c>
    </row>
    <row r="62" spans="1:17" hidden="1" outlineLevel="1" collapsed="1" x14ac:dyDescent="0.25">
      <c r="A62" s="287"/>
      <c r="B62" s="287"/>
      <c r="C62" s="287"/>
      <c r="D62" s="325">
        <v>100463066</v>
      </c>
      <c r="E62" s="326"/>
      <c r="F62" s="326"/>
      <c r="G62" s="326"/>
      <c r="H62" s="326"/>
      <c r="I62" s="327">
        <v>3.81</v>
      </c>
      <c r="J62" s="326"/>
      <c r="K62" s="326"/>
      <c r="L62" s="328"/>
      <c r="M62" s="326"/>
      <c r="N62" s="326"/>
      <c r="O62" s="328"/>
      <c r="P62" s="326"/>
      <c r="Q62" s="290">
        <v>3.81</v>
      </c>
    </row>
    <row r="63" spans="1:17" hidden="1" outlineLevel="1" collapsed="1" x14ac:dyDescent="0.25">
      <c r="A63" s="287"/>
      <c r="B63" s="287"/>
      <c r="C63" s="287"/>
      <c r="D63" s="325">
        <v>100463101</v>
      </c>
      <c r="E63" s="326"/>
      <c r="F63" s="326"/>
      <c r="G63" s="326"/>
      <c r="H63" s="326"/>
      <c r="I63" s="327">
        <v>2.74</v>
      </c>
      <c r="J63" s="326"/>
      <c r="K63" s="326"/>
      <c r="L63" s="328"/>
      <c r="M63" s="326"/>
      <c r="N63" s="326"/>
      <c r="O63" s="328"/>
      <c r="P63" s="326"/>
      <c r="Q63" s="290">
        <v>2.74</v>
      </c>
    </row>
    <row r="64" spans="1:17" hidden="1" outlineLevel="1" collapsed="1" x14ac:dyDescent="0.25">
      <c r="A64" s="287"/>
      <c r="B64" s="287"/>
      <c r="C64" s="287"/>
      <c r="D64" s="325">
        <v>100463094</v>
      </c>
      <c r="E64" s="326"/>
      <c r="F64" s="326"/>
      <c r="G64" s="326"/>
      <c r="H64" s="326"/>
      <c r="I64" s="327">
        <v>1.68</v>
      </c>
      <c r="J64" s="326"/>
      <c r="K64" s="326"/>
      <c r="L64" s="328"/>
      <c r="M64" s="326"/>
      <c r="N64" s="326"/>
      <c r="O64" s="328"/>
      <c r="P64" s="326"/>
      <c r="Q64" s="290">
        <v>1.68</v>
      </c>
    </row>
    <row r="65" spans="1:17" hidden="1" outlineLevel="1" collapsed="1" x14ac:dyDescent="0.25">
      <c r="A65" s="287"/>
      <c r="B65" s="287"/>
      <c r="C65" s="287"/>
      <c r="D65" s="325">
        <v>100463123</v>
      </c>
      <c r="E65" s="326"/>
      <c r="F65" s="326"/>
      <c r="G65" s="326"/>
      <c r="H65" s="326"/>
      <c r="I65" s="327">
        <v>8.7200000000000006</v>
      </c>
      <c r="J65" s="326"/>
      <c r="K65" s="326"/>
      <c r="L65" s="328"/>
      <c r="M65" s="326"/>
      <c r="N65" s="326"/>
      <c r="O65" s="328"/>
      <c r="P65" s="326"/>
      <c r="Q65" s="290">
        <v>8.7200000000000006</v>
      </c>
    </row>
    <row r="66" spans="1:17" hidden="1" outlineLevel="1" collapsed="1" x14ac:dyDescent="0.25">
      <c r="A66" s="287"/>
      <c r="B66" s="287"/>
      <c r="C66" s="287"/>
      <c r="D66" s="325">
        <v>100463139</v>
      </c>
      <c r="E66" s="326"/>
      <c r="F66" s="326"/>
      <c r="G66" s="326"/>
      <c r="H66" s="326"/>
      <c r="I66" s="327">
        <v>8.5299999999999994</v>
      </c>
      <c r="J66" s="326"/>
      <c r="K66" s="326"/>
      <c r="L66" s="328"/>
      <c r="M66" s="326"/>
      <c r="N66" s="326"/>
      <c r="O66" s="328"/>
      <c r="P66" s="326"/>
      <c r="Q66" s="290">
        <v>8.5299999999999994</v>
      </c>
    </row>
    <row r="67" spans="1:17" hidden="1" outlineLevel="1" collapsed="1" x14ac:dyDescent="0.25">
      <c r="A67" s="287"/>
      <c r="B67" s="287"/>
      <c r="C67" s="287"/>
      <c r="D67" s="325">
        <v>100463140</v>
      </c>
      <c r="E67" s="326"/>
      <c r="F67" s="326"/>
      <c r="G67" s="326"/>
      <c r="H67" s="326"/>
      <c r="I67" s="327">
        <v>2.93</v>
      </c>
      <c r="J67" s="326"/>
      <c r="K67" s="326"/>
      <c r="L67" s="328"/>
      <c r="M67" s="326"/>
      <c r="N67" s="326"/>
      <c r="O67" s="328"/>
      <c r="P67" s="326"/>
      <c r="Q67" s="290">
        <v>2.93</v>
      </c>
    </row>
    <row r="68" spans="1:17" hidden="1" outlineLevel="1" collapsed="1" x14ac:dyDescent="0.25">
      <c r="A68" s="287"/>
      <c r="B68" s="287"/>
      <c r="C68" s="287"/>
      <c r="D68" s="325">
        <v>100463145</v>
      </c>
      <c r="E68" s="326"/>
      <c r="F68" s="326"/>
      <c r="G68" s="326"/>
      <c r="H68" s="326"/>
      <c r="I68" s="327">
        <v>3</v>
      </c>
      <c r="J68" s="326"/>
      <c r="K68" s="326"/>
      <c r="L68" s="328"/>
      <c r="M68" s="326"/>
      <c r="N68" s="326"/>
      <c r="O68" s="328"/>
      <c r="P68" s="326"/>
      <c r="Q68" s="290">
        <v>3</v>
      </c>
    </row>
    <row r="69" spans="1:17" hidden="1" outlineLevel="1" collapsed="1" x14ac:dyDescent="0.25">
      <c r="A69" s="287"/>
      <c r="B69" s="287"/>
      <c r="C69" s="287"/>
      <c r="D69" s="325">
        <v>100463162</v>
      </c>
      <c r="E69" s="326"/>
      <c r="F69" s="326"/>
      <c r="G69" s="326"/>
      <c r="H69" s="326"/>
      <c r="I69" s="327">
        <v>2.76</v>
      </c>
      <c r="J69" s="326"/>
      <c r="K69" s="326"/>
      <c r="L69" s="328"/>
      <c r="M69" s="326"/>
      <c r="N69" s="326"/>
      <c r="O69" s="328"/>
      <c r="P69" s="326"/>
      <c r="Q69" s="290">
        <v>2.76</v>
      </c>
    </row>
    <row r="70" spans="1:17" hidden="1" outlineLevel="1" collapsed="1" x14ac:dyDescent="0.25">
      <c r="A70" s="287"/>
      <c r="B70" s="287"/>
      <c r="C70" s="287"/>
      <c r="D70" s="325">
        <v>100463163</v>
      </c>
      <c r="E70" s="326"/>
      <c r="F70" s="326"/>
      <c r="G70" s="326"/>
      <c r="H70" s="326"/>
      <c r="I70" s="327">
        <v>8.42</v>
      </c>
      <c r="J70" s="326"/>
      <c r="K70" s="326"/>
      <c r="L70" s="328"/>
      <c r="M70" s="326"/>
      <c r="N70" s="326"/>
      <c r="O70" s="328"/>
      <c r="P70" s="326"/>
      <c r="Q70" s="290">
        <v>8.42</v>
      </c>
    </row>
    <row r="71" spans="1:17" hidden="1" outlineLevel="1" collapsed="1" x14ac:dyDescent="0.25">
      <c r="A71" s="287"/>
      <c r="B71" s="287"/>
      <c r="C71" s="287"/>
      <c r="D71" s="325">
        <v>100463154</v>
      </c>
      <c r="E71" s="326"/>
      <c r="F71" s="326"/>
      <c r="G71" s="326"/>
      <c r="H71" s="326"/>
      <c r="I71" s="327">
        <v>6.96</v>
      </c>
      <c r="J71" s="326"/>
      <c r="K71" s="326"/>
      <c r="L71" s="328"/>
      <c r="M71" s="326"/>
      <c r="N71" s="326"/>
      <c r="O71" s="328"/>
      <c r="P71" s="326"/>
      <c r="Q71" s="290">
        <v>6.96</v>
      </c>
    </row>
    <row r="72" spans="1:17" hidden="1" outlineLevel="1" collapsed="1" x14ac:dyDescent="0.25">
      <c r="A72" s="287"/>
      <c r="B72" s="287"/>
      <c r="C72" s="287"/>
      <c r="D72" s="325">
        <v>100463184</v>
      </c>
      <c r="E72" s="326"/>
      <c r="F72" s="326"/>
      <c r="G72" s="326"/>
      <c r="H72" s="326"/>
      <c r="I72" s="327">
        <v>3.95</v>
      </c>
      <c r="J72" s="326"/>
      <c r="K72" s="326"/>
      <c r="L72" s="328"/>
      <c r="M72" s="326"/>
      <c r="N72" s="326"/>
      <c r="O72" s="328"/>
      <c r="P72" s="326"/>
      <c r="Q72" s="290">
        <v>3.95</v>
      </c>
    </row>
    <row r="73" spans="1:17" hidden="1" outlineLevel="1" collapsed="1" x14ac:dyDescent="0.25">
      <c r="A73" s="287"/>
      <c r="B73" s="287"/>
      <c r="C73" s="287"/>
      <c r="D73" s="325">
        <v>100463200</v>
      </c>
      <c r="E73" s="326"/>
      <c r="F73" s="326"/>
      <c r="G73" s="326"/>
      <c r="H73" s="326"/>
      <c r="I73" s="327">
        <v>3.99</v>
      </c>
      <c r="J73" s="326"/>
      <c r="K73" s="326"/>
      <c r="L73" s="328"/>
      <c r="M73" s="326"/>
      <c r="N73" s="326"/>
      <c r="O73" s="328"/>
      <c r="P73" s="326"/>
      <c r="Q73" s="290">
        <v>3.99</v>
      </c>
    </row>
    <row r="74" spans="1:17" hidden="1" outlineLevel="1" collapsed="1" x14ac:dyDescent="0.25">
      <c r="A74" s="287"/>
      <c r="B74" s="287"/>
      <c r="C74" s="287"/>
      <c r="D74" s="325">
        <v>100462490</v>
      </c>
      <c r="E74" s="326"/>
      <c r="F74" s="326"/>
      <c r="G74" s="326"/>
      <c r="H74" s="326"/>
      <c r="I74" s="327">
        <v>6.82</v>
      </c>
      <c r="J74" s="326"/>
      <c r="K74" s="326"/>
      <c r="L74" s="328"/>
      <c r="M74" s="326"/>
      <c r="N74" s="326"/>
      <c r="O74" s="328"/>
      <c r="P74" s="326"/>
      <c r="Q74" s="290">
        <v>6.82</v>
      </c>
    </row>
    <row r="75" spans="1:17" hidden="1" outlineLevel="1" collapsed="1" x14ac:dyDescent="0.25">
      <c r="A75" s="287"/>
      <c r="B75" s="287"/>
      <c r="C75" s="287"/>
      <c r="D75" s="325">
        <v>100462496</v>
      </c>
      <c r="E75" s="326"/>
      <c r="F75" s="326"/>
      <c r="G75" s="326"/>
      <c r="H75" s="326"/>
      <c r="I75" s="327">
        <v>0.86</v>
      </c>
      <c r="J75" s="326"/>
      <c r="K75" s="326"/>
      <c r="L75" s="328"/>
      <c r="M75" s="326"/>
      <c r="N75" s="326"/>
      <c r="O75" s="328"/>
      <c r="P75" s="326"/>
      <c r="Q75" s="290">
        <v>0.86</v>
      </c>
    </row>
    <row r="76" spans="1:17" hidden="1" outlineLevel="1" collapsed="1" x14ac:dyDescent="0.25">
      <c r="A76" s="287"/>
      <c r="B76" s="287"/>
      <c r="C76" s="287"/>
      <c r="D76" s="325">
        <v>100462514</v>
      </c>
      <c r="E76" s="326"/>
      <c r="F76" s="326"/>
      <c r="G76" s="326"/>
      <c r="H76" s="326"/>
      <c r="I76" s="327">
        <v>2.68</v>
      </c>
      <c r="J76" s="326"/>
      <c r="K76" s="326"/>
      <c r="L76" s="328"/>
      <c r="M76" s="326"/>
      <c r="N76" s="326"/>
      <c r="O76" s="328"/>
      <c r="P76" s="326"/>
      <c r="Q76" s="290">
        <v>2.68</v>
      </c>
    </row>
    <row r="77" spans="1:17" hidden="1" outlineLevel="1" collapsed="1" x14ac:dyDescent="0.25">
      <c r="A77" s="287"/>
      <c r="B77" s="287"/>
      <c r="C77" s="287"/>
      <c r="D77" s="325">
        <v>100462528</v>
      </c>
      <c r="E77" s="326"/>
      <c r="F77" s="326"/>
      <c r="G77" s="326"/>
      <c r="H77" s="326"/>
      <c r="I77" s="327">
        <v>3.33</v>
      </c>
      <c r="J77" s="326"/>
      <c r="K77" s="326"/>
      <c r="L77" s="328"/>
      <c r="M77" s="326"/>
      <c r="N77" s="326"/>
      <c r="O77" s="328"/>
      <c r="P77" s="326"/>
      <c r="Q77" s="290">
        <v>3.33</v>
      </c>
    </row>
    <row r="78" spans="1:17" hidden="1" outlineLevel="1" collapsed="1" x14ac:dyDescent="0.25">
      <c r="A78" s="287"/>
      <c r="B78" s="287"/>
      <c r="C78" s="287"/>
      <c r="D78" s="325">
        <v>100462531</v>
      </c>
      <c r="E78" s="326"/>
      <c r="F78" s="326"/>
      <c r="G78" s="326"/>
      <c r="H78" s="326"/>
      <c r="I78" s="327">
        <v>4.2699999999999996</v>
      </c>
      <c r="J78" s="326"/>
      <c r="K78" s="326"/>
      <c r="L78" s="328"/>
      <c r="M78" s="326"/>
      <c r="N78" s="326"/>
      <c r="O78" s="328"/>
      <c r="P78" s="326"/>
      <c r="Q78" s="290">
        <v>4.2699999999999996</v>
      </c>
    </row>
    <row r="79" spans="1:17" hidden="1" outlineLevel="1" collapsed="1" x14ac:dyDescent="0.25">
      <c r="A79" s="287"/>
      <c r="B79" s="287"/>
      <c r="C79" s="287"/>
      <c r="D79" s="325">
        <v>100462533</v>
      </c>
      <c r="E79" s="326"/>
      <c r="F79" s="326"/>
      <c r="G79" s="326"/>
      <c r="H79" s="326"/>
      <c r="I79" s="327">
        <v>0.12</v>
      </c>
      <c r="J79" s="326"/>
      <c r="K79" s="326"/>
      <c r="L79" s="328"/>
      <c r="M79" s="326"/>
      <c r="N79" s="326"/>
      <c r="O79" s="328"/>
      <c r="P79" s="326"/>
      <c r="Q79" s="290">
        <v>0.12</v>
      </c>
    </row>
    <row r="80" spans="1:17" hidden="1" outlineLevel="1" collapsed="1" x14ac:dyDescent="0.25">
      <c r="A80" s="287"/>
      <c r="B80" s="287"/>
      <c r="C80" s="287"/>
      <c r="D80" s="325">
        <v>100462537</v>
      </c>
      <c r="E80" s="326"/>
      <c r="F80" s="326"/>
      <c r="G80" s="326"/>
      <c r="H80" s="326"/>
      <c r="I80" s="327">
        <v>5.76</v>
      </c>
      <c r="J80" s="326"/>
      <c r="K80" s="326"/>
      <c r="L80" s="328"/>
      <c r="M80" s="326"/>
      <c r="N80" s="326"/>
      <c r="O80" s="328"/>
      <c r="P80" s="326"/>
      <c r="Q80" s="290">
        <v>5.76</v>
      </c>
    </row>
    <row r="81" spans="1:17" hidden="1" outlineLevel="1" collapsed="1" x14ac:dyDescent="0.25">
      <c r="A81" s="287"/>
      <c r="B81" s="287"/>
      <c r="C81" s="287"/>
      <c r="D81" s="325">
        <v>100462544</v>
      </c>
      <c r="E81" s="326"/>
      <c r="F81" s="326"/>
      <c r="G81" s="326"/>
      <c r="H81" s="326"/>
      <c r="I81" s="327">
        <v>9</v>
      </c>
      <c r="J81" s="326"/>
      <c r="K81" s="326"/>
      <c r="L81" s="328"/>
      <c r="M81" s="326"/>
      <c r="N81" s="326"/>
      <c r="O81" s="328"/>
      <c r="P81" s="326"/>
      <c r="Q81" s="290">
        <v>9</v>
      </c>
    </row>
    <row r="82" spans="1:17" hidden="1" outlineLevel="1" collapsed="1" x14ac:dyDescent="0.25">
      <c r="A82" s="287"/>
      <c r="B82" s="287"/>
      <c r="C82" s="287"/>
      <c r="D82" s="325">
        <v>100462563</v>
      </c>
      <c r="E82" s="326"/>
      <c r="F82" s="326"/>
      <c r="G82" s="326"/>
      <c r="H82" s="326"/>
      <c r="I82" s="327">
        <v>1.71</v>
      </c>
      <c r="J82" s="326"/>
      <c r="K82" s="326"/>
      <c r="L82" s="328"/>
      <c r="M82" s="326"/>
      <c r="N82" s="326"/>
      <c r="O82" s="328"/>
      <c r="P82" s="326"/>
      <c r="Q82" s="290">
        <v>1.71</v>
      </c>
    </row>
    <row r="83" spans="1:17" hidden="1" outlineLevel="1" collapsed="1" x14ac:dyDescent="0.25">
      <c r="A83" s="287"/>
      <c r="B83" s="287"/>
      <c r="C83" s="287"/>
      <c r="D83" s="325">
        <v>100462601</v>
      </c>
      <c r="E83" s="326"/>
      <c r="F83" s="326"/>
      <c r="G83" s="326"/>
      <c r="H83" s="326"/>
      <c r="I83" s="327">
        <v>2.87</v>
      </c>
      <c r="J83" s="326"/>
      <c r="K83" s="326"/>
      <c r="L83" s="328"/>
      <c r="M83" s="326"/>
      <c r="N83" s="326"/>
      <c r="O83" s="328"/>
      <c r="P83" s="326"/>
      <c r="Q83" s="290">
        <v>2.87</v>
      </c>
    </row>
    <row r="84" spans="1:17" hidden="1" outlineLevel="1" collapsed="1" x14ac:dyDescent="0.25">
      <c r="A84" s="287"/>
      <c r="B84" s="287"/>
      <c r="C84" s="287"/>
      <c r="D84" s="325">
        <v>100462602</v>
      </c>
      <c r="E84" s="326"/>
      <c r="F84" s="326"/>
      <c r="G84" s="326"/>
      <c r="H84" s="326"/>
      <c r="I84" s="327">
        <v>3.57</v>
      </c>
      <c r="J84" s="326"/>
      <c r="K84" s="326"/>
      <c r="L84" s="328"/>
      <c r="M84" s="326"/>
      <c r="N84" s="326"/>
      <c r="O84" s="328"/>
      <c r="P84" s="326"/>
      <c r="Q84" s="290">
        <v>3.57</v>
      </c>
    </row>
    <row r="85" spans="1:17" hidden="1" outlineLevel="1" collapsed="1" x14ac:dyDescent="0.25">
      <c r="A85" s="287"/>
      <c r="B85" s="287"/>
      <c r="C85" s="287"/>
      <c r="D85" s="325">
        <v>100462608</v>
      </c>
      <c r="E85" s="326"/>
      <c r="F85" s="326"/>
      <c r="G85" s="326"/>
      <c r="H85" s="326"/>
      <c r="I85" s="327">
        <v>2.06</v>
      </c>
      <c r="J85" s="326"/>
      <c r="K85" s="326"/>
      <c r="L85" s="328"/>
      <c r="M85" s="326"/>
      <c r="N85" s="326"/>
      <c r="O85" s="328"/>
      <c r="P85" s="326"/>
      <c r="Q85" s="290">
        <v>2.06</v>
      </c>
    </row>
    <row r="86" spans="1:17" hidden="1" outlineLevel="1" collapsed="1" x14ac:dyDescent="0.25">
      <c r="A86" s="287"/>
      <c r="B86" s="287"/>
      <c r="C86" s="287"/>
      <c r="D86" s="325">
        <v>100462609</v>
      </c>
      <c r="E86" s="326"/>
      <c r="F86" s="326"/>
      <c r="G86" s="326"/>
      <c r="H86" s="326"/>
      <c r="I86" s="327">
        <v>1.85</v>
      </c>
      <c r="J86" s="326"/>
      <c r="K86" s="326"/>
      <c r="L86" s="328"/>
      <c r="M86" s="326"/>
      <c r="N86" s="326"/>
      <c r="O86" s="328"/>
      <c r="P86" s="326"/>
      <c r="Q86" s="290">
        <v>1.85</v>
      </c>
    </row>
    <row r="87" spans="1:17" hidden="1" outlineLevel="1" collapsed="1" x14ac:dyDescent="0.25">
      <c r="A87" s="287"/>
      <c r="B87" s="287"/>
      <c r="C87" s="287"/>
      <c r="D87" s="325">
        <v>100462618</v>
      </c>
      <c r="E87" s="326"/>
      <c r="F87" s="326"/>
      <c r="G87" s="326"/>
      <c r="H87" s="326"/>
      <c r="I87" s="327">
        <v>2.14</v>
      </c>
      <c r="J87" s="326"/>
      <c r="K87" s="326"/>
      <c r="L87" s="328"/>
      <c r="M87" s="326"/>
      <c r="N87" s="326"/>
      <c r="O87" s="328"/>
      <c r="P87" s="326"/>
      <c r="Q87" s="290">
        <v>2.14</v>
      </c>
    </row>
    <row r="88" spans="1:17" hidden="1" outlineLevel="1" collapsed="1" x14ac:dyDescent="0.25">
      <c r="A88" s="287"/>
      <c r="B88" s="287"/>
      <c r="C88" s="287"/>
      <c r="D88" s="325">
        <v>100462634</v>
      </c>
      <c r="E88" s="326"/>
      <c r="F88" s="326"/>
      <c r="G88" s="326"/>
      <c r="H88" s="326"/>
      <c r="I88" s="327">
        <v>3.11</v>
      </c>
      <c r="J88" s="326"/>
      <c r="K88" s="326"/>
      <c r="L88" s="328"/>
      <c r="M88" s="326"/>
      <c r="N88" s="326"/>
      <c r="O88" s="328"/>
      <c r="P88" s="326"/>
      <c r="Q88" s="290">
        <v>3.11</v>
      </c>
    </row>
    <row r="89" spans="1:17" hidden="1" outlineLevel="1" collapsed="1" x14ac:dyDescent="0.25">
      <c r="A89" s="287"/>
      <c r="B89" s="287"/>
      <c r="C89" s="287"/>
      <c r="D89" s="325">
        <v>100462652</v>
      </c>
      <c r="E89" s="326"/>
      <c r="F89" s="326"/>
      <c r="G89" s="326"/>
      <c r="H89" s="326"/>
      <c r="I89" s="327">
        <v>4.37</v>
      </c>
      <c r="J89" s="326"/>
      <c r="K89" s="326"/>
      <c r="L89" s="328"/>
      <c r="M89" s="326"/>
      <c r="N89" s="326"/>
      <c r="O89" s="328"/>
      <c r="P89" s="326"/>
      <c r="Q89" s="290">
        <v>4.37</v>
      </c>
    </row>
    <row r="90" spans="1:17" hidden="1" outlineLevel="1" collapsed="1" x14ac:dyDescent="0.25">
      <c r="A90" s="287"/>
      <c r="B90" s="287"/>
      <c r="C90" s="287"/>
      <c r="D90" s="325">
        <v>100462658</v>
      </c>
      <c r="E90" s="326"/>
      <c r="F90" s="326"/>
      <c r="G90" s="326"/>
      <c r="H90" s="326"/>
      <c r="I90" s="327">
        <v>0.43</v>
      </c>
      <c r="J90" s="326"/>
      <c r="K90" s="326"/>
      <c r="L90" s="328"/>
      <c r="M90" s="326"/>
      <c r="N90" s="326"/>
      <c r="O90" s="328"/>
      <c r="P90" s="326"/>
      <c r="Q90" s="290">
        <v>0.43</v>
      </c>
    </row>
    <row r="91" spans="1:17" hidden="1" outlineLevel="1" collapsed="1" x14ac:dyDescent="0.25">
      <c r="A91" s="287"/>
      <c r="B91" s="287"/>
      <c r="C91" s="287"/>
      <c r="D91" s="325">
        <v>100462660</v>
      </c>
      <c r="E91" s="326"/>
      <c r="F91" s="326"/>
      <c r="G91" s="326"/>
      <c r="H91" s="326"/>
      <c r="I91" s="327">
        <v>0.34</v>
      </c>
      <c r="J91" s="326"/>
      <c r="K91" s="326"/>
      <c r="L91" s="328"/>
      <c r="M91" s="326"/>
      <c r="N91" s="326"/>
      <c r="O91" s="328"/>
      <c r="P91" s="326"/>
      <c r="Q91" s="290">
        <v>0.34</v>
      </c>
    </row>
    <row r="92" spans="1:17" hidden="1" outlineLevel="1" collapsed="1" x14ac:dyDescent="0.25">
      <c r="A92" s="287"/>
      <c r="B92" s="287"/>
      <c r="C92" s="287"/>
      <c r="D92" s="325">
        <v>100462670</v>
      </c>
      <c r="E92" s="326"/>
      <c r="F92" s="326"/>
      <c r="G92" s="326"/>
      <c r="H92" s="326"/>
      <c r="I92" s="327">
        <v>2.57</v>
      </c>
      <c r="J92" s="326"/>
      <c r="K92" s="326"/>
      <c r="L92" s="328"/>
      <c r="M92" s="326"/>
      <c r="N92" s="326"/>
      <c r="O92" s="328"/>
      <c r="P92" s="326"/>
      <c r="Q92" s="290">
        <v>2.57</v>
      </c>
    </row>
    <row r="93" spans="1:17" hidden="1" outlineLevel="1" collapsed="1" x14ac:dyDescent="0.25">
      <c r="A93" s="287"/>
      <c r="B93" s="287"/>
      <c r="C93" s="287"/>
      <c r="D93" s="325">
        <v>100462681</v>
      </c>
      <c r="E93" s="326"/>
      <c r="F93" s="326"/>
      <c r="G93" s="326"/>
      <c r="H93" s="326"/>
      <c r="I93" s="327">
        <v>1.19</v>
      </c>
      <c r="J93" s="326"/>
      <c r="K93" s="326"/>
      <c r="L93" s="328"/>
      <c r="M93" s="326"/>
      <c r="N93" s="326"/>
      <c r="O93" s="328"/>
      <c r="P93" s="326"/>
      <c r="Q93" s="290">
        <v>1.19</v>
      </c>
    </row>
    <row r="94" spans="1:17" hidden="1" outlineLevel="1" collapsed="1" x14ac:dyDescent="0.25">
      <c r="A94" s="287"/>
      <c r="B94" s="287"/>
      <c r="C94" s="287"/>
      <c r="D94" s="325">
        <v>100462705</v>
      </c>
      <c r="E94" s="326"/>
      <c r="F94" s="326"/>
      <c r="G94" s="326"/>
      <c r="H94" s="326"/>
      <c r="I94" s="327">
        <v>0.89</v>
      </c>
      <c r="J94" s="326"/>
      <c r="K94" s="326"/>
      <c r="L94" s="328"/>
      <c r="M94" s="326"/>
      <c r="N94" s="326"/>
      <c r="O94" s="328"/>
      <c r="P94" s="326"/>
      <c r="Q94" s="290">
        <v>0.89</v>
      </c>
    </row>
    <row r="95" spans="1:17" hidden="1" outlineLevel="1" collapsed="1" x14ac:dyDescent="0.25">
      <c r="A95" s="287"/>
      <c r="B95" s="287"/>
      <c r="C95" s="287"/>
      <c r="D95" s="325">
        <v>100462698</v>
      </c>
      <c r="E95" s="326"/>
      <c r="F95" s="326"/>
      <c r="G95" s="326"/>
      <c r="H95" s="326"/>
      <c r="I95" s="327">
        <v>1.86</v>
      </c>
      <c r="J95" s="326"/>
      <c r="K95" s="326"/>
      <c r="L95" s="328"/>
      <c r="M95" s="326"/>
      <c r="N95" s="326"/>
      <c r="O95" s="328"/>
      <c r="P95" s="326"/>
      <c r="Q95" s="290">
        <v>1.86</v>
      </c>
    </row>
    <row r="96" spans="1:17" hidden="1" outlineLevel="1" collapsed="1" x14ac:dyDescent="0.25">
      <c r="A96" s="287"/>
      <c r="B96" s="287"/>
      <c r="C96" s="287"/>
      <c r="D96" s="325">
        <v>100462712</v>
      </c>
      <c r="E96" s="326"/>
      <c r="F96" s="326"/>
      <c r="G96" s="326"/>
      <c r="H96" s="326"/>
      <c r="I96" s="327">
        <v>7.06</v>
      </c>
      <c r="J96" s="326"/>
      <c r="K96" s="326"/>
      <c r="L96" s="328"/>
      <c r="M96" s="326"/>
      <c r="N96" s="326"/>
      <c r="O96" s="328"/>
      <c r="P96" s="326"/>
      <c r="Q96" s="290">
        <v>7.06</v>
      </c>
    </row>
    <row r="97" spans="1:17" hidden="1" outlineLevel="1" collapsed="1" x14ac:dyDescent="0.25">
      <c r="A97" s="287"/>
      <c r="B97" s="287"/>
      <c r="C97" s="287"/>
      <c r="D97" s="325">
        <v>100462718</v>
      </c>
      <c r="E97" s="326"/>
      <c r="F97" s="326"/>
      <c r="G97" s="326"/>
      <c r="H97" s="326"/>
      <c r="I97" s="327">
        <v>6.86</v>
      </c>
      <c r="J97" s="326"/>
      <c r="K97" s="326"/>
      <c r="L97" s="328"/>
      <c r="M97" s="326"/>
      <c r="N97" s="326"/>
      <c r="O97" s="328"/>
      <c r="P97" s="326"/>
      <c r="Q97" s="290">
        <v>6.86</v>
      </c>
    </row>
    <row r="98" spans="1:17" hidden="1" outlineLevel="1" collapsed="1" x14ac:dyDescent="0.25">
      <c r="A98" s="287"/>
      <c r="B98" s="287"/>
      <c r="C98" s="287"/>
      <c r="D98" s="325">
        <v>100462720</v>
      </c>
      <c r="E98" s="326"/>
      <c r="F98" s="326"/>
      <c r="G98" s="326"/>
      <c r="H98" s="326"/>
      <c r="I98" s="327">
        <v>1.73</v>
      </c>
      <c r="J98" s="326"/>
      <c r="K98" s="326"/>
      <c r="L98" s="328"/>
      <c r="M98" s="326"/>
      <c r="N98" s="326"/>
      <c r="O98" s="328"/>
      <c r="P98" s="326"/>
      <c r="Q98" s="290">
        <v>1.73</v>
      </c>
    </row>
    <row r="99" spans="1:17" hidden="1" outlineLevel="1" collapsed="1" x14ac:dyDescent="0.25">
      <c r="A99" s="287"/>
      <c r="B99" s="287"/>
      <c r="C99" s="287"/>
      <c r="D99" s="325">
        <v>100462721</v>
      </c>
      <c r="E99" s="326"/>
      <c r="F99" s="326"/>
      <c r="G99" s="326"/>
      <c r="H99" s="326"/>
      <c r="I99" s="327">
        <v>0.96</v>
      </c>
      <c r="J99" s="326"/>
      <c r="K99" s="326"/>
      <c r="L99" s="328"/>
      <c r="M99" s="326"/>
      <c r="N99" s="326"/>
      <c r="O99" s="328"/>
      <c r="P99" s="326"/>
      <c r="Q99" s="290">
        <v>0.96</v>
      </c>
    </row>
    <row r="100" spans="1:17" hidden="1" outlineLevel="1" collapsed="1" x14ac:dyDescent="0.25">
      <c r="A100" s="287"/>
      <c r="B100" s="287"/>
      <c r="C100" s="287"/>
      <c r="D100" s="325">
        <v>100462738</v>
      </c>
      <c r="E100" s="326"/>
      <c r="F100" s="326"/>
      <c r="G100" s="326"/>
      <c r="H100" s="326"/>
      <c r="I100" s="327">
        <v>0.66</v>
      </c>
      <c r="J100" s="326"/>
      <c r="K100" s="326"/>
      <c r="L100" s="328"/>
      <c r="M100" s="326"/>
      <c r="N100" s="326"/>
      <c r="O100" s="328"/>
      <c r="P100" s="326"/>
      <c r="Q100" s="290">
        <v>0.66</v>
      </c>
    </row>
    <row r="101" spans="1:17" hidden="1" outlineLevel="1" collapsed="1" x14ac:dyDescent="0.25">
      <c r="A101" s="287"/>
      <c r="B101" s="287"/>
      <c r="C101" s="287"/>
      <c r="D101" s="325">
        <v>100462739</v>
      </c>
      <c r="E101" s="326"/>
      <c r="F101" s="326"/>
      <c r="G101" s="326"/>
      <c r="H101" s="326"/>
      <c r="I101" s="327">
        <v>6.29</v>
      </c>
      <c r="J101" s="326"/>
      <c r="K101" s="326"/>
      <c r="L101" s="328"/>
      <c r="M101" s="326"/>
      <c r="N101" s="326"/>
      <c r="O101" s="328"/>
      <c r="P101" s="326"/>
      <c r="Q101" s="290">
        <v>6.29</v>
      </c>
    </row>
    <row r="102" spans="1:17" hidden="1" outlineLevel="1" collapsed="1" x14ac:dyDescent="0.25">
      <c r="A102" s="287"/>
      <c r="B102" s="287"/>
      <c r="C102" s="287"/>
      <c r="D102" s="325">
        <v>100462743</v>
      </c>
      <c r="E102" s="326"/>
      <c r="F102" s="326"/>
      <c r="G102" s="326"/>
      <c r="H102" s="326"/>
      <c r="I102" s="327">
        <v>8.42</v>
      </c>
      <c r="J102" s="326"/>
      <c r="K102" s="326"/>
      <c r="L102" s="328"/>
      <c r="M102" s="326"/>
      <c r="N102" s="326"/>
      <c r="O102" s="328"/>
      <c r="P102" s="326"/>
      <c r="Q102" s="290">
        <v>8.42</v>
      </c>
    </row>
    <row r="103" spans="1:17" hidden="1" outlineLevel="1" collapsed="1" x14ac:dyDescent="0.25">
      <c r="A103" s="287"/>
      <c r="B103" s="287"/>
      <c r="C103" s="287"/>
      <c r="D103" s="325">
        <v>100462751</v>
      </c>
      <c r="E103" s="326"/>
      <c r="F103" s="326"/>
      <c r="G103" s="326"/>
      <c r="H103" s="326"/>
      <c r="I103" s="327">
        <v>4.88</v>
      </c>
      <c r="J103" s="326"/>
      <c r="K103" s="326"/>
      <c r="L103" s="328"/>
      <c r="M103" s="326"/>
      <c r="N103" s="326"/>
      <c r="O103" s="328"/>
      <c r="P103" s="326"/>
      <c r="Q103" s="290">
        <v>4.88</v>
      </c>
    </row>
    <row r="104" spans="1:17" hidden="1" outlineLevel="1" collapsed="1" x14ac:dyDescent="0.25">
      <c r="A104" s="287"/>
      <c r="B104" s="287"/>
      <c r="C104" s="287"/>
      <c r="D104" s="325">
        <v>100462754</v>
      </c>
      <c r="E104" s="326"/>
      <c r="F104" s="326"/>
      <c r="G104" s="326"/>
      <c r="H104" s="326"/>
      <c r="I104" s="327">
        <v>3.09</v>
      </c>
      <c r="J104" s="326"/>
      <c r="K104" s="326"/>
      <c r="L104" s="328"/>
      <c r="M104" s="326"/>
      <c r="N104" s="326"/>
      <c r="O104" s="328"/>
      <c r="P104" s="326"/>
      <c r="Q104" s="290">
        <v>3.09</v>
      </c>
    </row>
    <row r="105" spans="1:17" hidden="1" outlineLevel="1" collapsed="1" x14ac:dyDescent="0.25">
      <c r="A105" s="287"/>
      <c r="B105" s="287"/>
      <c r="C105" s="287"/>
      <c r="D105" s="325">
        <v>100462798</v>
      </c>
      <c r="E105" s="326"/>
      <c r="F105" s="326"/>
      <c r="G105" s="326"/>
      <c r="H105" s="326"/>
      <c r="I105" s="327">
        <v>3.36</v>
      </c>
      <c r="J105" s="326"/>
      <c r="K105" s="326"/>
      <c r="L105" s="328"/>
      <c r="M105" s="326"/>
      <c r="N105" s="326"/>
      <c r="O105" s="328"/>
      <c r="P105" s="326"/>
      <c r="Q105" s="290">
        <v>3.36</v>
      </c>
    </row>
    <row r="106" spans="1:17" hidden="1" outlineLevel="1" collapsed="1" x14ac:dyDescent="0.25">
      <c r="A106" s="287"/>
      <c r="B106" s="287"/>
      <c r="C106" s="287"/>
      <c r="D106" s="325">
        <v>100463205</v>
      </c>
      <c r="E106" s="326"/>
      <c r="F106" s="326"/>
      <c r="G106" s="326"/>
      <c r="H106" s="326"/>
      <c r="I106" s="327">
        <v>2.8</v>
      </c>
      <c r="J106" s="326"/>
      <c r="K106" s="326"/>
      <c r="L106" s="328"/>
      <c r="M106" s="326"/>
      <c r="N106" s="326"/>
      <c r="O106" s="328"/>
      <c r="P106" s="326"/>
      <c r="Q106" s="290">
        <v>2.8</v>
      </c>
    </row>
    <row r="107" spans="1:17" hidden="1" outlineLevel="1" collapsed="1" x14ac:dyDescent="0.25">
      <c r="A107" s="287"/>
      <c r="B107" s="287"/>
      <c r="C107" s="287"/>
      <c r="D107" s="325">
        <v>100463224</v>
      </c>
      <c r="E107" s="326"/>
      <c r="F107" s="326"/>
      <c r="G107" s="326"/>
      <c r="H107" s="326"/>
      <c r="I107" s="327">
        <v>2.4300000000000002</v>
      </c>
      <c r="J107" s="326"/>
      <c r="K107" s="326"/>
      <c r="L107" s="328"/>
      <c r="M107" s="326"/>
      <c r="N107" s="326"/>
      <c r="O107" s="328"/>
      <c r="P107" s="326"/>
      <c r="Q107" s="290">
        <v>2.4300000000000002</v>
      </c>
    </row>
    <row r="108" spans="1:17" hidden="1" outlineLevel="1" collapsed="1" x14ac:dyDescent="0.25">
      <c r="A108" s="287"/>
      <c r="B108" s="287"/>
      <c r="C108" s="287"/>
      <c r="D108" s="325">
        <v>100463251</v>
      </c>
      <c r="E108" s="326"/>
      <c r="F108" s="326"/>
      <c r="G108" s="326"/>
      <c r="H108" s="326"/>
      <c r="I108" s="327">
        <v>1.3</v>
      </c>
      <c r="J108" s="326"/>
      <c r="K108" s="326"/>
      <c r="L108" s="328"/>
      <c r="M108" s="326"/>
      <c r="N108" s="326"/>
      <c r="O108" s="328"/>
      <c r="P108" s="326"/>
      <c r="Q108" s="290">
        <v>1.3</v>
      </c>
    </row>
    <row r="109" spans="1:17" hidden="1" outlineLevel="1" collapsed="1" x14ac:dyDescent="0.25">
      <c r="A109" s="287"/>
      <c r="B109" s="287"/>
      <c r="C109" s="287"/>
      <c r="D109" s="325">
        <v>100463264</v>
      </c>
      <c r="E109" s="326"/>
      <c r="F109" s="326"/>
      <c r="G109" s="326"/>
      <c r="H109" s="326"/>
      <c r="I109" s="327">
        <v>2.75</v>
      </c>
      <c r="J109" s="326"/>
      <c r="K109" s="326"/>
      <c r="L109" s="328"/>
      <c r="M109" s="326"/>
      <c r="N109" s="326"/>
      <c r="O109" s="328"/>
      <c r="P109" s="326"/>
      <c r="Q109" s="290">
        <v>2.75</v>
      </c>
    </row>
    <row r="110" spans="1:17" hidden="1" outlineLevel="1" collapsed="1" x14ac:dyDescent="0.25">
      <c r="A110" s="287"/>
      <c r="B110" s="287"/>
      <c r="C110" s="287"/>
      <c r="D110" s="325">
        <v>100463271</v>
      </c>
      <c r="E110" s="326"/>
      <c r="F110" s="326"/>
      <c r="G110" s="326"/>
      <c r="H110" s="326"/>
      <c r="I110" s="327">
        <v>1.71</v>
      </c>
      <c r="J110" s="326"/>
      <c r="K110" s="326"/>
      <c r="L110" s="328"/>
      <c r="M110" s="326"/>
      <c r="N110" s="326"/>
      <c r="O110" s="328"/>
      <c r="P110" s="326"/>
      <c r="Q110" s="290">
        <v>1.71</v>
      </c>
    </row>
    <row r="111" spans="1:17" hidden="1" outlineLevel="1" collapsed="1" x14ac:dyDescent="0.25">
      <c r="A111" s="287"/>
      <c r="B111" s="287"/>
      <c r="C111" s="287"/>
      <c r="D111" s="325">
        <v>100463290</v>
      </c>
      <c r="E111" s="326"/>
      <c r="F111" s="326"/>
      <c r="G111" s="326"/>
      <c r="H111" s="326"/>
      <c r="I111" s="327">
        <v>3.85</v>
      </c>
      <c r="J111" s="326"/>
      <c r="K111" s="326"/>
      <c r="L111" s="328"/>
      <c r="M111" s="326"/>
      <c r="N111" s="326"/>
      <c r="O111" s="328"/>
      <c r="P111" s="326"/>
      <c r="Q111" s="290">
        <v>3.85</v>
      </c>
    </row>
    <row r="112" spans="1:17" hidden="1" outlineLevel="1" collapsed="1" x14ac:dyDescent="0.25">
      <c r="A112" s="287"/>
      <c r="B112" s="287"/>
      <c r="C112" s="287"/>
      <c r="D112" s="325">
        <v>100463299</v>
      </c>
      <c r="E112" s="326"/>
      <c r="F112" s="326"/>
      <c r="G112" s="326"/>
      <c r="H112" s="326"/>
      <c r="I112" s="327">
        <v>0.67</v>
      </c>
      <c r="J112" s="326"/>
      <c r="K112" s="326"/>
      <c r="L112" s="328"/>
      <c r="M112" s="326"/>
      <c r="N112" s="326"/>
      <c r="O112" s="328"/>
      <c r="P112" s="326"/>
      <c r="Q112" s="290">
        <v>0.67</v>
      </c>
    </row>
    <row r="113" spans="1:17" hidden="1" outlineLevel="1" collapsed="1" x14ac:dyDescent="0.25">
      <c r="A113" s="287"/>
      <c r="B113" s="287"/>
      <c r="C113" s="287"/>
      <c r="D113" s="325">
        <v>100463301</v>
      </c>
      <c r="E113" s="326"/>
      <c r="F113" s="326"/>
      <c r="G113" s="326"/>
      <c r="H113" s="326"/>
      <c r="I113" s="327">
        <v>14.32</v>
      </c>
      <c r="J113" s="326"/>
      <c r="K113" s="326"/>
      <c r="L113" s="328"/>
      <c r="M113" s="326"/>
      <c r="N113" s="326"/>
      <c r="O113" s="328"/>
      <c r="P113" s="326"/>
      <c r="Q113" s="290">
        <v>14.32</v>
      </c>
    </row>
    <row r="114" spans="1:17" hidden="1" outlineLevel="1" collapsed="1" x14ac:dyDescent="0.25">
      <c r="A114" s="287"/>
      <c r="B114" s="287"/>
      <c r="C114" s="287"/>
      <c r="D114" s="325">
        <v>100463302</v>
      </c>
      <c r="E114" s="326"/>
      <c r="F114" s="326"/>
      <c r="G114" s="326"/>
      <c r="H114" s="326"/>
      <c r="I114" s="327">
        <v>3.96</v>
      </c>
      <c r="J114" s="326"/>
      <c r="K114" s="326"/>
      <c r="L114" s="328"/>
      <c r="M114" s="326"/>
      <c r="N114" s="326"/>
      <c r="O114" s="328"/>
      <c r="P114" s="326"/>
      <c r="Q114" s="290">
        <v>3.96</v>
      </c>
    </row>
    <row r="115" spans="1:17" hidden="1" outlineLevel="1" collapsed="1" x14ac:dyDescent="0.25">
      <c r="A115" s="287"/>
      <c r="B115" s="287"/>
      <c r="C115" s="287"/>
      <c r="D115" s="325">
        <v>100463333</v>
      </c>
      <c r="E115" s="326"/>
      <c r="F115" s="326"/>
      <c r="G115" s="326"/>
      <c r="H115" s="326"/>
      <c r="I115" s="327">
        <v>6.12</v>
      </c>
      <c r="J115" s="326"/>
      <c r="K115" s="326"/>
      <c r="L115" s="328"/>
      <c r="M115" s="326"/>
      <c r="N115" s="326"/>
      <c r="O115" s="328"/>
      <c r="P115" s="326"/>
      <c r="Q115" s="290">
        <v>6.12</v>
      </c>
    </row>
    <row r="116" spans="1:17" hidden="1" outlineLevel="1" collapsed="1" x14ac:dyDescent="0.25">
      <c r="A116" s="287"/>
      <c r="B116" s="287"/>
      <c r="C116" s="287"/>
      <c r="D116" s="325">
        <v>100463341</v>
      </c>
      <c r="E116" s="326"/>
      <c r="F116" s="326"/>
      <c r="G116" s="326"/>
      <c r="H116" s="326"/>
      <c r="I116" s="327">
        <v>0.37</v>
      </c>
      <c r="J116" s="326"/>
      <c r="K116" s="326"/>
      <c r="L116" s="328"/>
      <c r="M116" s="326"/>
      <c r="N116" s="326"/>
      <c r="O116" s="328"/>
      <c r="P116" s="326"/>
      <c r="Q116" s="290">
        <v>0.37</v>
      </c>
    </row>
    <row r="117" spans="1:17" hidden="1" outlineLevel="1" collapsed="1" x14ac:dyDescent="0.25">
      <c r="A117" s="287"/>
      <c r="B117" s="287"/>
      <c r="C117" s="287"/>
      <c r="D117" s="325">
        <v>100463367</v>
      </c>
      <c r="E117" s="326"/>
      <c r="F117" s="326"/>
      <c r="G117" s="326"/>
      <c r="H117" s="326"/>
      <c r="I117" s="327">
        <v>6.41</v>
      </c>
      <c r="J117" s="326"/>
      <c r="K117" s="326"/>
      <c r="L117" s="328"/>
      <c r="M117" s="326"/>
      <c r="N117" s="326"/>
      <c r="O117" s="328"/>
      <c r="P117" s="326"/>
      <c r="Q117" s="290">
        <v>6.41</v>
      </c>
    </row>
    <row r="118" spans="1:17" hidden="1" outlineLevel="1" collapsed="1" x14ac:dyDescent="0.25">
      <c r="A118" s="287"/>
      <c r="B118" s="287"/>
      <c r="C118" s="287"/>
      <c r="D118" s="325">
        <v>100463377</v>
      </c>
      <c r="E118" s="326"/>
      <c r="F118" s="326"/>
      <c r="G118" s="326"/>
      <c r="H118" s="326"/>
      <c r="I118" s="327">
        <v>2.35</v>
      </c>
      <c r="J118" s="326"/>
      <c r="K118" s="326"/>
      <c r="L118" s="328"/>
      <c r="M118" s="326"/>
      <c r="N118" s="326"/>
      <c r="O118" s="328"/>
      <c r="P118" s="326"/>
      <c r="Q118" s="290">
        <v>2.35</v>
      </c>
    </row>
    <row r="119" spans="1:17" hidden="1" outlineLevel="1" collapsed="1" x14ac:dyDescent="0.25">
      <c r="A119" s="287"/>
      <c r="B119" s="287"/>
      <c r="C119" s="287"/>
      <c r="D119" s="325">
        <v>100463384</v>
      </c>
      <c r="E119" s="326"/>
      <c r="F119" s="326"/>
      <c r="G119" s="326"/>
      <c r="H119" s="326"/>
      <c r="I119" s="327">
        <v>0.44</v>
      </c>
      <c r="J119" s="326"/>
      <c r="K119" s="326"/>
      <c r="L119" s="328"/>
      <c r="M119" s="326"/>
      <c r="N119" s="326"/>
      <c r="O119" s="328"/>
      <c r="P119" s="326"/>
      <c r="Q119" s="290">
        <v>0.44</v>
      </c>
    </row>
    <row r="120" spans="1:17" hidden="1" outlineLevel="1" collapsed="1" x14ac:dyDescent="0.25">
      <c r="A120" s="287"/>
      <c r="B120" s="287"/>
      <c r="C120" s="287"/>
      <c r="D120" s="325">
        <v>100463409</v>
      </c>
      <c r="E120" s="326"/>
      <c r="F120" s="326"/>
      <c r="G120" s="326"/>
      <c r="H120" s="326"/>
      <c r="I120" s="327">
        <v>0.22</v>
      </c>
      <c r="J120" s="326"/>
      <c r="K120" s="326"/>
      <c r="L120" s="328"/>
      <c r="M120" s="326"/>
      <c r="N120" s="326"/>
      <c r="O120" s="328"/>
      <c r="P120" s="326"/>
      <c r="Q120" s="290">
        <v>0.22</v>
      </c>
    </row>
    <row r="121" spans="1:17" hidden="1" outlineLevel="1" collapsed="1" x14ac:dyDescent="0.25">
      <c r="A121" s="287"/>
      <c r="B121" s="287"/>
      <c r="C121" s="287"/>
      <c r="D121" s="325">
        <v>100463413</v>
      </c>
      <c r="E121" s="326"/>
      <c r="F121" s="326"/>
      <c r="G121" s="326"/>
      <c r="H121" s="326"/>
      <c r="I121" s="327">
        <v>0.36</v>
      </c>
      <c r="J121" s="326"/>
      <c r="K121" s="326"/>
      <c r="L121" s="328"/>
      <c r="M121" s="326"/>
      <c r="N121" s="326"/>
      <c r="O121" s="328"/>
      <c r="P121" s="326"/>
      <c r="Q121" s="290">
        <v>0.36</v>
      </c>
    </row>
    <row r="122" spans="1:17" hidden="1" outlineLevel="1" collapsed="1" x14ac:dyDescent="0.25">
      <c r="A122" s="287"/>
      <c r="B122" s="287"/>
      <c r="C122" s="287"/>
      <c r="D122" s="325">
        <v>100463422</v>
      </c>
      <c r="E122" s="326"/>
      <c r="F122" s="326"/>
      <c r="G122" s="326"/>
      <c r="H122" s="326"/>
      <c r="I122" s="327">
        <v>1.1399999999999999</v>
      </c>
      <c r="J122" s="326"/>
      <c r="K122" s="326"/>
      <c r="L122" s="328"/>
      <c r="M122" s="326"/>
      <c r="N122" s="326"/>
      <c r="O122" s="328"/>
      <c r="P122" s="326"/>
      <c r="Q122" s="290">
        <v>1.1399999999999999</v>
      </c>
    </row>
    <row r="123" spans="1:17" hidden="1" outlineLevel="1" collapsed="1" x14ac:dyDescent="0.25">
      <c r="A123" s="287"/>
      <c r="B123" s="287"/>
      <c r="C123" s="287"/>
      <c r="D123" s="325">
        <v>100463440</v>
      </c>
      <c r="E123" s="326"/>
      <c r="F123" s="326"/>
      <c r="G123" s="326"/>
      <c r="H123" s="326"/>
      <c r="I123" s="327">
        <v>0.46</v>
      </c>
      <c r="J123" s="326"/>
      <c r="K123" s="326"/>
      <c r="L123" s="328"/>
      <c r="M123" s="326"/>
      <c r="N123" s="326"/>
      <c r="O123" s="328"/>
      <c r="P123" s="326"/>
      <c r="Q123" s="290">
        <v>0.46</v>
      </c>
    </row>
    <row r="124" spans="1:17" hidden="1" outlineLevel="1" collapsed="1" x14ac:dyDescent="0.25">
      <c r="A124" s="287"/>
      <c r="B124" s="287"/>
      <c r="C124" s="287"/>
      <c r="D124" s="325">
        <v>100463472</v>
      </c>
      <c r="E124" s="326"/>
      <c r="F124" s="326"/>
      <c r="G124" s="326"/>
      <c r="H124" s="326"/>
      <c r="I124" s="327">
        <v>0.52</v>
      </c>
      <c r="J124" s="326"/>
      <c r="K124" s="326"/>
      <c r="L124" s="328"/>
      <c r="M124" s="326"/>
      <c r="N124" s="326"/>
      <c r="O124" s="328"/>
      <c r="P124" s="326"/>
      <c r="Q124" s="290">
        <v>0.52</v>
      </c>
    </row>
    <row r="125" spans="1:17" hidden="1" outlineLevel="1" collapsed="1" x14ac:dyDescent="0.25">
      <c r="A125" s="287"/>
      <c r="B125" s="287"/>
      <c r="C125" s="287"/>
      <c r="D125" s="325">
        <v>100463578</v>
      </c>
      <c r="E125" s="326"/>
      <c r="F125" s="326"/>
      <c r="G125" s="326"/>
      <c r="H125" s="326"/>
      <c r="I125" s="327">
        <v>0.28999999999999998</v>
      </c>
      <c r="J125" s="326"/>
      <c r="K125" s="326"/>
      <c r="L125" s="328"/>
      <c r="M125" s="326"/>
      <c r="N125" s="326"/>
      <c r="O125" s="328"/>
      <c r="P125" s="326"/>
      <c r="Q125" s="290">
        <v>0.28999999999999998</v>
      </c>
    </row>
    <row r="126" spans="1:17" hidden="1" outlineLevel="1" collapsed="1" x14ac:dyDescent="0.25">
      <c r="A126" s="287"/>
      <c r="B126" s="287"/>
      <c r="C126" s="287"/>
      <c r="D126" s="325">
        <v>100463579</v>
      </c>
      <c r="E126" s="326"/>
      <c r="F126" s="326"/>
      <c r="G126" s="326"/>
      <c r="H126" s="326"/>
      <c r="I126" s="327">
        <v>2.52</v>
      </c>
      <c r="J126" s="326"/>
      <c r="K126" s="326"/>
      <c r="L126" s="328"/>
      <c r="M126" s="326"/>
      <c r="N126" s="326"/>
      <c r="O126" s="328"/>
      <c r="P126" s="326"/>
      <c r="Q126" s="290">
        <v>2.52</v>
      </c>
    </row>
    <row r="127" spans="1:17" hidden="1" outlineLevel="1" collapsed="1" x14ac:dyDescent="0.25">
      <c r="A127" s="287"/>
      <c r="B127" s="287"/>
      <c r="C127" s="287"/>
      <c r="D127" s="325">
        <v>100463612</v>
      </c>
      <c r="E127" s="326"/>
      <c r="F127" s="326"/>
      <c r="G127" s="326"/>
      <c r="H127" s="326"/>
      <c r="I127" s="327">
        <v>1.5</v>
      </c>
      <c r="J127" s="326"/>
      <c r="K127" s="326"/>
      <c r="L127" s="328"/>
      <c r="M127" s="326"/>
      <c r="N127" s="326"/>
      <c r="O127" s="328"/>
      <c r="P127" s="326"/>
      <c r="Q127" s="290">
        <v>1.5</v>
      </c>
    </row>
    <row r="128" spans="1:17" hidden="1" outlineLevel="1" collapsed="1" x14ac:dyDescent="0.25">
      <c r="A128" s="287"/>
      <c r="B128" s="287"/>
      <c r="C128" s="287"/>
      <c r="D128" s="325">
        <v>100463621</v>
      </c>
      <c r="E128" s="326"/>
      <c r="F128" s="326"/>
      <c r="G128" s="326"/>
      <c r="H128" s="326"/>
      <c r="I128" s="327">
        <v>7.0000000000000007E-2</v>
      </c>
      <c r="J128" s="326"/>
      <c r="K128" s="326"/>
      <c r="L128" s="328"/>
      <c r="M128" s="326"/>
      <c r="N128" s="326"/>
      <c r="O128" s="328"/>
      <c r="P128" s="326"/>
      <c r="Q128" s="290">
        <v>7.0000000000000007E-2</v>
      </c>
    </row>
    <row r="129" spans="1:17" hidden="1" outlineLevel="1" collapsed="1" x14ac:dyDescent="0.25">
      <c r="A129" s="287"/>
      <c r="B129" s="287"/>
      <c r="C129" s="287"/>
      <c r="D129" s="325">
        <v>100463625</v>
      </c>
      <c r="E129" s="326"/>
      <c r="F129" s="326"/>
      <c r="G129" s="326"/>
      <c r="H129" s="326"/>
      <c r="I129" s="327">
        <v>7.0000000000000007E-2</v>
      </c>
      <c r="J129" s="326"/>
      <c r="K129" s="326"/>
      <c r="L129" s="328"/>
      <c r="M129" s="326"/>
      <c r="N129" s="326"/>
      <c r="O129" s="328"/>
      <c r="P129" s="326"/>
      <c r="Q129" s="290">
        <v>7.0000000000000007E-2</v>
      </c>
    </row>
    <row r="130" spans="1:17" hidden="1" outlineLevel="1" collapsed="1" x14ac:dyDescent="0.25">
      <c r="A130" s="287"/>
      <c r="B130" s="287"/>
      <c r="C130" s="287"/>
      <c r="D130" s="325">
        <v>100463649</v>
      </c>
      <c r="E130" s="326"/>
      <c r="F130" s="326"/>
      <c r="G130" s="326"/>
      <c r="H130" s="326"/>
      <c r="I130" s="327">
        <v>3.97</v>
      </c>
      <c r="J130" s="326"/>
      <c r="K130" s="326"/>
      <c r="L130" s="328"/>
      <c r="M130" s="326"/>
      <c r="N130" s="326"/>
      <c r="O130" s="328"/>
      <c r="P130" s="326"/>
      <c r="Q130" s="290">
        <v>3.97</v>
      </c>
    </row>
    <row r="131" spans="1:17" hidden="1" outlineLevel="1" collapsed="1" x14ac:dyDescent="0.25">
      <c r="A131" s="287"/>
      <c r="B131" s="287"/>
      <c r="C131" s="287"/>
      <c r="D131" s="325">
        <v>100463653</v>
      </c>
      <c r="E131" s="326"/>
      <c r="F131" s="326"/>
      <c r="G131" s="326"/>
      <c r="H131" s="326"/>
      <c r="I131" s="327">
        <v>0.38</v>
      </c>
      <c r="J131" s="326"/>
      <c r="K131" s="326"/>
      <c r="L131" s="328"/>
      <c r="M131" s="326"/>
      <c r="N131" s="326"/>
      <c r="O131" s="328"/>
      <c r="P131" s="326"/>
      <c r="Q131" s="290">
        <v>0.38</v>
      </c>
    </row>
    <row r="132" spans="1:17" hidden="1" outlineLevel="1" collapsed="1" x14ac:dyDescent="0.25">
      <c r="A132" s="287"/>
      <c r="B132" s="287"/>
      <c r="C132" s="287"/>
      <c r="D132" s="325">
        <v>100463659</v>
      </c>
      <c r="E132" s="326"/>
      <c r="F132" s="326"/>
      <c r="G132" s="326"/>
      <c r="H132" s="326"/>
      <c r="I132" s="327">
        <v>0.45</v>
      </c>
      <c r="J132" s="326"/>
      <c r="K132" s="326"/>
      <c r="L132" s="328"/>
      <c r="M132" s="326"/>
      <c r="N132" s="326"/>
      <c r="O132" s="328"/>
      <c r="P132" s="326"/>
      <c r="Q132" s="290">
        <v>0.45</v>
      </c>
    </row>
    <row r="133" spans="1:17" hidden="1" outlineLevel="1" collapsed="1" x14ac:dyDescent="0.25">
      <c r="A133" s="287"/>
      <c r="B133" s="287"/>
      <c r="C133" s="287"/>
      <c r="D133" s="325">
        <v>100463677</v>
      </c>
      <c r="E133" s="326"/>
      <c r="F133" s="326"/>
      <c r="G133" s="326"/>
      <c r="H133" s="326"/>
      <c r="I133" s="327">
        <v>7.69</v>
      </c>
      <c r="J133" s="326"/>
      <c r="K133" s="326"/>
      <c r="L133" s="328"/>
      <c r="M133" s="326"/>
      <c r="N133" s="326"/>
      <c r="O133" s="328"/>
      <c r="P133" s="326"/>
      <c r="Q133" s="290">
        <v>7.69</v>
      </c>
    </row>
    <row r="134" spans="1:17" hidden="1" outlineLevel="1" collapsed="1" x14ac:dyDescent="0.25">
      <c r="A134" s="287"/>
      <c r="B134" s="287"/>
      <c r="C134" s="287"/>
      <c r="D134" s="325">
        <v>100463680</v>
      </c>
      <c r="E134" s="326"/>
      <c r="F134" s="326"/>
      <c r="G134" s="326"/>
      <c r="H134" s="326"/>
      <c r="I134" s="327">
        <v>8.2799999999999994</v>
      </c>
      <c r="J134" s="326"/>
      <c r="K134" s="326"/>
      <c r="L134" s="328"/>
      <c r="M134" s="326"/>
      <c r="N134" s="326"/>
      <c r="O134" s="328"/>
      <c r="P134" s="326"/>
      <c r="Q134" s="290">
        <v>8.2799999999999994</v>
      </c>
    </row>
    <row r="135" spans="1:17" hidden="1" outlineLevel="1" collapsed="1" x14ac:dyDescent="0.25">
      <c r="A135" s="287"/>
      <c r="B135" s="287"/>
      <c r="C135" s="287"/>
      <c r="D135" s="325">
        <v>100463696</v>
      </c>
      <c r="E135" s="326"/>
      <c r="F135" s="326"/>
      <c r="G135" s="326"/>
      <c r="H135" s="326"/>
      <c r="I135" s="327">
        <v>11.75</v>
      </c>
      <c r="J135" s="326"/>
      <c r="K135" s="326"/>
      <c r="L135" s="328"/>
      <c r="M135" s="326"/>
      <c r="N135" s="326"/>
      <c r="O135" s="328"/>
      <c r="P135" s="326"/>
      <c r="Q135" s="290">
        <v>11.75</v>
      </c>
    </row>
    <row r="136" spans="1:17" hidden="1" outlineLevel="1" collapsed="1" x14ac:dyDescent="0.25">
      <c r="A136" s="287"/>
      <c r="B136" s="287"/>
      <c r="C136" s="287"/>
      <c r="D136" s="325">
        <v>100463706</v>
      </c>
      <c r="E136" s="326"/>
      <c r="F136" s="326"/>
      <c r="G136" s="326"/>
      <c r="H136" s="326"/>
      <c r="I136" s="327">
        <v>11.05</v>
      </c>
      <c r="J136" s="326"/>
      <c r="K136" s="326"/>
      <c r="L136" s="328"/>
      <c r="M136" s="326"/>
      <c r="N136" s="326"/>
      <c r="O136" s="328"/>
      <c r="P136" s="326"/>
      <c r="Q136" s="290">
        <v>11.05</v>
      </c>
    </row>
    <row r="137" spans="1:17" hidden="1" outlineLevel="1" collapsed="1" x14ac:dyDescent="0.25">
      <c r="A137" s="287"/>
      <c r="B137" s="287"/>
      <c r="C137" s="287"/>
      <c r="D137" s="325">
        <v>100463707</v>
      </c>
      <c r="E137" s="326"/>
      <c r="F137" s="326"/>
      <c r="G137" s="326"/>
      <c r="H137" s="326"/>
      <c r="I137" s="327">
        <v>4.17</v>
      </c>
      <c r="J137" s="326"/>
      <c r="K137" s="326"/>
      <c r="L137" s="328"/>
      <c r="M137" s="326"/>
      <c r="N137" s="326"/>
      <c r="O137" s="328"/>
      <c r="P137" s="326"/>
      <c r="Q137" s="290">
        <v>4.17</v>
      </c>
    </row>
    <row r="138" spans="1:17" hidden="1" outlineLevel="1" collapsed="1" x14ac:dyDescent="0.25">
      <c r="A138" s="287"/>
      <c r="B138" s="287"/>
      <c r="C138" s="287"/>
      <c r="D138" s="325">
        <v>100463709</v>
      </c>
      <c r="E138" s="326"/>
      <c r="F138" s="326"/>
      <c r="G138" s="326"/>
      <c r="H138" s="326"/>
      <c r="I138" s="327">
        <v>6.63</v>
      </c>
      <c r="J138" s="326"/>
      <c r="K138" s="326"/>
      <c r="L138" s="328"/>
      <c r="M138" s="326"/>
      <c r="N138" s="326"/>
      <c r="O138" s="328"/>
      <c r="P138" s="326"/>
      <c r="Q138" s="290">
        <v>6.63</v>
      </c>
    </row>
    <row r="139" spans="1:17" hidden="1" outlineLevel="1" collapsed="1" x14ac:dyDescent="0.25">
      <c r="A139" s="287"/>
      <c r="B139" s="287"/>
      <c r="C139" s="287"/>
      <c r="D139" s="325">
        <v>100463725</v>
      </c>
      <c r="E139" s="326"/>
      <c r="F139" s="326"/>
      <c r="G139" s="326"/>
      <c r="H139" s="326"/>
      <c r="I139" s="327">
        <v>0.36</v>
      </c>
      <c r="J139" s="326"/>
      <c r="K139" s="326"/>
      <c r="L139" s="328"/>
      <c r="M139" s="326"/>
      <c r="N139" s="326"/>
      <c r="O139" s="328"/>
      <c r="P139" s="326"/>
      <c r="Q139" s="290">
        <v>0.36</v>
      </c>
    </row>
    <row r="140" spans="1:17" hidden="1" outlineLevel="1" collapsed="1" x14ac:dyDescent="0.25">
      <c r="A140" s="287"/>
      <c r="B140" s="287"/>
      <c r="C140" s="287"/>
      <c r="D140" s="325">
        <v>100463735</v>
      </c>
      <c r="E140" s="326"/>
      <c r="F140" s="326"/>
      <c r="G140" s="326"/>
      <c r="H140" s="326"/>
      <c r="I140" s="327">
        <v>10.85</v>
      </c>
      <c r="J140" s="326"/>
      <c r="K140" s="326"/>
      <c r="L140" s="328"/>
      <c r="M140" s="326"/>
      <c r="N140" s="326"/>
      <c r="O140" s="328"/>
      <c r="P140" s="326"/>
      <c r="Q140" s="290">
        <v>10.85</v>
      </c>
    </row>
    <row r="141" spans="1:17" hidden="1" outlineLevel="1" collapsed="1" x14ac:dyDescent="0.25">
      <c r="A141" s="287"/>
      <c r="B141" s="287"/>
      <c r="C141" s="287"/>
      <c r="D141" s="325">
        <v>100463740</v>
      </c>
      <c r="E141" s="326"/>
      <c r="F141" s="326"/>
      <c r="G141" s="326"/>
      <c r="H141" s="326"/>
      <c r="I141" s="327">
        <v>1.96</v>
      </c>
      <c r="J141" s="326"/>
      <c r="K141" s="326"/>
      <c r="L141" s="328"/>
      <c r="M141" s="326"/>
      <c r="N141" s="326"/>
      <c r="O141" s="328"/>
      <c r="P141" s="326"/>
      <c r="Q141" s="290">
        <v>1.96</v>
      </c>
    </row>
    <row r="142" spans="1:17" hidden="1" outlineLevel="1" collapsed="1" x14ac:dyDescent="0.25">
      <c r="A142" s="287"/>
      <c r="B142" s="287"/>
      <c r="C142" s="287"/>
      <c r="D142" s="325">
        <v>100463746</v>
      </c>
      <c r="E142" s="326"/>
      <c r="F142" s="326"/>
      <c r="G142" s="326"/>
      <c r="H142" s="326"/>
      <c r="I142" s="327">
        <v>3.85</v>
      </c>
      <c r="J142" s="326"/>
      <c r="K142" s="326"/>
      <c r="L142" s="328"/>
      <c r="M142" s="326"/>
      <c r="N142" s="326"/>
      <c r="O142" s="328"/>
      <c r="P142" s="326"/>
      <c r="Q142" s="290">
        <v>3.85</v>
      </c>
    </row>
    <row r="143" spans="1:17" hidden="1" outlineLevel="1" collapsed="1" x14ac:dyDescent="0.25">
      <c r="A143" s="287"/>
      <c r="B143" s="287"/>
      <c r="C143" s="287"/>
      <c r="D143" s="325">
        <v>100463749</v>
      </c>
      <c r="E143" s="326"/>
      <c r="F143" s="326"/>
      <c r="G143" s="326"/>
      <c r="H143" s="326"/>
      <c r="I143" s="327">
        <v>10.06</v>
      </c>
      <c r="J143" s="326"/>
      <c r="K143" s="326"/>
      <c r="L143" s="328"/>
      <c r="M143" s="326"/>
      <c r="N143" s="326"/>
      <c r="O143" s="328"/>
      <c r="P143" s="326"/>
      <c r="Q143" s="290">
        <v>10.06</v>
      </c>
    </row>
    <row r="144" spans="1:17" hidden="1" outlineLevel="1" collapsed="1" x14ac:dyDescent="0.25">
      <c r="A144" s="287"/>
      <c r="B144" s="287"/>
      <c r="C144" s="287"/>
      <c r="D144" s="325">
        <v>100463773</v>
      </c>
      <c r="E144" s="326"/>
      <c r="F144" s="326"/>
      <c r="G144" s="326"/>
      <c r="H144" s="326"/>
      <c r="I144" s="327">
        <v>1.71</v>
      </c>
      <c r="J144" s="326"/>
      <c r="K144" s="326"/>
      <c r="L144" s="328"/>
      <c r="M144" s="326"/>
      <c r="N144" s="326"/>
      <c r="O144" s="328"/>
      <c r="P144" s="326"/>
      <c r="Q144" s="290">
        <v>1.71</v>
      </c>
    </row>
    <row r="145" spans="1:17" hidden="1" outlineLevel="1" collapsed="1" x14ac:dyDescent="0.25">
      <c r="A145" s="287"/>
      <c r="B145" s="287"/>
      <c r="C145" s="287"/>
      <c r="D145" s="325">
        <v>100463775</v>
      </c>
      <c r="E145" s="326"/>
      <c r="F145" s="326"/>
      <c r="G145" s="326"/>
      <c r="H145" s="326"/>
      <c r="I145" s="327">
        <v>1.78</v>
      </c>
      <c r="J145" s="326"/>
      <c r="K145" s="326"/>
      <c r="L145" s="328"/>
      <c r="M145" s="326"/>
      <c r="N145" s="326"/>
      <c r="O145" s="328"/>
      <c r="P145" s="326"/>
      <c r="Q145" s="290">
        <v>1.78</v>
      </c>
    </row>
    <row r="146" spans="1:17" hidden="1" outlineLevel="1" collapsed="1" x14ac:dyDescent="0.25">
      <c r="A146" s="287"/>
      <c r="B146" s="287"/>
      <c r="C146" s="287"/>
      <c r="D146" s="325">
        <v>100463789</v>
      </c>
      <c r="E146" s="326"/>
      <c r="F146" s="326"/>
      <c r="G146" s="326"/>
      <c r="H146" s="326"/>
      <c r="I146" s="327">
        <v>1.45</v>
      </c>
      <c r="J146" s="326"/>
      <c r="K146" s="326"/>
      <c r="L146" s="328"/>
      <c r="M146" s="326"/>
      <c r="N146" s="326"/>
      <c r="O146" s="328"/>
      <c r="P146" s="326"/>
      <c r="Q146" s="290">
        <v>1.45</v>
      </c>
    </row>
    <row r="147" spans="1:17" hidden="1" outlineLevel="1" collapsed="1" x14ac:dyDescent="0.25">
      <c r="A147" s="287"/>
      <c r="B147" s="287"/>
      <c r="C147" s="287"/>
      <c r="D147" s="325">
        <v>100463796</v>
      </c>
      <c r="E147" s="326"/>
      <c r="F147" s="326"/>
      <c r="G147" s="326"/>
      <c r="H147" s="326"/>
      <c r="I147" s="327">
        <v>2.15</v>
      </c>
      <c r="J147" s="326"/>
      <c r="K147" s="326"/>
      <c r="L147" s="328"/>
      <c r="M147" s="326"/>
      <c r="N147" s="326"/>
      <c r="O147" s="328"/>
      <c r="P147" s="326"/>
      <c r="Q147" s="290">
        <v>2.15</v>
      </c>
    </row>
    <row r="148" spans="1:17" hidden="1" outlineLevel="1" collapsed="1" x14ac:dyDescent="0.25">
      <c r="A148" s="287"/>
      <c r="B148" s="287"/>
      <c r="C148" s="287"/>
      <c r="D148" s="325">
        <v>100463797</v>
      </c>
      <c r="E148" s="326"/>
      <c r="F148" s="326"/>
      <c r="G148" s="326"/>
      <c r="H148" s="326"/>
      <c r="I148" s="327">
        <v>1.04</v>
      </c>
      <c r="J148" s="326"/>
      <c r="K148" s="326"/>
      <c r="L148" s="328"/>
      <c r="M148" s="326"/>
      <c r="N148" s="326"/>
      <c r="O148" s="328"/>
      <c r="P148" s="326"/>
      <c r="Q148" s="290">
        <v>1.04</v>
      </c>
    </row>
    <row r="149" spans="1:17" hidden="1" outlineLevel="1" collapsed="1" x14ac:dyDescent="0.25">
      <c r="A149" s="287"/>
      <c r="B149" s="287"/>
      <c r="C149" s="287"/>
      <c r="D149" s="325">
        <v>100463798</v>
      </c>
      <c r="E149" s="326"/>
      <c r="F149" s="326"/>
      <c r="G149" s="326"/>
      <c r="H149" s="326"/>
      <c r="I149" s="327">
        <v>4.4000000000000004</v>
      </c>
      <c r="J149" s="326"/>
      <c r="K149" s="326"/>
      <c r="L149" s="328"/>
      <c r="M149" s="326"/>
      <c r="N149" s="326"/>
      <c r="O149" s="328"/>
      <c r="P149" s="326"/>
      <c r="Q149" s="290">
        <v>4.4000000000000004</v>
      </c>
    </row>
    <row r="150" spans="1:17" hidden="1" outlineLevel="1" collapsed="1" x14ac:dyDescent="0.25">
      <c r="A150" s="287"/>
      <c r="B150" s="287"/>
      <c r="C150" s="287"/>
      <c r="D150" s="325">
        <v>100463813</v>
      </c>
      <c r="E150" s="326"/>
      <c r="F150" s="326"/>
      <c r="G150" s="326"/>
      <c r="H150" s="326"/>
      <c r="I150" s="327">
        <v>0.63</v>
      </c>
      <c r="J150" s="326"/>
      <c r="K150" s="326"/>
      <c r="L150" s="328"/>
      <c r="M150" s="326"/>
      <c r="N150" s="326"/>
      <c r="O150" s="328"/>
      <c r="P150" s="326"/>
      <c r="Q150" s="290">
        <v>0.63</v>
      </c>
    </row>
    <row r="151" spans="1:17" hidden="1" outlineLevel="1" collapsed="1" x14ac:dyDescent="0.25">
      <c r="A151" s="287"/>
      <c r="B151" s="287"/>
      <c r="C151" s="287"/>
      <c r="D151" s="325">
        <v>100463846</v>
      </c>
      <c r="E151" s="326"/>
      <c r="F151" s="326"/>
      <c r="G151" s="326"/>
      <c r="H151" s="326"/>
      <c r="I151" s="327">
        <v>2.17</v>
      </c>
      <c r="J151" s="326"/>
      <c r="K151" s="326"/>
      <c r="L151" s="328"/>
      <c r="M151" s="326"/>
      <c r="N151" s="326"/>
      <c r="O151" s="328"/>
      <c r="P151" s="326"/>
      <c r="Q151" s="290">
        <v>2.17</v>
      </c>
    </row>
    <row r="152" spans="1:17" hidden="1" outlineLevel="1" collapsed="1" x14ac:dyDescent="0.25">
      <c r="A152" s="287"/>
      <c r="B152" s="287"/>
      <c r="C152" s="287"/>
      <c r="D152" s="325">
        <v>100463898</v>
      </c>
      <c r="E152" s="326"/>
      <c r="F152" s="326"/>
      <c r="G152" s="326"/>
      <c r="H152" s="326"/>
      <c r="I152" s="327">
        <v>3.07</v>
      </c>
      <c r="J152" s="326"/>
      <c r="K152" s="326"/>
      <c r="L152" s="328"/>
      <c r="M152" s="326"/>
      <c r="N152" s="326"/>
      <c r="O152" s="328"/>
      <c r="P152" s="326"/>
      <c r="Q152" s="290">
        <v>3.07</v>
      </c>
    </row>
    <row r="153" spans="1:17" hidden="1" outlineLevel="1" collapsed="1" x14ac:dyDescent="0.25">
      <c r="A153" s="287"/>
      <c r="B153" s="287"/>
      <c r="C153" s="287"/>
      <c r="D153" s="325">
        <v>100463920</v>
      </c>
      <c r="E153" s="326"/>
      <c r="F153" s="326"/>
      <c r="G153" s="326"/>
      <c r="H153" s="326"/>
      <c r="I153" s="327">
        <v>4.72</v>
      </c>
      <c r="J153" s="326"/>
      <c r="K153" s="326"/>
      <c r="L153" s="328"/>
      <c r="M153" s="326"/>
      <c r="N153" s="326"/>
      <c r="O153" s="328"/>
      <c r="P153" s="326"/>
      <c r="Q153" s="290">
        <v>4.72</v>
      </c>
    </row>
    <row r="154" spans="1:17" hidden="1" outlineLevel="1" collapsed="1" x14ac:dyDescent="0.25">
      <c r="A154" s="287"/>
      <c r="B154" s="287"/>
      <c r="C154" s="287"/>
      <c r="D154" s="325">
        <v>100463929</v>
      </c>
      <c r="E154" s="326"/>
      <c r="F154" s="326"/>
      <c r="G154" s="326"/>
      <c r="H154" s="326"/>
      <c r="I154" s="327">
        <v>3.68</v>
      </c>
      <c r="J154" s="326"/>
      <c r="K154" s="326"/>
      <c r="L154" s="328"/>
      <c r="M154" s="326"/>
      <c r="N154" s="326"/>
      <c r="O154" s="328"/>
      <c r="P154" s="326"/>
      <c r="Q154" s="290">
        <v>3.68</v>
      </c>
    </row>
    <row r="155" spans="1:17" hidden="1" outlineLevel="1" collapsed="1" x14ac:dyDescent="0.25">
      <c r="A155" s="287"/>
      <c r="B155" s="287"/>
      <c r="C155" s="287"/>
      <c r="D155" s="325">
        <v>100463923</v>
      </c>
      <c r="E155" s="326"/>
      <c r="F155" s="326"/>
      <c r="G155" s="326"/>
      <c r="H155" s="326"/>
      <c r="I155" s="327">
        <v>4.84</v>
      </c>
      <c r="J155" s="326"/>
      <c r="K155" s="326"/>
      <c r="L155" s="328"/>
      <c r="M155" s="326"/>
      <c r="N155" s="326"/>
      <c r="O155" s="328"/>
      <c r="P155" s="326"/>
      <c r="Q155" s="290">
        <v>4.84</v>
      </c>
    </row>
    <row r="156" spans="1:17" hidden="1" outlineLevel="1" collapsed="1" x14ac:dyDescent="0.25">
      <c r="A156" s="287"/>
      <c r="B156" s="287"/>
      <c r="C156" s="287"/>
      <c r="D156" s="325">
        <v>100463924</v>
      </c>
      <c r="E156" s="326"/>
      <c r="F156" s="326"/>
      <c r="G156" s="326"/>
      <c r="H156" s="326"/>
      <c r="I156" s="327">
        <v>3.02</v>
      </c>
      <c r="J156" s="326"/>
      <c r="K156" s="326"/>
      <c r="L156" s="328"/>
      <c r="M156" s="326"/>
      <c r="N156" s="326"/>
      <c r="O156" s="328"/>
      <c r="P156" s="326"/>
      <c r="Q156" s="290">
        <v>3.02</v>
      </c>
    </row>
    <row r="157" spans="1:17" hidden="1" outlineLevel="1" collapsed="1" x14ac:dyDescent="0.25">
      <c r="A157" s="287"/>
      <c r="B157" s="287"/>
      <c r="C157" s="287"/>
      <c r="D157" s="325">
        <v>100463948</v>
      </c>
      <c r="E157" s="326"/>
      <c r="F157" s="326"/>
      <c r="G157" s="326"/>
      <c r="H157" s="326"/>
      <c r="I157" s="327">
        <v>0.71</v>
      </c>
      <c r="J157" s="326"/>
      <c r="K157" s="326"/>
      <c r="L157" s="328"/>
      <c r="M157" s="326"/>
      <c r="N157" s="326"/>
      <c r="O157" s="328"/>
      <c r="P157" s="326"/>
      <c r="Q157" s="290">
        <v>0.71</v>
      </c>
    </row>
    <row r="158" spans="1:17" hidden="1" outlineLevel="1" collapsed="1" x14ac:dyDescent="0.25">
      <c r="A158" s="287"/>
      <c r="B158" s="287"/>
      <c r="C158" s="287"/>
      <c r="D158" s="325">
        <v>100462113</v>
      </c>
      <c r="E158" s="326"/>
      <c r="F158" s="326"/>
      <c r="G158" s="326"/>
      <c r="H158" s="326"/>
      <c r="I158" s="327">
        <v>0.43</v>
      </c>
      <c r="J158" s="326"/>
      <c r="K158" s="326"/>
      <c r="L158" s="328"/>
      <c r="M158" s="326"/>
      <c r="N158" s="326"/>
      <c r="O158" s="328"/>
      <c r="P158" s="326"/>
      <c r="Q158" s="290">
        <v>0.43</v>
      </c>
    </row>
    <row r="159" spans="1:17" hidden="1" outlineLevel="1" collapsed="1" x14ac:dyDescent="0.25">
      <c r="A159" s="287"/>
      <c r="B159" s="287"/>
      <c r="C159" s="287"/>
      <c r="D159" s="325">
        <v>100462141</v>
      </c>
      <c r="E159" s="326"/>
      <c r="F159" s="326"/>
      <c r="G159" s="326"/>
      <c r="H159" s="326"/>
      <c r="I159" s="327">
        <v>3.96</v>
      </c>
      <c r="J159" s="326"/>
      <c r="K159" s="326"/>
      <c r="L159" s="328"/>
      <c r="M159" s="326"/>
      <c r="N159" s="326"/>
      <c r="O159" s="328"/>
      <c r="P159" s="326"/>
      <c r="Q159" s="290">
        <v>3.96</v>
      </c>
    </row>
    <row r="160" spans="1:17" hidden="1" outlineLevel="1" collapsed="1" x14ac:dyDescent="0.25">
      <c r="A160" s="287"/>
      <c r="B160" s="287"/>
      <c r="C160" s="287"/>
      <c r="D160" s="325">
        <v>100462126</v>
      </c>
      <c r="E160" s="326"/>
      <c r="F160" s="326"/>
      <c r="G160" s="326"/>
      <c r="H160" s="326"/>
      <c r="I160" s="327">
        <v>3.08</v>
      </c>
      <c r="J160" s="326"/>
      <c r="K160" s="326"/>
      <c r="L160" s="328"/>
      <c r="M160" s="326"/>
      <c r="N160" s="326"/>
      <c r="O160" s="328"/>
      <c r="P160" s="326"/>
      <c r="Q160" s="290">
        <v>3.08</v>
      </c>
    </row>
    <row r="161" spans="1:17" hidden="1" outlineLevel="1" collapsed="1" x14ac:dyDescent="0.25">
      <c r="A161" s="287"/>
      <c r="B161" s="287"/>
      <c r="C161" s="287"/>
      <c r="D161" s="325">
        <v>100462168</v>
      </c>
      <c r="E161" s="326"/>
      <c r="F161" s="326"/>
      <c r="G161" s="326"/>
      <c r="H161" s="326"/>
      <c r="I161" s="327">
        <v>3.22</v>
      </c>
      <c r="J161" s="326"/>
      <c r="K161" s="326"/>
      <c r="L161" s="328"/>
      <c r="M161" s="326"/>
      <c r="N161" s="326"/>
      <c r="O161" s="328"/>
      <c r="P161" s="326"/>
      <c r="Q161" s="290">
        <v>3.22</v>
      </c>
    </row>
    <row r="162" spans="1:17" hidden="1" outlineLevel="1" collapsed="1" x14ac:dyDescent="0.25">
      <c r="A162" s="287"/>
      <c r="B162" s="287"/>
      <c r="C162" s="287"/>
      <c r="D162" s="325">
        <v>100462179</v>
      </c>
      <c r="E162" s="326"/>
      <c r="F162" s="326"/>
      <c r="G162" s="326"/>
      <c r="H162" s="326"/>
      <c r="I162" s="327">
        <v>2.95</v>
      </c>
      <c r="J162" s="326"/>
      <c r="K162" s="326"/>
      <c r="L162" s="328"/>
      <c r="M162" s="326"/>
      <c r="N162" s="326"/>
      <c r="O162" s="328"/>
      <c r="P162" s="326"/>
      <c r="Q162" s="290">
        <v>2.95</v>
      </c>
    </row>
    <row r="163" spans="1:17" hidden="1" outlineLevel="1" collapsed="1" x14ac:dyDescent="0.25">
      <c r="A163" s="287"/>
      <c r="B163" s="287"/>
      <c r="C163" s="287"/>
      <c r="D163" s="325">
        <v>100462184</v>
      </c>
      <c r="E163" s="326"/>
      <c r="F163" s="326"/>
      <c r="G163" s="326"/>
      <c r="H163" s="326"/>
      <c r="I163" s="327">
        <v>3.32</v>
      </c>
      <c r="J163" s="326"/>
      <c r="K163" s="326"/>
      <c r="L163" s="328"/>
      <c r="M163" s="326"/>
      <c r="N163" s="326"/>
      <c r="O163" s="328"/>
      <c r="P163" s="326"/>
      <c r="Q163" s="290">
        <v>3.32</v>
      </c>
    </row>
    <row r="164" spans="1:17" hidden="1" outlineLevel="1" collapsed="1" x14ac:dyDescent="0.25">
      <c r="A164" s="287"/>
      <c r="B164" s="287"/>
      <c r="C164" s="287"/>
      <c r="D164" s="325">
        <v>100462186</v>
      </c>
      <c r="E164" s="326"/>
      <c r="F164" s="326"/>
      <c r="G164" s="326"/>
      <c r="H164" s="326"/>
      <c r="I164" s="327">
        <v>0.28999999999999998</v>
      </c>
      <c r="J164" s="326"/>
      <c r="K164" s="326"/>
      <c r="L164" s="328"/>
      <c r="M164" s="326"/>
      <c r="N164" s="326"/>
      <c r="O164" s="328"/>
      <c r="P164" s="326"/>
      <c r="Q164" s="290">
        <v>0.28999999999999998</v>
      </c>
    </row>
    <row r="165" spans="1:17" hidden="1" outlineLevel="1" collapsed="1" x14ac:dyDescent="0.25">
      <c r="A165" s="287"/>
      <c r="B165" s="287"/>
      <c r="C165" s="287"/>
      <c r="D165" s="325">
        <v>100462193</v>
      </c>
      <c r="E165" s="326"/>
      <c r="F165" s="326"/>
      <c r="G165" s="326"/>
      <c r="H165" s="326"/>
      <c r="I165" s="327">
        <v>2.35</v>
      </c>
      <c r="J165" s="326"/>
      <c r="K165" s="326"/>
      <c r="L165" s="328"/>
      <c r="M165" s="326"/>
      <c r="N165" s="326"/>
      <c r="O165" s="328"/>
      <c r="P165" s="326"/>
      <c r="Q165" s="290">
        <v>2.35</v>
      </c>
    </row>
    <row r="166" spans="1:17" hidden="1" outlineLevel="1" collapsed="1" x14ac:dyDescent="0.25">
      <c r="A166" s="287"/>
      <c r="B166" s="287"/>
      <c r="C166" s="287"/>
      <c r="D166" s="325">
        <v>100462197</v>
      </c>
      <c r="E166" s="326"/>
      <c r="F166" s="326"/>
      <c r="G166" s="326"/>
      <c r="H166" s="326"/>
      <c r="I166" s="327">
        <v>1.1399999999999999</v>
      </c>
      <c r="J166" s="326"/>
      <c r="K166" s="326"/>
      <c r="L166" s="328"/>
      <c r="M166" s="326"/>
      <c r="N166" s="326"/>
      <c r="O166" s="328"/>
      <c r="P166" s="326"/>
      <c r="Q166" s="290">
        <v>1.1399999999999999</v>
      </c>
    </row>
    <row r="167" spans="1:17" hidden="1" outlineLevel="1" collapsed="1" x14ac:dyDescent="0.25">
      <c r="A167" s="287"/>
      <c r="B167" s="287"/>
      <c r="C167" s="287"/>
      <c r="D167" s="325">
        <v>100462214</v>
      </c>
      <c r="E167" s="326"/>
      <c r="F167" s="326"/>
      <c r="G167" s="326"/>
      <c r="H167" s="326"/>
      <c r="I167" s="327">
        <v>5.16</v>
      </c>
      <c r="J167" s="326"/>
      <c r="K167" s="326"/>
      <c r="L167" s="328"/>
      <c r="M167" s="326"/>
      <c r="N167" s="326"/>
      <c r="O167" s="328"/>
      <c r="P167" s="326"/>
      <c r="Q167" s="290">
        <v>5.16</v>
      </c>
    </row>
    <row r="168" spans="1:17" hidden="1" outlineLevel="1" collapsed="1" x14ac:dyDescent="0.25">
      <c r="A168" s="287"/>
      <c r="B168" s="287"/>
      <c r="C168" s="287"/>
      <c r="D168" s="325">
        <v>100462206</v>
      </c>
      <c r="E168" s="326"/>
      <c r="F168" s="326"/>
      <c r="G168" s="326"/>
      <c r="H168" s="326"/>
      <c r="I168" s="327">
        <v>1.1599999999999999</v>
      </c>
      <c r="J168" s="326"/>
      <c r="K168" s="326"/>
      <c r="L168" s="328"/>
      <c r="M168" s="326"/>
      <c r="N168" s="326"/>
      <c r="O168" s="328"/>
      <c r="P168" s="326"/>
      <c r="Q168" s="290">
        <v>1.1599999999999999</v>
      </c>
    </row>
    <row r="169" spans="1:17" hidden="1" outlineLevel="1" collapsed="1" x14ac:dyDescent="0.25">
      <c r="A169" s="287"/>
      <c r="B169" s="287"/>
      <c r="C169" s="287"/>
      <c r="D169" s="325">
        <v>100462230</v>
      </c>
      <c r="E169" s="326"/>
      <c r="F169" s="326"/>
      <c r="G169" s="326"/>
      <c r="H169" s="326"/>
      <c r="I169" s="327">
        <v>0.81</v>
      </c>
      <c r="J169" s="326"/>
      <c r="K169" s="326"/>
      <c r="L169" s="328"/>
      <c r="M169" s="326"/>
      <c r="N169" s="326"/>
      <c r="O169" s="328"/>
      <c r="P169" s="326"/>
      <c r="Q169" s="290">
        <v>0.81</v>
      </c>
    </row>
    <row r="170" spans="1:17" hidden="1" outlineLevel="1" collapsed="1" x14ac:dyDescent="0.25">
      <c r="A170" s="287"/>
      <c r="B170" s="287"/>
      <c r="C170" s="287"/>
      <c r="D170" s="325">
        <v>100462231</v>
      </c>
      <c r="E170" s="326"/>
      <c r="F170" s="326"/>
      <c r="G170" s="326"/>
      <c r="H170" s="326"/>
      <c r="I170" s="327">
        <v>1.65</v>
      </c>
      <c r="J170" s="326"/>
      <c r="K170" s="326"/>
      <c r="L170" s="328"/>
      <c r="M170" s="326"/>
      <c r="N170" s="326"/>
      <c r="O170" s="328"/>
      <c r="P170" s="326"/>
      <c r="Q170" s="290">
        <v>1.65</v>
      </c>
    </row>
    <row r="171" spans="1:17" hidden="1" outlineLevel="1" collapsed="1" x14ac:dyDescent="0.25">
      <c r="A171" s="287"/>
      <c r="B171" s="287"/>
      <c r="C171" s="287"/>
      <c r="D171" s="325">
        <v>100462234</v>
      </c>
      <c r="E171" s="326"/>
      <c r="F171" s="326"/>
      <c r="G171" s="326"/>
      <c r="H171" s="326"/>
      <c r="I171" s="327">
        <v>1.89</v>
      </c>
      <c r="J171" s="326"/>
      <c r="K171" s="326"/>
      <c r="L171" s="328"/>
      <c r="M171" s="326"/>
      <c r="N171" s="326"/>
      <c r="O171" s="328"/>
      <c r="P171" s="326"/>
      <c r="Q171" s="290">
        <v>1.89</v>
      </c>
    </row>
    <row r="172" spans="1:17" hidden="1" outlineLevel="1" collapsed="1" x14ac:dyDescent="0.25">
      <c r="A172" s="287"/>
      <c r="B172" s="287"/>
      <c r="C172" s="287"/>
      <c r="D172" s="325">
        <v>100462237</v>
      </c>
      <c r="E172" s="326"/>
      <c r="F172" s="326"/>
      <c r="G172" s="326"/>
      <c r="H172" s="326"/>
      <c r="I172" s="327">
        <v>1</v>
      </c>
      <c r="J172" s="326"/>
      <c r="K172" s="326"/>
      <c r="L172" s="328"/>
      <c r="M172" s="326"/>
      <c r="N172" s="326"/>
      <c r="O172" s="328"/>
      <c r="P172" s="326"/>
      <c r="Q172" s="290">
        <v>1</v>
      </c>
    </row>
    <row r="173" spans="1:17" hidden="1" outlineLevel="1" collapsed="1" x14ac:dyDescent="0.25">
      <c r="A173" s="287"/>
      <c r="B173" s="287"/>
      <c r="C173" s="287"/>
      <c r="D173" s="325">
        <v>100462267</v>
      </c>
      <c r="E173" s="326"/>
      <c r="F173" s="326"/>
      <c r="G173" s="326"/>
      <c r="H173" s="326"/>
      <c r="I173" s="327">
        <v>2.4700000000000002</v>
      </c>
      <c r="J173" s="326"/>
      <c r="K173" s="326"/>
      <c r="L173" s="328"/>
      <c r="M173" s="326"/>
      <c r="N173" s="326"/>
      <c r="O173" s="328"/>
      <c r="P173" s="326"/>
      <c r="Q173" s="290">
        <v>2.4700000000000002</v>
      </c>
    </row>
    <row r="174" spans="1:17" hidden="1" outlineLevel="1" collapsed="1" x14ac:dyDescent="0.25">
      <c r="A174" s="287"/>
      <c r="B174" s="287"/>
      <c r="C174" s="287"/>
      <c r="D174" s="325">
        <v>100462299</v>
      </c>
      <c r="E174" s="326"/>
      <c r="F174" s="326"/>
      <c r="G174" s="326"/>
      <c r="H174" s="326"/>
      <c r="I174" s="327">
        <v>2.36</v>
      </c>
      <c r="J174" s="326"/>
      <c r="K174" s="326"/>
      <c r="L174" s="328"/>
      <c r="M174" s="326"/>
      <c r="N174" s="326"/>
      <c r="O174" s="328"/>
      <c r="P174" s="326"/>
      <c r="Q174" s="290">
        <v>2.36</v>
      </c>
    </row>
    <row r="175" spans="1:17" hidden="1" outlineLevel="1" collapsed="1" x14ac:dyDescent="0.25">
      <c r="A175" s="287"/>
      <c r="B175" s="287"/>
      <c r="C175" s="287"/>
      <c r="D175" s="325">
        <v>100462309</v>
      </c>
      <c r="E175" s="326"/>
      <c r="F175" s="326"/>
      <c r="G175" s="326"/>
      <c r="H175" s="326"/>
      <c r="I175" s="327">
        <v>2.3199999999999998</v>
      </c>
      <c r="J175" s="326"/>
      <c r="K175" s="326"/>
      <c r="L175" s="328"/>
      <c r="M175" s="326"/>
      <c r="N175" s="326"/>
      <c r="O175" s="328"/>
      <c r="P175" s="326"/>
      <c r="Q175" s="290">
        <v>2.3199999999999998</v>
      </c>
    </row>
    <row r="176" spans="1:17" hidden="1" outlineLevel="1" collapsed="1" x14ac:dyDescent="0.25">
      <c r="A176" s="287"/>
      <c r="B176" s="287"/>
      <c r="C176" s="287"/>
      <c r="D176" s="325">
        <v>100462326</v>
      </c>
      <c r="E176" s="326"/>
      <c r="F176" s="326"/>
      <c r="G176" s="326"/>
      <c r="H176" s="326"/>
      <c r="I176" s="327">
        <v>1.31</v>
      </c>
      <c r="J176" s="326"/>
      <c r="K176" s="326"/>
      <c r="L176" s="328"/>
      <c r="M176" s="326"/>
      <c r="N176" s="326"/>
      <c r="O176" s="328"/>
      <c r="P176" s="326"/>
      <c r="Q176" s="290">
        <v>1.31</v>
      </c>
    </row>
    <row r="177" spans="1:17" hidden="1" outlineLevel="1" collapsed="1" x14ac:dyDescent="0.25">
      <c r="A177" s="287"/>
      <c r="B177" s="287"/>
      <c r="C177" s="287"/>
      <c r="D177" s="325">
        <v>100462349</v>
      </c>
      <c r="E177" s="326"/>
      <c r="F177" s="326"/>
      <c r="G177" s="326"/>
      <c r="H177" s="326"/>
      <c r="I177" s="327">
        <v>0.91</v>
      </c>
      <c r="J177" s="326"/>
      <c r="K177" s="326"/>
      <c r="L177" s="328"/>
      <c r="M177" s="326"/>
      <c r="N177" s="326"/>
      <c r="O177" s="328"/>
      <c r="P177" s="326"/>
      <c r="Q177" s="290">
        <v>0.91</v>
      </c>
    </row>
    <row r="178" spans="1:17" hidden="1" outlineLevel="1" collapsed="1" x14ac:dyDescent="0.25">
      <c r="A178" s="287"/>
      <c r="B178" s="287"/>
      <c r="C178" s="287"/>
      <c r="D178" s="325">
        <v>100461444</v>
      </c>
      <c r="E178" s="326"/>
      <c r="F178" s="326"/>
      <c r="G178" s="326"/>
      <c r="H178" s="326"/>
      <c r="I178" s="327">
        <v>3.45</v>
      </c>
      <c r="J178" s="326"/>
      <c r="K178" s="326"/>
      <c r="L178" s="328"/>
      <c r="M178" s="326"/>
      <c r="N178" s="326"/>
      <c r="O178" s="328"/>
      <c r="P178" s="326"/>
      <c r="Q178" s="290">
        <v>3.45</v>
      </c>
    </row>
    <row r="179" spans="1:17" hidden="1" outlineLevel="1" collapsed="1" x14ac:dyDescent="0.25">
      <c r="A179" s="287"/>
      <c r="B179" s="287"/>
      <c r="C179" s="287"/>
      <c r="D179" s="325">
        <v>100461448</v>
      </c>
      <c r="E179" s="326"/>
      <c r="F179" s="326"/>
      <c r="G179" s="326"/>
      <c r="H179" s="326"/>
      <c r="I179" s="327">
        <v>4.08</v>
      </c>
      <c r="J179" s="326"/>
      <c r="K179" s="326"/>
      <c r="L179" s="328"/>
      <c r="M179" s="326"/>
      <c r="N179" s="326"/>
      <c r="O179" s="328"/>
      <c r="P179" s="326"/>
      <c r="Q179" s="290">
        <v>4.08</v>
      </c>
    </row>
    <row r="180" spans="1:17" hidden="1" outlineLevel="1" collapsed="1" x14ac:dyDescent="0.25">
      <c r="A180" s="287"/>
      <c r="B180" s="287"/>
      <c r="C180" s="287"/>
      <c r="D180" s="325">
        <v>100461454</v>
      </c>
      <c r="E180" s="326"/>
      <c r="F180" s="326"/>
      <c r="G180" s="326"/>
      <c r="H180" s="326"/>
      <c r="I180" s="327">
        <v>0.73</v>
      </c>
      <c r="J180" s="326"/>
      <c r="K180" s="326"/>
      <c r="L180" s="328"/>
      <c r="M180" s="326"/>
      <c r="N180" s="326"/>
      <c r="O180" s="328"/>
      <c r="P180" s="326"/>
      <c r="Q180" s="290">
        <v>0.73</v>
      </c>
    </row>
    <row r="181" spans="1:17" hidden="1" outlineLevel="1" collapsed="1" x14ac:dyDescent="0.25">
      <c r="A181" s="287"/>
      <c r="B181" s="287"/>
      <c r="C181" s="287"/>
      <c r="D181" s="325">
        <v>100461440</v>
      </c>
      <c r="E181" s="326"/>
      <c r="F181" s="326"/>
      <c r="G181" s="326"/>
      <c r="H181" s="326"/>
      <c r="I181" s="327">
        <v>5.74</v>
      </c>
      <c r="J181" s="326"/>
      <c r="K181" s="326"/>
      <c r="L181" s="328"/>
      <c r="M181" s="326"/>
      <c r="N181" s="326"/>
      <c r="O181" s="328"/>
      <c r="P181" s="326"/>
      <c r="Q181" s="290">
        <v>5.74</v>
      </c>
    </row>
    <row r="182" spans="1:17" hidden="1" outlineLevel="1" collapsed="1" x14ac:dyDescent="0.25">
      <c r="A182" s="287"/>
      <c r="B182" s="287"/>
      <c r="C182" s="287"/>
      <c r="D182" s="325">
        <v>100461465</v>
      </c>
      <c r="E182" s="326"/>
      <c r="F182" s="326"/>
      <c r="G182" s="326"/>
      <c r="H182" s="326"/>
      <c r="I182" s="327">
        <v>3.3</v>
      </c>
      <c r="J182" s="326"/>
      <c r="K182" s="326"/>
      <c r="L182" s="328"/>
      <c r="M182" s="326"/>
      <c r="N182" s="326"/>
      <c r="O182" s="328"/>
      <c r="P182" s="326"/>
      <c r="Q182" s="290">
        <v>3.3</v>
      </c>
    </row>
    <row r="183" spans="1:17" hidden="1" outlineLevel="1" collapsed="1" x14ac:dyDescent="0.25">
      <c r="A183" s="287"/>
      <c r="B183" s="287"/>
      <c r="C183" s="287"/>
      <c r="D183" s="325">
        <v>100461468</v>
      </c>
      <c r="E183" s="326"/>
      <c r="F183" s="326"/>
      <c r="G183" s="326"/>
      <c r="H183" s="326"/>
      <c r="I183" s="327">
        <v>2.0499999999999998</v>
      </c>
      <c r="J183" s="326"/>
      <c r="K183" s="326"/>
      <c r="L183" s="328"/>
      <c r="M183" s="326"/>
      <c r="N183" s="326"/>
      <c r="O183" s="328"/>
      <c r="P183" s="326"/>
      <c r="Q183" s="290">
        <v>2.0499999999999998</v>
      </c>
    </row>
    <row r="184" spans="1:17" hidden="1" outlineLevel="1" collapsed="1" x14ac:dyDescent="0.25">
      <c r="A184" s="287"/>
      <c r="B184" s="287"/>
      <c r="C184" s="287"/>
      <c r="D184" s="325">
        <v>100461500</v>
      </c>
      <c r="E184" s="326"/>
      <c r="F184" s="326"/>
      <c r="G184" s="326"/>
      <c r="H184" s="326"/>
      <c r="I184" s="327">
        <v>0.25</v>
      </c>
      <c r="J184" s="326"/>
      <c r="K184" s="326"/>
      <c r="L184" s="328"/>
      <c r="M184" s="326"/>
      <c r="N184" s="326"/>
      <c r="O184" s="328"/>
      <c r="P184" s="326"/>
      <c r="Q184" s="290">
        <v>0.25</v>
      </c>
    </row>
    <row r="185" spans="1:17" hidden="1" outlineLevel="1" collapsed="1" x14ac:dyDescent="0.25">
      <c r="A185" s="287"/>
      <c r="B185" s="287"/>
      <c r="C185" s="287"/>
      <c r="D185" s="325">
        <v>100461506</v>
      </c>
      <c r="E185" s="326"/>
      <c r="F185" s="326"/>
      <c r="G185" s="326"/>
      <c r="H185" s="326"/>
      <c r="I185" s="327">
        <v>0.08</v>
      </c>
      <c r="J185" s="326"/>
      <c r="K185" s="326"/>
      <c r="L185" s="328"/>
      <c r="M185" s="326"/>
      <c r="N185" s="326"/>
      <c r="O185" s="328"/>
      <c r="P185" s="326"/>
      <c r="Q185" s="290">
        <v>0.08</v>
      </c>
    </row>
    <row r="186" spans="1:17" hidden="1" outlineLevel="1" collapsed="1" x14ac:dyDescent="0.25">
      <c r="A186" s="287"/>
      <c r="B186" s="287"/>
      <c r="C186" s="287"/>
      <c r="D186" s="325">
        <v>100461509</v>
      </c>
      <c r="E186" s="326"/>
      <c r="F186" s="326"/>
      <c r="G186" s="326"/>
      <c r="H186" s="326"/>
      <c r="I186" s="327">
        <v>3.28</v>
      </c>
      <c r="J186" s="326"/>
      <c r="K186" s="326"/>
      <c r="L186" s="328"/>
      <c r="M186" s="326"/>
      <c r="N186" s="326"/>
      <c r="O186" s="328"/>
      <c r="P186" s="326"/>
      <c r="Q186" s="290">
        <v>3.28</v>
      </c>
    </row>
    <row r="187" spans="1:17" hidden="1" outlineLevel="1" collapsed="1" x14ac:dyDescent="0.25">
      <c r="A187" s="287"/>
      <c r="B187" s="287"/>
      <c r="C187" s="287"/>
      <c r="D187" s="325">
        <v>100461526</v>
      </c>
      <c r="E187" s="326"/>
      <c r="F187" s="326"/>
      <c r="G187" s="326"/>
      <c r="H187" s="326"/>
      <c r="I187" s="327">
        <v>0.43</v>
      </c>
      <c r="J187" s="326"/>
      <c r="K187" s="326"/>
      <c r="L187" s="328"/>
      <c r="M187" s="326"/>
      <c r="N187" s="326"/>
      <c r="O187" s="328"/>
      <c r="P187" s="326"/>
      <c r="Q187" s="290">
        <v>0.43</v>
      </c>
    </row>
    <row r="188" spans="1:17" hidden="1" outlineLevel="1" collapsed="1" x14ac:dyDescent="0.25">
      <c r="A188" s="287"/>
      <c r="B188" s="287"/>
      <c r="C188" s="287"/>
      <c r="D188" s="325">
        <v>100461536</v>
      </c>
      <c r="E188" s="326"/>
      <c r="F188" s="326"/>
      <c r="G188" s="326"/>
      <c r="H188" s="326"/>
      <c r="I188" s="327">
        <v>0.36</v>
      </c>
      <c r="J188" s="326"/>
      <c r="K188" s="326"/>
      <c r="L188" s="328"/>
      <c r="M188" s="326"/>
      <c r="N188" s="326"/>
      <c r="O188" s="328"/>
      <c r="P188" s="326"/>
      <c r="Q188" s="290">
        <v>0.36</v>
      </c>
    </row>
    <row r="189" spans="1:17" hidden="1" outlineLevel="1" collapsed="1" x14ac:dyDescent="0.25">
      <c r="A189" s="287"/>
      <c r="B189" s="287"/>
      <c r="C189" s="287"/>
      <c r="D189" s="325">
        <v>100461555</v>
      </c>
      <c r="E189" s="326"/>
      <c r="F189" s="326"/>
      <c r="G189" s="326"/>
      <c r="H189" s="326"/>
      <c r="I189" s="327">
        <v>0.84</v>
      </c>
      <c r="J189" s="326"/>
      <c r="K189" s="326"/>
      <c r="L189" s="328"/>
      <c r="M189" s="326"/>
      <c r="N189" s="326"/>
      <c r="O189" s="328"/>
      <c r="P189" s="326"/>
      <c r="Q189" s="290">
        <v>0.84</v>
      </c>
    </row>
    <row r="190" spans="1:17" hidden="1" outlineLevel="1" collapsed="1" x14ac:dyDescent="0.25">
      <c r="A190" s="287"/>
      <c r="B190" s="287"/>
      <c r="C190" s="287"/>
      <c r="D190" s="325">
        <v>100461568</v>
      </c>
      <c r="E190" s="326"/>
      <c r="F190" s="326"/>
      <c r="G190" s="326"/>
      <c r="H190" s="326"/>
      <c r="I190" s="327">
        <v>1.31</v>
      </c>
      <c r="J190" s="326"/>
      <c r="K190" s="326"/>
      <c r="L190" s="328"/>
      <c r="M190" s="326"/>
      <c r="N190" s="326"/>
      <c r="O190" s="328"/>
      <c r="P190" s="326"/>
      <c r="Q190" s="290">
        <v>1.31</v>
      </c>
    </row>
    <row r="191" spans="1:17" hidden="1" outlineLevel="1" collapsed="1" x14ac:dyDescent="0.25">
      <c r="A191" s="287"/>
      <c r="B191" s="287"/>
      <c r="C191" s="287"/>
      <c r="D191" s="325">
        <v>100461608</v>
      </c>
      <c r="E191" s="326"/>
      <c r="F191" s="326"/>
      <c r="G191" s="326"/>
      <c r="H191" s="326"/>
      <c r="I191" s="327">
        <v>3.87</v>
      </c>
      <c r="J191" s="326"/>
      <c r="K191" s="326"/>
      <c r="L191" s="328"/>
      <c r="M191" s="326"/>
      <c r="N191" s="326"/>
      <c r="O191" s="328"/>
      <c r="P191" s="326"/>
      <c r="Q191" s="290">
        <v>3.87</v>
      </c>
    </row>
    <row r="192" spans="1:17" hidden="1" outlineLevel="1" collapsed="1" x14ac:dyDescent="0.25">
      <c r="A192" s="287"/>
      <c r="B192" s="287"/>
      <c r="C192" s="287"/>
      <c r="D192" s="325">
        <v>100461634</v>
      </c>
      <c r="E192" s="326"/>
      <c r="F192" s="326"/>
      <c r="G192" s="326"/>
      <c r="H192" s="326"/>
      <c r="I192" s="327">
        <v>6.36</v>
      </c>
      <c r="J192" s="326"/>
      <c r="K192" s="326"/>
      <c r="L192" s="328"/>
      <c r="M192" s="326"/>
      <c r="N192" s="326"/>
      <c r="O192" s="328"/>
      <c r="P192" s="326"/>
      <c r="Q192" s="290">
        <v>6.36</v>
      </c>
    </row>
    <row r="193" spans="1:17" hidden="1" outlineLevel="1" collapsed="1" x14ac:dyDescent="0.25">
      <c r="A193" s="287"/>
      <c r="B193" s="287"/>
      <c r="C193" s="287"/>
      <c r="D193" s="325">
        <v>100461711</v>
      </c>
      <c r="E193" s="326"/>
      <c r="F193" s="326"/>
      <c r="G193" s="326"/>
      <c r="H193" s="326"/>
      <c r="I193" s="327">
        <v>1.25</v>
      </c>
      <c r="J193" s="326"/>
      <c r="K193" s="326"/>
      <c r="L193" s="328"/>
      <c r="M193" s="326"/>
      <c r="N193" s="326"/>
      <c r="O193" s="328"/>
      <c r="P193" s="326"/>
      <c r="Q193" s="290">
        <v>1.25</v>
      </c>
    </row>
    <row r="194" spans="1:17" hidden="1" outlineLevel="1" collapsed="1" x14ac:dyDescent="0.25">
      <c r="A194" s="287"/>
      <c r="B194" s="287"/>
      <c r="C194" s="287"/>
      <c r="D194" s="325">
        <v>100461716</v>
      </c>
      <c r="E194" s="326"/>
      <c r="F194" s="326"/>
      <c r="G194" s="326"/>
      <c r="H194" s="326"/>
      <c r="I194" s="327">
        <v>1.23</v>
      </c>
      <c r="J194" s="326"/>
      <c r="K194" s="326"/>
      <c r="L194" s="328"/>
      <c r="M194" s="326"/>
      <c r="N194" s="326"/>
      <c r="O194" s="328"/>
      <c r="P194" s="326"/>
      <c r="Q194" s="290">
        <v>1.23</v>
      </c>
    </row>
    <row r="195" spans="1:17" hidden="1" outlineLevel="1" collapsed="1" x14ac:dyDescent="0.25">
      <c r="A195" s="287"/>
      <c r="B195" s="287"/>
      <c r="C195" s="287"/>
      <c r="D195" s="325">
        <v>100461742</v>
      </c>
      <c r="E195" s="326"/>
      <c r="F195" s="326"/>
      <c r="G195" s="326"/>
      <c r="H195" s="326"/>
      <c r="I195" s="327">
        <v>3.01</v>
      </c>
      <c r="J195" s="326"/>
      <c r="K195" s="326"/>
      <c r="L195" s="328"/>
      <c r="M195" s="326"/>
      <c r="N195" s="326"/>
      <c r="O195" s="328"/>
      <c r="P195" s="326"/>
      <c r="Q195" s="290">
        <v>3.01</v>
      </c>
    </row>
    <row r="196" spans="1:17" hidden="1" outlineLevel="1" collapsed="1" x14ac:dyDescent="0.25">
      <c r="A196" s="287"/>
      <c r="B196" s="287"/>
      <c r="C196" s="287"/>
      <c r="D196" s="325">
        <v>100461745</v>
      </c>
      <c r="E196" s="326"/>
      <c r="F196" s="326"/>
      <c r="G196" s="326"/>
      <c r="H196" s="326"/>
      <c r="I196" s="327">
        <v>3.54</v>
      </c>
      <c r="J196" s="326"/>
      <c r="K196" s="326"/>
      <c r="L196" s="328"/>
      <c r="M196" s="326"/>
      <c r="N196" s="326"/>
      <c r="O196" s="328"/>
      <c r="P196" s="326"/>
      <c r="Q196" s="290">
        <v>3.54</v>
      </c>
    </row>
    <row r="197" spans="1:17" hidden="1" outlineLevel="1" collapsed="1" x14ac:dyDescent="0.25">
      <c r="A197" s="287"/>
      <c r="B197" s="287"/>
      <c r="C197" s="287"/>
      <c r="D197" s="325">
        <v>100461760</v>
      </c>
      <c r="E197" s="326"/>
      <c r="F197" s="326"/>
      <c r="G197" s="326"/>
      <c r="H197" s="326"/>
      <c r="I197" s="327">
        <v>1.07</v>
      </c>
      <c r="J197" s="326"/>
      <c r="K197" s="326"/>
      <c r="L197" s="328"/>
      <c r="M197" s="326"/>
      <c r="N197" s="326"/>
      <c r="O197" s="328"/>
      <c r="P197" s="326"/>
      <c r="Q197" s="290">
        <v>1.07</v>
      </c>
    </row>
    <row r="198" spans="1:17" hidden="1" outlineLevel="1" collapsed="1" x14ac:dyDescent="0.25">
      <c r="A198" s="287"/>
      <c r="B198" s="287"/>
      <c r="C198" s="287"/>
      <c r="D198" s="325">
        <v>100461763</v>
      </c>
      <c r="E198" s="326"/>
      <c r="F198" s="326"/>
      <c r="G198" s="326"/>
      <c r="H198" s="326"/>
      <c r="I198" s="327">
        <v>3.55</v>
      </c>
      <c r="J198" s="326"/>
      <c r="K198" s="326"/>
      <c r="L198" s="328"/>
      <c r="M198" s="326"/>
      <c r="N198" s="326"/>
      <c r="O198" s="328"/>
      <c r="P198" s="326"/>
      <c r="Q198" s="290">
        <v>3.55</v>
      </c>
    </row>
    <row r="199" spans="1:17" hidden="1" outlineLevel="1" collapsed="1" x14ac:dyDescent="0.25">
      <c r="A199" s="287"/>
      <c r="B199" s="287"/>
      <c r="C199" s="287"/>
      <c r="D199" s="325">
        <v>100461752</v>
      </c>
      <c r="E199" s="326"/>
      <c r="F199" s="326"/>
      <c r="G199" s="326"/>
      <c r="H199" s="326"/>
      <c r="I199" s="327">
        <v>1.68</v>
      </c>
      <c r="J199" s="326"/>
      <c r="K199" s="326"/>
      <c r="L199" s="328"/>
      <c r="M199" s="326"/>
      <c r="N199" s="326"/>
      <c r="O199" s="328"/>
      <c r="P199" s="326"/>
      <c r="Q199" s="290">
        <v>1.68</v>
      </c>
    </row>
    <row r="200" spans="1:17" hidden="1" outlineLevel="1" collapsed="1" x14ac:dyDescent="0.25">
      <c r="A200" s="287"/>
      <c r="B200" s="287"/>
      <c r="C200" s="287"/>
      <c r="D200" s="325">
        <v>100461777</v>
      </c>
      <c r="E200" s="326"/>
      <c r="F200" s="326"/>
      <c r="G200" s="326"/>
      <c r="H200" s="326"/>
      <c r="I200" s="327">
        <v>1.46</v>
      </c>
      <c r="J200" s="326"/>
      <c r="K200" s="326"/>
      <c r="L200" s="328"/>
      <c r="M200" s="326"/>
      <c r="N200" s="326"/>
      <c r="O200" s="328"/>
      <c r="P200" s="326"/>
      <c r="Q200" s="290">
        <v>1.46</v>
      </c>
    </row>
    <row r="201" spans="1:17" hidden="1" outlineLevel="1" collapsed="1" x14ac:dyDescent="0.25">
      <c r="A201" s="287"/>
      <c r="B201" s="287"/>
      <c r="C201" s="287"/>
      <c r="D201" s="325">
        <v>100461795</v>
      </c>
      <c r="E201" s="326"/>
      <c r="F201" s="326"/>
      <c r="G201" s="326"/>
      <c r="H201" s="326"/>
      <c r="I201" s="327">
        <v>9.66</v>
      </c>
      <c r="J201" s="326"/>
      <c r="K201" s="326"/>
      <c r="L201" s="328"/>
      <c r="M201" s="326"/>
      <c r="N201" s="326"/>
      <c r="O201" s="328"/>
      <c r="P201" s="326"/>
      <c r="Q201" s="290">
        <v>9.66</v>
      </c>
    </row>
    <row r="202" spans="1:17" hidden="1" outlineLevel="1" collapsed="1" x14ac:dyDescent="0.25">
      <c r="A202" s="287"/>
      <c r="B202" s="287"/>
      <c r="C202" s="287"/>
      <c r="D202" s="325">
        <v>100461813</v>
      </c>
      <c r="E202" s="326"/>
      <c r="F202" s="326"/>
      <c r="G202" s="326"/>
      <c r="H202" s="326"/>
      <c r="I202" s="327">
        <v>4.09</v>
      </c>
      <c r="J202" s="326"/>
      <c r="K202" s="326"/>
      <c r="L202" s="328"/>
      <c r="M202" s="326"/>
      <c r="N202" s="326"/>
      <c r="O202" s="328"/>
      <c r="P202" s="326"/>
      <c r="Q202" s="290">
        <v>4.09</v>
      </c>
    </row>
    <row r="203" spans="1:17" hidden="1" outlineLevel="1" collapsed="1" x14ac:dyDescent="0.25">
      <c r="A203" s="287"/>
      <c r="B203" s="287"/>
      <c r="C203" s="287"/>
      <c r="D203" s="325">
        <v>100461832</v>
      </c>
      <c r="E203" s="326"/>
      <c r="F203" s="326"/>
      <c r="G203" s="326"/>
      <c r="H203" s="326"/>
      <c r="I203" s="327">
        <v>3.18</v>
      </c>
      <c r="J203" s="326"/>
      <c r="K203" s="326"/>
      <c r="L203" s="328"/>
      <c r="M203" s="326"/>
      <c r="N203" s="326"/>
      <c r="O203" s="328"/>
      <c r="P203" s="326"/>
      <c r="Q203" s="290">
        <v>3.18</v>
      </c>
    </row>
    <row r="204" spans="1:17" hidden="1" outlineLevel="1" collapsed="1" x14ac:dyDescent="0.25">
      <c r="A204" s="287"/>
      <c r="B204" s="287"/>
      <c r="C204" s="287"/>
      <c r="D204" s="325">
        <v>100461848</v>
      </c>
      <c r="E204" s="326"/>
      <c r="F204" s="326"/>
      <c r="G204" s="326"/>
      <c r="H204" s="326"/>
      <c r="I204" s="327">
        <v>2.0099999999999998</v>
      </c>
      <c r="J204" s="326"/>
      <c r="K204" s="326"/>
      <c r="L204" s="328"/>
      <c r="M204" s="326"/>
      <c r="N204" s="326"/>
      <c r="O204" s="328"/>
      <c r="P204" s="326"/>
      <c r="Q204" s="290">
        <v>2.0099999999999998</v>
      </c>
    </row>
    <row r="205" spans="1:17" hidden="1" outlineLevel="1" collapsed="1" x14ac:dyDescent="0.25">
      <c r="A205" s="287"/>
      <c r="B205" s="287"/>
      <c r="C205" s="287"/>
      <c r="D205" s="325">
        <v>100461839</v>
      </c>
      <c r="E205" s="326"/>
      <c r="F205" s="326"/>
      <c r="G205" s="326"/>
      <c r="H205" s="326"/>
      <c r="I205" s="327">
        <v>4.91</v>
      </c>
      <c r="J205" s="326"/>
      <c r="K205" s="326"/>
      <c r="L205" s="328"/>
      <c r="M205" s="326"/>
      <c r="N205" s="326"/>
      <c r="O205" s="328"/>
      <c r="P205" s="326"/>
      <c r="Q205" s="290">
        <v>4.91</v>
      </c>
    </row>
    <row r="206" spans="1:17" hidden="1" outlineLevel="1" collapsed="1" x14ac:dyDescent="0.25">
      <c r="A206" s="287"/>
      <c r="B206" s="287"/>
      <c r="C206" s="287"/>
      <c r="D206" s="325">
        <v>100461840</v>
      </c>
      <c r="E206" s="326"/>
      <c r="F206" s="326"/>
      <c r="G206" s="326"/>
      <c r="H206" s="326"/>
      <c r="I206" s="327">
        <v>2.46</v>
      </c>
      <c r="J206" s="326"/>
      <c r="K206" s="326"/>
      <c r="L206" s="328"/>
      <c r="M206" s="326"/>
      <c r="N206" s="326"/>
      <c r="O206" s="328"/>
      <c r="P206" s="326"/>
      <c r="Q206" s="290">
        <v>2.46</v>
      </c>
    </row>
    <row r="207" spans="1:17" hidden="1" outlineLevel="1" collapsed="1" x14ac:dyDescent="0.25">
      <c r="A207" s="287"/>
      <c r="B207" s="287"/>
      <c r="C207" s="287"/>
      <c r="D207" s="325">
        <v>100461871</v>
      </c>
      <c r="E207" s="326"/>
      <c r="F207" s="326"/>
      <c r="G207" s="326"/>
      <c r="H207" s="326"/>
      <c r="I207" s="327">
        <v>1.05</v>
      </c>
      <c r="J207" s="326"/>
      <c r="K207" s="326"/>
      <c r="L207" s="328"/>
      <c r="M207" s="326"/>
      <c r="N207" s="326"/>
      <c r="O207" s="328"/>
      <c r="P207" s="326"/>
      <c r="Q207" s="290">
        <v>1.05</v>
      </c>
    </row>
    <row r="208" spans="1:17" hidden="1" outlineLevel="1" collapsed="1" x14ac:dyDescent="0.25">
      <c r="A208" s="287"/>
      <c r="B208" s="287"/>
      <c r="C208" s="287"/>
      <c r="D208" s="325">
        <v>100461936</v>
      </c>
      <c r="E208" s="326"/>
      <c r="F208" s="326"/>
      <c r="G208" s="326"/>
      <c r="H208" s="326"/>
      <c r="I208" s="327">
        <v>0.42</v>
      </c>
      <c r="J208" s="326"/>
      <c r="K208" s="326"/>
      <c r="L208" s="328"/>
      <c r="M208" s="326"/>
      <c r="N208" s="326"/>
      <c r="O208" s="328"/>
      <c r="P208" s="326"/>
      <c r="Q208" s="290">
        <v>0.42</v>
      </c>
    </row>
    <row r="209" spans="1:17" hidden="1" outlineLevel="1" collapsed="1" x14ac:dyDescent="0.25">
      <c r="A209" s="287"/>
      <c r="B209" s="287"/>
      <c r="C209" s="287"/>
      <c r="D209" s="325">
        <v>100461939</v>
      </c>
      <c r="E209" s="326"/>
      <c r="F209" s="326"/>
      <c r="G209" s="326"/>
      <c r="H209" s="326"/>
      <c r="I209" s="327">
        <v>0.2</v>
      </c>
      <c r="J209" s="326"/>
      <c r="K209" s="326"/>
      <c r="L209" s="328"/>
      <c r="M209" s="326"/>
      <c r="N209" s="326"/>
      <c r="O209" s="328"/>
      <c r="P209" s="326"/>
      <c r="Q209" s="290">
        <v>0.2</v>
      </c>
    </row>
    <row r="210" spans="1:17" hidden="1" outlineLevel="1" collapsed="1" x14ac:dyDescent="0.25">
      <c r="A210" s="287"/>
      <c r="B210" s="287"/>
      <c r="C210" s="287"/>
      <c r="D210" s="325">
        <v>100461385</v>
      </c>
      <c r="E210" s="326"/>
      <c r="F210" s="326"/>
      <c r="G210" s="326"/>
      <c r="H210" s="326"/>
      <c r="I210" s="327">
        <v>6.79</v>
      </c>
      <c r="J210" s="326"/>
      <c r="K210" s="326"/>
      <c r="L210" s="328"/>
      <c r="M210" s="326"/>
      <c r="N210" s="326"/>
      <c r="O210" s="328"/>
      <c r="P210" s="326"/>
      <c r="Q210" s="290">
        <v>6.79</v>
      </c>
    </row>
    <row r="211" spans="1:17" hidden="1" outlineLevel="1" collapsed="1" x14ac:dyDescent="0.25">
      <c r="A211" s="287"/>
      <c r="B211" s="287"/>
      <c r="C211" s="287"/>
      <c r="D211" s="325">
        <v>100461362</v>
      </c>
      <c r="E211" s="326"/>
      <c r="F211" s="326"/>
      <c r="G211" s="326"/>
      <c r="H211" s="326"/>
      <c r="I211" s="327">
        <v>3.43</v>
      </c>
      <c r="J211" s="326"/>
      <c r="K211" s="326"/>
      <c r="L211" s="328"/>
      <c r="M211" s="326"/>
      <c r="N211" s="326"/>
      <c r="O211" s="328"/>
      <c r="P211" s="326"/>
      <c r="Q211" s="290">
        <v>3.43</v>
      </c>
    </row>
    <row r="212" spans="1:17" hidden="1" outlineLevel="1" collapsed="1" x14ac:dyDescent="0.25">
      <c r="A212" s="287"/>
      <c r="B212" s="287"/>
      <c r="C212" s="287"/>
      <c r="D212" s="325">
        <v>100461313</v>
      </c>
      <c r="E212" s="326"/>
      <c r="F212" s="326"/>
      <c r="G212" s="326"/>
      <c r="H212" s="326"/>
      <c r="I212" s="327">
        <v>6.67</v>
      </c>
      <c r="J212" s="326"/>
      <c r="K212" s="326"/>
      <c r="L212" s="328"/>
      <c r="M212" s="326"/>
      <c r="N212" s="326"/>
      <c r="O212" s="328"/>
      <c r="P212" s="326"/>
      <c r="Q212" s="290">
        <v>6.67</v>
      </c>
    </row>
    <row r="213" spans="1:17" hidden="1" outlineLevel="1" collapsed="1" x14ac:dyDescent="0.25">
      <c r="A213" s="287"/>
      <c r="B213" s="287"/>
      <c r="C213" s="287"/>
      <c r="D213" s="325">
        <v>100461345</v>
      </c>
      <c r="E213" s="326"/>
      <c r="F213" s="326"/>
      <c r="G213" s="326"/>
      <c r="H213" s="326"/>
      <c r="I213" s="327">
        <v>6.22</v>
      </c>
      <c r="J213" s="326"/>
      <c r="K213" s="326"/>
      <c r="L213" s="328"/>
      <c r="M213" s="326"/>
      <c r="N213" s="326"/>
      <c r="O213" s="328"/>
      <c r="P213" s="326"/>
      <c r="Q213" s="290">
        <v>6.22</v>
      </c>
    </row>
    <row r="214" spans="1:17" hidden="1" outlineLevel="1" collapsed="1" x14ac:dyDescent="0.25">
      <c r="A214" s="287"/>
      <c r="B214" s="287"/>
      <c r="C214" s="287"/>
      <c r="D214" s="325">
        <v>100461354</v>
      </c>
      <c r="E214" s="326"/>
      <c r="F214" s="326"/>
      <c r="G214" s="326"/>
      <c r="H214" s="326"/>
      <c r="I214" s="327">
        <v>5.13</v>
      </c>
      <c r="J214" s="326"/>
      <c r="K214" s="326"/>
      <c r="L214" s="328"/>
      <c r="M214" s="326"/>
      <c r="N214" s="326"/>
      <c r="O214" s="328"/>
      <c r="P214" s="326"/>
      <c r="Q214" s="290">
        <v>5.13</v>
      </c>
    </row>
    <row r="215" spans="1:17" hidden="1" outlineLevel="1" collapsed="1" x14ac:dyDescent="0.25">
      <c r="A215" s="287"/>
      <c r="B215" s="287"/>
      <c r="C215" s="287"/>
      <c r="D215" s="325">
        <v>100461405</v>
      </c>
      <c r="E215" s="326"/>
      <c r="F215" s="326"/>
      <c r="G215" s="326"/>
      <c r="H215" s="326"/>
      <c r="I215" s="327">
        <v>2.2999999999999998</v>
      </c>
      <c r="J215" s="326"/>
      <c r="K215" s="326"/>
      <c r="L215" s="328"/>
      <c r="M215" s="326"/>
      <c r="N215" s="326"/>
      <c r="O215" s="328"/>
      <c r="P215" s="326"/>
      <c r="Q215" s="290">
        <v>2.2999999999999998</v>
      </c>
    </row>
    <row r="216" spans="1:17" hidden="1" outlineLevel="1" collapsed="1" x14ac:dyDescent="0.25">
      <c r="A216" s="287"/>
      <c r="B216" s="287"/>
      <c r="C216" s="287"/>
      <c r="D216" s="325">
        <v>100461415</v>
      </c>
      <c r="E216" s="326"/>
      <c r="F216" s="326"/>
      <c r="G216" s="326"/>
      <c r="H216" s="326"/>
      <c r="I216" s="327">
        <v>7.15</v>
      </c>
      <c r="J216" s="326"/>
      <c r="K216" s="326"/>
      <c r="L216" s="328"/>
      <c r="M216" s="326"/>
      <c r="N216" s="326"/>
      <c r="O216" s="328"/>
      <c r="P216" s="326"/>
      <c r="Q216" s="290">
        <v>7.15</v>
      </c>
    </row>
    <row r="217" spans="1:17" hidden="1" outlineLevel="1" collapsed="1" x14ac:dyDescent="0.25">
      <c r="A217" s="287"/>
      <c r="B217" s="287"/>
      <c r="C217" s="287"/>
      <c r="D217" s="325">
        <v>100461305</v>
      </c>
      <c r="E217" s="326"/>
      <c r="F217" s="326"/>
      <c r="G217" s="326"/>
      <c r="H217" s="326"/>
      <c r="I217" s="327">
        <v>1.57</v>
      </c>
      <c r="J217" s="326"/>
      <c r="K217" s="326"/>
      <c r="L217" s="328"/>
      <c r="M217" s="326"/>
      <c r="N217" s="326"/>
      <c r="O217" s="328"/>
      <c r="P217" s="326"/>
      <c r="Q217" s="290">
        <v>1.57</v>
      </c>
    </row>
    <row r="218" spans="1:17" hidden="1" outlineLevel="1" collapsed="1" x14ac:dyDescent="0.25">
      <c r="A218" s="287"/>
      <c r="B218" s="287"/>
      <c r="C218" s="287"/>
      <c r="D218" s="325">
        <v>100460960</v>
      </c>
      <c r="E218" s="326"/>
      <c r="F218" s="326"/>
      <c r="G218" s="326"/>
      <c r="H218" s="326"/>
      <c r="I218" s="327">
        <v>2.23</v>
      </c>
      <c r="J218" s="326"/>
      <c r="K218" s="326"/>
      <c r="L218" s="328"/>
      <c r="M218" s="326"/>
      <c r="N218" s="326"/>
      <c r="O218" s="328"/>
      <c r="P218" s="326"/>
      <c r="Q218" s="290">
        <v>2.23</v>
      </c>
    </row>
    <row r="219" spans="1:17" hidden="1" outlineLevel="1" collapsed="1" x14ac:dyDescent="0.25">
      <c r="A219" s="287"/>
      <c r="B219" s="287"/>
      <c r="C219" s="287"/>
      <c r="D219" s="325">
        <v>100460970</v>
      </c>
      <c r="E219" s="326"/>
      <c r="F219" s="326"/>
      <c r="G219" s="326"/>
      <c r="H219" s="326"/>
      <c r="I219" s="327">
        <v>7.72</v>
      </c>
      <c r="J219" s="326"/>
      <c r="K219" s="326"/>
      <c r="L219" s="328"/>
      <c r="M219" s="326"/>
      <c r="N219" s="326"/>
      <c r="O219" s="328"/>
      <c r="P219" s="326"/>
      <c r="Q219" s="290">
        <v>7.72</v>
      </c>
    </row>
    <row r="220" spans="1:17" hidden="1" outlineLevel="1" collapsed="1" x14ac:dyDescent="0.25">
      <c r="A220" s="287"/>
      <c r="B220" s="287"/>
      <c r="C220" s="287"/>
      <c r="D220" s="325">
        <v>100460971</v>
      </c>
      <c r="E220" s="326"/>
      <c r="F220" s="326"/>
      <c r="G220" s="326"/>
      <c r="H220" s="326"/>
      <c r="I220" s="327">
        <v>5.04</v>
      </c>
      <c r="J220" s="326"/>
      <c r="K220" s="326"/>
      <c r="L220" s="328"/>
      <c r="M220" s="326"/>
      <c r="N220" s="326"/>
      <c r="O220" s="328"/>
      <c r="P220" s="326"/>
      <c r="Q220" s="290">
        <v>5.04</v>
      </c>
    </row>
    <row r="221" spans="1:17" hidden="1" outlineLevel="1" collapsed="1" x14ac:dyDescent="0.25">
      <c r="A221" s="287"/>
      <c r="B221" s="287"/>
      <c r="C221" s="287"/>
      <c r="D221" s="325">
        <v>100460974</v>
      </c>
      <c r="E221" s="326"/>
      <c r="F221" s="326"/>
      <c r="G221" s="326"/>
      <c r="H221" s="326"/>
      <c r="I221" s="327">
        <v>1.21</v>
      </c>
      <c r="J221" s="326"/>
      <c r="K221" s="326"/>
      <c r="L221" s="328"/>
      <c r="M221" s="326"/>
      <c r="N221" s="326"/>
      <c r="O221" s="328"/>
      <c r="P221" s="326"/>
      <c r="Q221" s="290">
        <v>1.21</v>
      </c>
    </row>
    <row r="222" spans="1:17" hidden="1" outlineLevel="1" collapsed="1" x14ac:dyDescent="0.25">
      <c r="A222" s="287"/>
      <c r="B222" s="287"/>
      <c r="C222" s="287"/>
      <c r="D222" s="325">
        <v>100460987</v>
      </c>
      <c r="E222" s="326"/>
      <c r="F222" s="326"/>
      <c r="G222" s="326"/>
      <c r="H222" s="326"/>
      <c r="I222" s="327">
        <v>3.63</v>
      </c>
      <c r="J222" s="326"/>
      <c r="K222" s="326"/>
      <c r="L222" s="328"/>
      <c r="M222" s="326"/>
      <c r="N222" s="326"/>
      <c r="O222" s="328"/>
      <c r="P222" s="326"/>
      <c r="Q222" s="290">
        <v>3.63</v>
      </c>
    </row>
    <row r="223" spans="1:17" hidden="1" outlineLevel="1" collapsed="1" x14ac:dyDescent="0.25">
      <c r="A223" s="287"/>
      <c r="B223" s="287"/>
      <c r="C223" s="287"/>
      <c r="D223" s="325">
        <v>100460992</v>
      </c>
      <c r="E223" s="326"/>
      <c r="F223" s="326"/>
      <c r="G223" s="326"/>
      <c r="H223" s="326"/>
      <c r="I223" s="327">
        <v>4.78</v>
      </c>
      <c r="J223" s="326"/>
      <c r="K223" s="326"/>
      <c r="L223" s="328"/>
      <c r="M223" s="326"/>
      <c r="N223" s="326"/>
      <c r="O223" s="328"/>
      <c r="P223" s="326"/>
      <c r="Q223" s="290">
        <v>4.78</v>
      </c>
    </row>
    <row r="224" spans="1:17" hidden="1" outlineLevel="1" collapsed="1" x14ac:dyDescent="0.25">
      <c r="A224" s="287"/>
      <c r="B224" s="287"/>
      <c r="C224" s="287"/>
      <c r="D224" s="325">
        <v>100461189</v>
      </c>
      <c r="E224" s="326"/>
      <c r="F224" s="326"/>
      <c r="G224" s="326"/>
      <c r="H224" s="326"/>
      <c r="I224" s="327">
        <v>2.74</v>
      </c>
      <c r="J224" s="326"/>
      <c r="K224" s="326"/>
      <c r="L224" s="328"/>
      <c r="M224" s="326"/>
      <c r="N224" s="326"/>
      <c r="O224" s="328"/>
      <c r="P224" s="326"/>
      <c r="Q224" s="290">
        <v>2.74</v>
      </c>
    </row>
    <row r="225" spans="1:17" hidden="1" outlineLevel="1" collapsed="1" x14ac:dyDescent="0.25">
      <c r="A225" s="287"/>
      <c r="B225" s="287"/>
      <c r="C225" s="287"/>
      <c r="D225" s="325">
        <v>100461197</v>
      </c>
      <c r="E225" s="326"/>
      <c r="F225" s="326"/>
      <c r="G225" s="326"/>
      <c r="H225" s="326"/>
      <c r="I225" s="327">
        <v>5</v>
      </c>
      <c r="J225" s="326"/>
      <c r="K225" s="326"/>
      <c r="L225" s="328"/>
      <c r="M225" s="326"/>
      <c r="N225" s="326"/>
      <c r="O225" s="328"/>
      <c r="P225" s="326"/>
      <c r="Q225" s="290">
        <v>5</v>
      </c>
    </row>
    <row r="226" spans="1:17" hidden="1" outlineLevel="1" collapsed="1" x14ac:dyDescent="0.25">
      <c r="A226" s="287"/>
      <c r="B226" s="287"/>
      <c r="C226" s="287"/>
      <c r="D226" s="325">
        <v>100461223</v>
      </c>
      <c r="E226" s="326"/>
      <c r="F226" s="326"/>
      <c r="G226" s="326"/>
      <c r="H226" s="326"/>
      <c r="I226" s="327">
        <v>0.77</v>
      </c>
      <c r="J226" s="326"/>
      <c r="K226" s="326"/>
      <c r="L226" s="328"/>
      <c r="M226" s="326"/>
      <c r="N226" s="326"/>
      <c r="O226" s="328"/>
      <c r="P226" s="326"/>
      <c r="Q226" s="290">
        <v>0.77</v>
      </c>
    </row>
    <row r="227" spans="1:17" hidden="1" outlineLevel="1" collapsed="1" x14ac:dyDescent="0.25">
      <c r="A227" s="287"/>
      <c r="B227" s="287"/>
      <c r="C227" s="287"/>
      <c r="D227" s="325">
        <v>100461225</v>
      </c>
      <c r="E227" s="326"/>
      <c r="F227" s="326"/>
      <c r="G227" s="326"/>
      <c r="H227" s="326"/>
      <c r="I227" s="327">
        <v>0.25</v>
      </c>
      <c r="J227" s="326"/>
      <c r="K227" s="326"/>
      <c r="L227" s="328"/>
      <c r="M227" s="326"/>
      <c r="N227" s="326"/>
      <c r="O227" s="328"/>
      <c r="P227" s="326"/>
      <c r="Q227" s="290">
        <v>0.25</v>
      </c>
    </row>
    <row r="228" spans="1:17" hidden="1" outlineLevel="1" collapsed="1" x14ac:dyDescent="0.25">
      <c r="A228" s="287"/>
      <c r="B228" s="287"/>
      <c r="C228" s="287"/>
      <c r="D228" s="325">
        <v>100461229</v>
      </c>
      <c r="E228" s="326"/>
      <c r="F228" s="326"/>
      <c r="G228" s="326"/>
      <c r="H228" s="326"/>
      <c r="I228" s="327">
        <v>0.45</v>
      </c>
      <c r="J228" s="326"/>
      <c r="K228" s="326"/>
      <c r="L228" s="328"/>
      <c r="M228" s="326"/>
      <c r="N228" s="326"/>
      <c r="O228" s="328"/>
      <c r="P228" s="326"/>
      <c r="Q228" s="290">
        <v>0.45</v>
      </c>
    </row>
    <row r="229" spans="1:17" hidden="1" outlineLevel="1" collapsed="1" x14ac:dyDescent="0.25">
      <c r="A229" s="287"/>
      <c r="B229" s="287"/>
      <c r="C229" s="287"/>
      <c r="D229" s="325">
        <v>100461193</v>
      </c>
      <c r="E229" s="326"/>
      <c r="F229" s="326"/>
      <c r="G229" s="326"/>
      <c r="H229" s="326"/>
      <c r="I229" s="327">
        <v>2.09</v>
      </c>
      <c r="J229" s="326"/>
      <c r="K229" s="326"/>
      <c r="L229" s="328"/>
      <c r="M229" s="326"/>
      <c r="N229" s="326"/>
      <c r="O229" s="328"/>
      <c r="P229" s="326"/>
      <c r="Q229" s="290">
        <v>2.09</v>
      </c>
    </row>
    <row r="230" spans="1:17" hidden="1" outlineLevel="1" collapsed="1" x14ac:dyDescent="0.25">
      <c r="A230" s="287"/>
      <c r="B230" s="287"/>
      <c r="C230" s="287"/>
      <c r="D230" s="325">
        <v>100461235</v>
      </c>
      <c r="E230" s="326"/>
      <c r="F230" s="326"/>
      <c r="G230" s="326"/>
      <c r="H230" s="326"/>
      <c r="I230" s="327">
        <v>2.56</v>
      </c>
      <c r="J230" s="326"/>
      <c r="K230" s="326"/>
      <c r="L230" s="328"/>
      <c r="M230" s="326"/>
      <c r="N230" s="326"/>
      <c r="O230" s="328"/>
      <c r="P230" s="326"/>
      <c r="Q230" s="290">
        <v>2.56</v>
      </c>
    </row>
    <row r="231" spans="1:17" hidden="1" outlineLevel="1" collapsed="1" x14ac:dyDescent="0.25">
      <c r="A231" s="287"/>
      <c r="B231" s="287"/>
      <c r="C231" s="287"/>
      <c r="D231" s="325">
        <v>100460435</v>
      </c>
      <c r="E231" s="326"/>
      <c r="F231" s="326"/>
      <c r="G231" s="326"/>
      <c r="H231" s="326"/>
      <c r="I231" s="327">
        <v>1.1000000000000001</v>
      </c>
      <c r="J231" s="326"/>
      <c r="K231" s="326"/>
      <c r="L231" s="328"/>
      <c r="M231" s="326"/>
      <c r="N231" s="326"/>
      <c r="O231" s="328"/>
      <c r="P231" s="326"/>
      <c r="Q231" s="290">
        <v>1.1000000000000001</v>
      </c>
    </row>
    <row r="232" spans="1:17" hidden="1" outlineLevel="1" collapsed="1" x14ac:dyDescent="0.25">
      <c r="A232" s="287"/>
      <c r="B232" s="287"/>
      <c r="C232" s="287"/>
      <c r="D232" s="325">
        <v>100460455</v>
      </c>
      <c r="E232" s="326"/>
      <c r="F232" s="326"/>
      <c r="G232" s="326"/>
      <c r="H232" s="326"/>
      <c r="I232" s="327">
        <v>2.92</v>
      </c>
      <c r="J232" s="326"/>
      <c r="K232" s="326"/>
      <c r="L232" s="328"/>
      <c r="M232" s="326"/>
      <c r="N232" s="326"/>
      <c r="O232" s="328"/>
      <c r="P232" s="326"/>
      <c r="Q232" s="290">
        <v>2.92</v>
      </c>
    </row>
    <row r="233" spans="1:17" hidden="1" outlineLevel="1" collapsed="1" x14ac:dyDescent="0.25">
      <c r="A233" s="287"/>
      <c r="B233" s="287"/>
      <c r="C233" s="287"/>
      <c r="D233" s="325">
        <v>100460440</v>
      </c>
      <c r="E233" s="326"/>
      <c r="F233" s="326"/>
      <c r="G233" s="326"/>
      <c r="H233" s="326"/>
      <c r="I233" s="327">
        <v>2.86</v>
      </c>
      <c r="J233" s="326"/>
      <c r="K233" s="326"/>
      <c r="L233" s="328"/>
      <c r="M233" s="326"/>
      <c r="N233" s="326"/>
      <c r="O233" s="328"/>
      <c r="P233" s="326"/>
      <c r="Q233" s="290">
        <v>2.86</v>
      </c>
    </row>
    <row r="234" spans="1:17" hidden="1" outlineLevel="1" collapsed="1" x14ac:dyDescent="0.25">
      <c r="A234" s="287"/>
      <c r="B234" s="287"/>
      <c r="C234" s="287"/>
      <c r="D234" s="325">
        <v>100460493</v>
      </c>
      <c r="E234" s="326"/>
      <c r="F234" s="326"/>
      <c r="G234" s="326"/>
      <c r="H234" s="326"/>
      <c r="I234" s="327">
        <v>0.95</v>
      </c>
      <c r="J234" s="326"/>
      <c r="K234" s="326"/>
      <c r="L234" s="328"/>
      <c r="M234" s="326"/>
      <c r="N234" s="326"/>
      <c r="O234" s="328"/>
      <c r="P234" s="326"/>
      <c r="Q234" s="290">
        <v>0.95</v>
      </c>
    </row>
    <row r="235" spans="1:17" hidden="1" outlineLevel="1" collapsed="1" x14ac:dyDescent="0.25">
      <c r="A235" s="287"/>
      <c r="B235" s="287"/>
      <c r="C235" s="287"/>
      <c r="D235" s="325">
        <v>100460505</v>
      </c>
      <c r="E235" s="326"/>
      <c r="F235" s="326"/>
      <c r="G235" s="326"/>
      <c r="H235" s="326"/>
      <c r="I235" s="327">
        <v>5.27</v>
      </c>
      <c r="J235" s="326"/>
      <c r="K235" s="326"/>
      <c r="L235" s="328"/>
      <c r="M235" s="326"/>
      <c r="N235" s="326"/>
      <c r="O235" s="328"/>
      <c r="P235" s="326"/>
      <c r="Q235" s="290">
        <v>5.27</v>
      </c>
    </row>
    <row r="236" spans="1:17" hidden="1" outlineLevel="1" collapsed="1" x14ac:dyDescent="0.25">
      <c r="A236" s="287"/>
      <c r="B236" s="287"/>
      <c r="C236" s="287"/>
      <c r="D236" s="325">
        <v>100460499</v>
      </c>
      <c r="E236" s="326"/>
      <c r="F236" s="326"/>
      <c r="G236" s="326"/>
      <c r="H236" s="326"/>
      <c r="I236" s="327">
        <v>1.75</v>
      </c>
      <c r="J236" s="326"/>
      <c r="K236" s="326"/>
      <c r="L236" s="328"/>
      <c r="M236" s="326"/>
      <c r="N236" s="326"/>
      <c r="O236" s="328"/>
      <c r="P236" s="326"/>
      <c r="Q236" s="290">
        <v>1.75</v>
      </c>
    </row>
    <row r="237" spans="1:17" hidden="1" outlineLevel="1" collapsed="1" x14ac:dyDescent="0.25">
      <c r="A237" s="287"/>
      <c r="B237" s="287"/>
      <c r="C237" s="287"/>
      <c r="D237" s="325">
        <v>100460527</v>
      </c>
      <c r="E237" s="326"/>
      <c r="F237" s="326"/>
      <c r="G237" s="326"/>
      <c r="H237" s="326"/>
      <c r="I237" s="327">
        <v>0.69</v>
      </c>
      <c r="J237" s="326"/>
      <c r="K237" s="326"/>
      <c r="L237" s="328"/>
      <c r="M237" s="326"/>
      <c r="N237" s="326"/>
      <c r="O237" s="328"/>
      <c r="P237" s="326"/>
      <c r="Q237" s="290">
        <v>0.69</v>
      </c>
    </row>
    <row r="238" spans="1:17" hidden="1" outlineLevel="1" collapsed="1" x14ac:dyDescent="0.25">
      <c r="A238" s="287"/>
      <c r="B238" s="287"/>
      <c r="C238" s="287"/>
      <c r="D238" s="325">
        <v>100460549</v>
      </c>
      <c r="E238" s="326"/>
      <c r="F238" s="326"/>
      <c r="G238" s="326"/>
      <c r="H238" s="326"/>
      <c r="I238" s="327">
        <v>0.16</v>
      </c>
      <c r="J238" s="326"/>
      <c r="K238" s="326"/>
      <c r="L238" s="328"/>
      <c r="M238" s="326"/>
      <c r="N238" s="326"/>
      <c r="O238" s="328"/>
      <c r="P238" s="326"/>
      <c r="Q238" s="290">
        <v>0.16</v>
      </c>
    </row>
    <row r="239" spans="1:17" hidden="1" outlineLevel="1" collapsed="1" x14ac:dyDescent="0.25">
      <c r="A239" s="287"/>
      <c r="B239" s="287"/>
      <c r="C239" s="287"/>
      <c r="D239" s="325">
        <v>100460568</v>
      </c>
      <c r="E239" s="326"/>
      <c r="F239" s="326"/>
      <c r="G239" s="326"/>
      <c r="H239" s="326"/>
      <c r="I239" s="327">
        <v>3.56</v>
      </c>
      <c r="J239" s="326"/>
      <c r="K239" s="326"/>
      <c r="L239" s="328"/>
      <c r="M239" s="326"/>
      <c r="N239" s="326"/>
      <c r="O239" s="328"/>
      <c r="P239" s="326"/>
      <c r="Q239" s="290">
        <v>3.56</v>
      </c>
    </row>
    <row r="240" spans="1:17" hidden="1" outlineLevel="1" collapsed="1" x14ac:dyDescent="0.25">
      <c r="A240" s="287"/>
      <c r="B240" s="287"/>
      <c r="C240" s="287"/>
      <c r="D240" s="325">
        <v>100460571</v>
      </c>
      <c r="E240" s="326"/>
      <c r="F240" s="326"/>
      <c r="G240" s="326"/>
      <c r="H240" s="326"/>
      <c r="I240" s="327">
        <v>2.58</v>
      </c>
      <c r="J240" s="326"/>
      <c r="K240" s="326"/>
      <c r="L240" s="328"/>
      <c r="M240" s="326"/>
      <c r="N240" s="326"/>
      <c r="O240" s="328"/>
      <c r="P240" s="326"/>
      <c r="Q240" s="290">
        <v>2.58</v>
      </c>
    </row>
    <row r="241" spans="1:17" hidden="1" outlineLevel="1" collapsed="1" x14ac:dyDescent="0.25">
      <c r="A241" s="287"/>
      <c r="B241" s="287"/>
      <c r="C241" s="287"/>
      <c r="D241" s="325">
        <v>100460574</v>
      </c>
      <c r="E241" s="326"/>
      <c r="F241" s="326"/>
      <c r="G241" s="326"/>
      <c r="H241" s="326"/>
      <c r="I241" s="327">
        <v>3.02</v>
      </c>
      <c r="J241" s="326"/>
      <c r="K241" s="326"/>
      <c r="L241" s="328"/>
      <c r="M241" s="326"/>
      <c r="N241" s="326"/>
      <c r="O241" s="328"/>
      <c r="P241" s="326"/>
      <c r="Q241" s="290">
        <v>3.02</v>
      </c>
    </row>
    <row r="242" spans="1:17" hidden="1" outlineLevel="1" collapsed="1" x14ac:dyDescent="0.25">
      <c r="A242" s="287"/>
      <c r="B242" s="287"/>
      <c r="C242" s="287"/>
      <c r="D242" s="325">
        <v>100460585</v>
      </c>
      <c r="E242" s="326"/>
      <c r="F242" s="326"/>
      <c r="G242" s="326"/>
      <c r="H242" s="326"/>
      <c r="I242" s="327">
        <v>4.13</v>
      </c>
      <c r="J242" s="326"/>
      <c r="K242" s="326"/>
      <c r="L242" s="328"/>
      <c r="M242" s="326"/>
      <c r="N242" s="326"/>
      <c r="O242" s="328"/>
      <c r="P242" s="326"/>
      <c r="Q242" s="290">
        <v>4.13</v>
      </c>
    </row>
    <row r="243" spans="1:17" hidden="1" outlineLevel="1" collapsed="1" x14ac:dyDescent="0.25">
      <c r="A243" s="287"/>
      <c r="B243" s="287"/>
      <c r="C243" s="287"/>
      <c r="D243" s="325">
        <v>100460626</v>
      </c>
      <c r="E243" s="326"/>
      <c r="F243" s="326"/>
      <c r="G243" s="326"/>
      <c r="H243" s="326"/>
      <c r="I243" s="327">
        <v>3.15</v>
      </c>
      <c r="J243" s="326"/>
      <c r="K243" s="326"/>
      <c r="L243" s="328"/>
      <c r="M243" s="326"/>
      <c r="N243" s="326"/>
      <c r="O243" s="328"/>
      <c r="P243" s="326"/>
      <c r="Q243" s="290">
        <v>3.15</v>
      </c>
    </row>
    <row r="244" spans="1:17" hidden="1" outlineLevel="1" collapsed="1" x14ac:dyDescent="0.25">
      <c r="A244" s="287"/>
      <c r="B244" s="287"/>
      <c r="C244" s="287"/>
      <c r="D244" s="325">
        <v>100460671</v>
      </c>
      <c r="E244" s="326"/>
      <c r="F244" s="326"/>
      <c r="G244" s="326"/>
      <c r="H244" s="326"/>
      <c r="I244" s="327">
        <v>0.94</v>
      </c>
      <c r="J244" s="326"/>
      <c r="K244" s="326"/>
      <c r="L244" s="328"/>
      <c r="M244" s="326"/>
      <c r="N244" s="326"/>
      <c r="O244" s="328"/>
      <c r="P244" s="326"/>
      <c r="Q244" s="290">
        <v>0.94</v>
      </c>
    </row>
    <row r="245" spans="1:17" hidden="1" outlineLevel="1" collapsed="1" x14ac:dyDescent="0.25">
      <c r="A245" s="287"/>
      <c r="B245" s="287"/>
      <c r="C245" s="287"/>
      <c r="D245" s="325">
        <v>100460676</v>
      </c>
      <c r="E245" s="326"/>
      <c r="F245" s="326"/>
      <c r="G245" s="326"/>
      <c r="H245" s="326"/>
      <c r="I245" s="327">
        <v>0.31</v>
      </c>
      <c r="J245" s="326"/>
      <c r="K245" s="326"/>
      <c r="L245" s="328"/>
      <c r="M245" s="326"/>
      <c r="N245" s="326"/>
      <c r="O245" s="328"/>
      <c r="P245" s="326"/>
      <c r="Q245" s="290">
        <v>0.31</v>
      </c>
    </row>
    <row r="246" spans="1:17" hidden="1" outlineLevel="1" collapsed="1" x14ac:dyDescent="0.25">
      <c r="A246" s="287"/>
      <c r="B246" s="287"/>
      <c r="C246" s="287"/>
      <c r="D246" s="325">
        <v>100460728</v>
      </c>
      <c r="E246" s="326"/>
      <c r="F246" s="326"/>
      <c r="G246" s="326"/>
      <c r="H246" s="326"/>
      <c r="I246" s="327">
        <v>1.46</v>
      </c>
      <c r="J246" s="326"/>
      <c r="K246" s="326"/>
      <c r="L246" s="328"/>
      <c r="M246" s="326"/>
      <c r="N246" s="326"/>
      <c r="O246" s="328"/>
      <c r="P246" s="326"/>
      <c r="Q246" s="290">
        <v>1.46</v>
      </c>
    </row>
    <row r="247" spans="1:17" hidden="1" outlineLevel="1" collapsed="1" x14ac:dyDescent="0.25">
      <c r="A247" s="287"/>
      <c r="B247" s="287"/>
      <c r="C247" s="287"/>
      <c r="D247" s="325">
        <v>100460773</v>
      </c>
      <c r="E247" s="326"/>
      <c r="F247" s="326"/>
      <c r="G247" s="326"/>
      <c r="H247" s="326"/>
      <c r="I247" s="327">
        <v>2.0499999999999998</v>
      </c>
      <c r="J247" s="326"/>
      <c r="K247" s="326"/>
      <c r="L247" s="328"/>
      <c r="M247" s="326"/>
      <c r="N247" s="326"/>
      <c r="O247" s="328"/>
      <c r="P247" s="326"/>
      <c r="Q247" s="290">
        <v>2.0499999999999998</v>
      </c>
    </row>
    <row r="248" spans="1:17" hidden="1" outlineLevel="1" collapsed="1" x14ac:dyDescent="0.25">
      <c r="A248" s="287"/>
      <c r="B248" s="287"/>
      <c r="C248" s="287"/>
      <c r="D248" s="325">
        <v>100460799</v>
      </c>
      <c r="E248" s="326"/>
      <c r="F248" s="326"/>
      <c r="G248" s="326"/>
      <c r="H248" s="326"/>
      <c r="I248" s="327">
        <v>2.59</v>
      </c>
      <c r="J248" s="326"/>
      <c r="K248" s="326"/>
      <c r="L248" s="328"/>
      <c r="M248" s="326"/>
      <c r="N248" s="326"/>
      <c r="O248" s="328"/>
      <c r="P248" s="326"/>
      <c r="Q248" s="290">
        <v>2.59</v>
      </c>
    </row>
    <row r="249" spans="1:17" hidden="1" outlineLevel="1" collapsed="1" x14ac:dyDescent="0.25">
      <c r="A249" s="287"/>
      <c r="B249" s="287"/>
      <c r="C249" s="287"/>
      <c r="D249" s="325">
        <v>100460834</v>
      </c>
      <c r="E249" s="326"/>
      <c r="F249" s="326"/>
      <c r="G249" s="326"/>
      <c r="H249" s="326"/>
      <c r="I249" s="327">
        <v>6.44</v>
      </c>
      <c r="J249" s="326"/>
      <c r="K249" s="326"/>
      <c r="L249" s="328"/>
      <c r="M249" s="326"/>
      <c r="N249" s="326"/>
      <c r="O249" s="328"/>
      <c r="P249" s="326"/>
      <c r="Q249" s="290">
        <v>6.44</v>
      </c>
    </row>
    <row r="250" spans="1:17" hidden="1" outlineLevel="1" collapsed="1" x14ac:dyDescent="0.25">
      <c r="A250" s="287"/>
      <c r="B250" s="287"/>
      <c r="C250" s="287"/>
      <c r="D250" s="325">
        <v>100460851</v>
      </c>
      <c r="E250" s="326"/>
      <c r="F250" s="326"/>
      <c r="G250" s="326"/>
      <c r="H250" s="326"/>
      <c r="I250" s="327">
        <v>1.45</v>
      </c>
      <c r="J250" s="326"/>
      <c r="K250" s="326"/>
      <c r="L250" s="328"/>
      <c r="M250" s="326"/>
      <c r="N250" s="326"/>
      <c r="O250" s="328"/>
      <c r="P250" s="326"/>
      <c r="Q250" s="290">
        <v>1.45</v>
      </c>
    </row>
    <row r="251" spans="1:17" hidden="1" outlineLevel="1" collapsed="1" x14ac:dyDescent="0.25">
      <c r="A251" s="287"/>
      <c r="B251" s="287"/>
      <c r="C251" s="287"/>
      <c r="D251" s="325">
        <v>100460891</v>
      </c>
      <c r="E251" s="326"/>
      <c r="F251" s="326"/>
      <c r="G251" s="326"/>
      <c r="H251" s="326"/>
      <c r="I251" s="327">
        <v>12.4</v>
      </c>
      <c r="J251" s="326"/>
      <c r="K251" s="326"/>
      <c r="L251" s="328"/>
      <c r="M251" s="326"/>
      <c r="N251" s="326"/>
      <c r="O251" s="328"/>
      <c r="P251" s="326"/>
      <c r="Q251" s="290">
        <v>12.4</v>
      </c>
    </row>
    <row r="252" spans="1:17" hidden="1" outlineLevel="1" collapsed="1" x14ac:dyDescent="0.25">
      <c r="A252" s="287"/>
      <c r="B252" s="287"/>
      <c r="C252" s="287"/>
      <c r="D252" s="325">
        <v>100460948</v>
      </c>
      <c r="E252" s="326"/>
      <c r="F252" s="326"/>
      <c r="G252" s="326"/>
      <c r="H252" s="326"/>
      <c r="I252" s="327">
        <v>0.88</v>
      </c>
      <c r="J252" s="326"/>
      <c r="K252" s="326"/>
      <c r="L252" s="328"/>
      <c r="M252" s="326"/>
      <c r="N252" s="326"/>
      <c r="O252" s="328"/>
      <c r="P252" s="326"/>
      <c r="Q252" s="290">
        <v>0.88</v>
      </c>
    </row>
    <row r="253" spans="1:17" hidden="1" outlineLevel="1" collapsed="1" x14ac:dyDescent="0.25">
      <c r="A253" s="287"/>
      <c r="B253" s="287"/>
      <c r="C253" s="287"/>
      <c r="D253" s="325">
        <v>100458498</v>
      </c>
      <c r="E253" s="326"/>
      <c r="F253" s="326"/>
      <c r="G253" s="326"/>
      <c r="H253" s="326"/>
      <c r="I253" s="327">
        <v>2.27</v>
      </c>
      <c r="J253" s="326"/>
      <c r="K253" s="326"/>
      <c r="L253" s="328"/>
      <c r="M253" s="326"/>
      <c r="N253" s="326"/>
      <c r="O253" s="328"/>
      <c r="P253" s="326"/>
      <c r="Q253" s="290">
        <v>2.27</v>
      </c>
    </row>
    <row r="254" spans="1:17" hidden="1" outlineLevel="1" collapsed="1" x14ac:dyDescent="0.25">
      <c r="A254" s="287"/>
      <c r="B254" s="287"/>
      <c r="C254" s="287"/>
      <c r="D254" s="325">
        <v>100458561</v>
      </c>
      <c r="E254" s="326"/>
      <c r="F254" s="326"/>
      <c r="G254" s="326"/>
      <c r="H254" s="326"/>
      <c r="I254" s="327">
        <v>0.39</v>
      </c>
      <c r="J254" s="326"/>
      <c r="K254" s="326"/>
      <c r="L254" s="328"/>
      <c r="M254" s="326"/>
      <c r="N254" s="326"/>
      <c r="O254" s="328"/>
      <c r="P254" s="326"/>
      <c r="Q254" s="290">
        <v>0.39</v>
      </c>
    </row>
    <row r="255" spans="1:17" hidden="1" outlineLevel="1" collapsed="1" x14ac:dyDescent="0.25">
      <c r="A255" s="287"/>
      <c r="B255" s="287"/>
      <c r="C255" s="287"/>
      <c r="D255" s="325">
        <v>100458572</v>
      </c>
      <c r="E255" s="326"/>
      <c r="F255" s="326"/>
      <c r="G255" s="326"/>
      <c r="H255" s="326"/>
      <c r="I255" s="327">
        <v>3.16</v>
      </c>
      <c r="J255" s="326"/>
      <c r="K255" s="326"/>
      <c r="L255" s="328"/>
      <c r="M255" s="326"/>
      <c r="N255" s="326"/>
      <c r="O255" s="328"/>
      <c r="P255" s="326"/>
      <c r="Q255" s="290">
        <v>3.16</v>
      </c>
    </row>
    <row r="256" spans="1:17" hidden="1" outlineLevel="1" collapsed="1" x14ac:dyDescent="0.25">
      <c r="A256" s="287"/>
      <c r="B256" s="287"/>
      <c r="C256" s="287"/>
      <c r="D256" s="325">
        <v>100458583</v>
      </c>
      <c r="E256" s="326"/>
      <c r="F256" s="326"/>
      <c r="G256" s="326"/>
      <c r="H256" s="326"/>
      <c r="I256" s="327">
        <v>0.62</v>
      </c>
      <c r="J256" s="326"/>
      <c r="K256" s="326"/>
      <c r="L256" s="328"/>
      <c r="M256" s="326"/>
      <c r="N256" s="326"/>
      <c r="O256" s="328"/>
      <c r="P256" s="326"/>
      <c r="Q256" s="290">
        <v>0.62</v>
      </c>
    </row>
    <row r="257" spans="1:17" hidden="1" outlineLevel="1" collapsed="1" x14ac:dyDescent="0.25">
      <c r="A257" s="287"/>
      <c r="B257" s="287"/>
      <c r="C257" s="287"/>
      <c r="D257" s="325">
        <v>100458593</v>
      </c>
      <c r="E257" s="326"/>
      <c r="F257" s="326"/>
      <c r="G257" s="326"/>
      <c r="H257" s="326"/>
      <c r="I257" s="327">
        <v>6.95</v>
      </c>
      <c r="J257" s="326"/>
      <c r="K257" s="326"/>
      <c r="L257" s="328"/>
      <c r="M257" s="326"/>
      <c r="N257" s="326"/>
      <c r="O257" s="328"/>
      <c r="P257" s="326"/>
      <c r="Q257" s="290">
        <v>6.95</v>
      </c>
    </row>
    <row r="258" spans="1:17" hidden="1" outlineLevel="1" collapsed="1" x14ac:dyDescent="0.25">
      <c r="A258" s="287"/>
      <c r="B258" s="287"/>
      <c r="C258" s="287"/>
      <c r="D258" s="325">
        <v>100458597</v>
      </c>
      <c r="E258" s="326"/>
      <c r="F258" s="326"/>
      <c r="G258" s="326"/>
      <c r="H258" s="326"/>
      <c r="I258" s="327">
        <v>0.81</v>
      </c>
      <c r="J258" s="326"/>
      <c r="K258" s="326"/>
      <c r="L258" s="328"/>
      <c r="M258" s="326"/>
      <c r="N258" s="326"/>
      <c r="O258" s="328"/>
      <c r="P258" s="326"/>
      <c r="Q258" s="290">
        <v>0.81</v>
      </c>
    </row>
    <row r="259" spans="1:17" hidden="1" outlineLevel="1" collapsed="1" x14ac:dyDescent="0.25">
      <c r="A259" s="287"/>
      <c r="B259" s="287"/>
      <c r="C259" s="287"/>
      <c r="D259" s="325">
        <v>100458618</v>
      </c>
      <c r="E259" s="326"/>
      <c r="F259" s="326"/>
      <c r="G259" s="326"/>
      <c r="H259" s="326"/>
      <c r="I259" s="327">
        <v>3.82</v>
      </c>
      <c r="J259" s="326"/>
      <c r="K259" s="326"/>
      <c r="L259" s="328"/>
      <c r="M259" s="326"/>
      <c r="N259" s="326"/>
      <c r="O259" s="328"/>
      <c r="P259" s="326"/>
      <c r="Q259" s="290">
        <v>3.82</v>
      </c>
    </row>
    <row r="260" spans="1:17" hidden="1" outlineLevel="1" collapsed="1" x14ac:dyDescent="0.25">
      <c r="A260" s="287"/>
      <c r="B260" s="287"/>
      <c r="C260" s="287"/>
      <c r="D260" s="325">
        <v>100458626</v>
      </c>
      <c r="E260" s="326"/>
      <c r="F260" s="326"/>
      <c r="G260" s="326"/>
      <c r="H260" s="326"/>
      <c r="I260" s="327">
        <v>4.1500000000000004</v>
      </c>
      <c r="J260" s="326"/>
      <c r="K260" s="326"/>
      <c r="L260" s="328"/>
      <c r="M260" s="326"/>
      <c r="N260" s="326"/>
      <c r="O260" s="328"/>
      <c r="P260" s="326"/>
      <c r="Q260" s="290">
        <v>4.1500000000000004</v>
      </c>
    </row>
    <row r="261" spans="1:17" hidden="1" outlineLevel="1" collapsed="1" x14ac:dyDescent="0.25">
      <c r="A261" s="287"/>
      <c r="B261" s="287"/>
      <c r="C261" s="287"/>
      <c r="D261" s="325">
        <v>100458650</v>
      </c>
      <c r="E261" s="326"/>
      <c r="F261" s="326"/>
      <c r="G261" s="326"/>
      <c r="H261" s="326"/>
      <c r="I261" s="327">
        <v>0.75</v>
      </c>
      <c r="J261" s="326"/>
      <c r="K261" s="326"/>
      <c r="L261" s="328"/>
      <c r="M261" s="326"/>
      <c r="N261" s="326"/>
      <c r="O261" s="328"/>
      <c r="P261" s="326"/>
      <c r="Q261" s="290">
        <v>0.75</v>
      </c>
    </row>
    <row r="262" spans="1:17" hidden="1" outlineLevel="1" collapsed="1" x14ac:dyDescent="0.25">
      <c r="A262" s="287"/>
      <c r="B262" s="287"/>
      <c r="C262" s="287"/>
      <c r="D262" s="325">
        <v>100458655</v>
      </c>
      <c r="E262" s="326"/>
      <c r="F262" s="326"/>
      <c r="G262" s="326"/>
      <c r="H262" s="326"/>
      <c r="I262" s="327">
        <v>1.1499999999999999</v>
      </c>
      <c r="J262" s="326"/>
      <c r="K262" s="326"/>
      <c r="L262" s="328"/>
      <c r="M262" s="326"/>
      <c r="N262" s="326"/>
      <c r="O262" s="328"/>
      <c r="P262" s="326"/>
      <c r="Q262" s="290">
        <v>1.1499999999999999</v>
      </c>
    </row>
    <row r="263" spans="1:17" hidden="1" outlineLevel="1" collapsed="1" x14ac:dyDescent="0.25">
      <c r="A263" s="287"/>
      <c r="B263" s="287"/>
      <c r="C263" s="287"/>
      <c r="D263" s="325">
        <v>100458663</v>
      </c>
      <c r="E263" s="326"/>
      <c r="F263" s="326"/>
      <c r="G263" s="326"/>
      <c r="H263" s="326"/>
      <c r="I263" s="327">
        <v>1.42</v>
      </c>
      <c r="J263" s="326"/>
      <c r="K263" s="326"/>
      <c r="L263" s="328"/>
      <c r="M263" s="326"/>
      <c r="N263" s="326"/>
      <c r="O263" s="328"/>
      <c r="P263" s="326"/>
      <c r="Q263" s="290">
        <v>1.42</v>
      </c>
    </row>
    <row r="264" spans="1:17" hidden="1" outlineLevel="1" collapsed="1" x14ac:dyDescent="0.25">
      <c r="A264" s="287"/>
      <c r="B264" s="287"/>
      <c r="C264" s="287"/>
      <c r="D264" s="325">
        <v>100458646</v>
      </c>
      <c r="E264" s="326"/>
      <c r="F264" s="326"/>
      <c r="G264" s="326"/>
      <c r="H264" s="326"/>
      <c r="I264" s="327">
        <v>14.41</v>
      </c>
      <c r="J264" s="326"/>
      <c r="K264" s="326"/>
      <c r="L264" s="328"/>
      <c r="M264" s="326"/>
      <c r="N264" s="326"/>
      <c r="O264" s="328"/>
      <c r="P264" s="326"/>
      <c r="Q264" s="290">
        <v>14.41</v>
      </c>
    </row>
    <row r="265" spans="1:17" hidden="1" outlineLevel="1" collapsed="1" x14ac:dyDescent="0.25">
      <c r="A265" s="287"/>
      <c r="B265" s="287"/>
      <c r="C265" s="287"/>
      <c r="D265" s="325">
        <v>100458725</v>
      </c>
      <c r="E265" s="326"/>
      <c r="F265" s="326"/>
      <c r="G265" s="326"/>
      <c r="H265" s="326"/>
      <c r="I265" s="327">
        <v>9.0500000000000007</v>
      </c>
      <c r="J265" s="326"/>
      <c r="K265" s="326"/>
      <c r="L265" s="328"/>
      <c r="M265" s="326"/>
      <c r="N265" s="326"/>
      <c r="O265" s="328"/>
      <c r="P265" s="326"/>
      <c r="Q265" s="290">
        <v>9.0500000000000007</v>
      </c>
    </row>
    <row r="266" spans="1:17" hidden="1" outlineLevel="1" collapsed="1" x14ac:dyDescent="0.25">
      <c r="A266" s="287"/>
      <c r="B266" s="287"/>
      <c r="C266" s="287"/>
      <c r="D266" s="325">
        <v>100458853</v>
      </c>
      <c r="E266" s="326"/>
      <c r="F266" s="326"/>
      <c r="G266" s="326"/>
      <c r="H266" s="326"/>
      <c r="I266" s="327">
        <v>0.81</v>
      </c>
      <c r="J266" s="326"/>
      <c r="K266" s="326"/>
      <c r="L266" s="328"/>
      <c r="M266" s="326"/>
      <c r="N266" s="326"/>
      <c r="O266" s="328"/>
      <c r="P266" s="326"/>
      <c r="Q266" s="290">
        <v>0.81</v>
      </c>
    </row>
    <row r="267" spans="1:17" hidden="1" outlineLevel="1" collapsed="1" x14ac:dyDescent="0.25">
      <c r="A267" s="287"/>
      <c r="B267" s="287"/>
      <c r="C267" s="287"/>
      <c r="D267" s="325">
        <v>100458860</v>
      </c>
      <c r="E267" s="326"/>
      <c r="F267" s="326"/>
      <c r="G267" s="326"/>
      <c r="H267" s="326"/>
      <c r="I267" s="327">
        <v>0.82</v>
      </c>
      <c r="J267" s="326"/>
      <c r="K267" s="326"/>
      <c r="L267" s="328"/>
      <c r="M267" s="326"/>
      <c r="N267" s="326"/>
      <c r="O267" s="328"/>
      <c r="P267" s="326"/>
      <c r="Q267" s="290">
        <v>0.82</v>
      </c>
    </row>
    <row r="268" spans="1:17" hidden="1" outlineLevel="1" collapsed="1" x14ac:dyDescent="0.25">
      <c r="A268" s="287"/>
      <c r="B268" s="287"/>
      <c r="C268" s="287"/>
      <c r="D268" s="325">
        <v>100458865</v>
      </c>
      <c r="E268" s="326"/>
      <c r="F268" s="326"/>
      <c r="G268" s="326"/>
      <c r="H268" s="326"/>
      <c r="I268" s="327">
        <v>0.64</v>
      </c>
      <c r="J268" s="326"/>
      <c r="K268" s="326"/>
      <c r="L268" s="328"/>
      <c r="M268" s="326"/>
      <c r="N268" s="326"/>
      <c r="O268" s="328"/>
      <c r="P268" s="326"/>
      <c r="Q268" s="290">
        <v>0.64</v>
      </c>
    </row>
    <row r="269" spans="1:17" hidden="1" outlineLevel="1" collapsed="1" x14ac:dyDescent="0.25">
      <c r="A269" s="287"/>
      <c r="B269" s="287"/>
      <c r="C269" s="287"/>
      <c r="D269" s="325">
        <v>100458881</v>
      </c>
      <c r="E269" s="326"/>
      <c r="F269" s="326"/>
      <c r="G269" s="326"/>
      <c r="H269" s="326"/>
      <c r="I269" s="327">
        <v>0.99</v>
      </c>
      <c r="J269" s="326"/>
      <c r="K269" s="326"/>
      <c r="L269" s="328"/>
      <c r="M269" s="326"/>
      <c r="N269" s="326"/>
      <c r="O269" s="328"/>
      <c r="P269" s="326"/>
      <c r="Q269" s="290">
        <v>0.99</v>
      </c>
    </row>
    <row r="270" spans="1:17" hidden="1" outlineLevel="1" collapsed="1" x14ac:dyDescent="0.25">
      <c r="A270" s="287"/>
      <c r="B270" s="287"/>
      <c r="C270" s="287"/>
      <c r="D270" s="325">
        <v>100458883</v>
      </c>
      <c r="E270" s="326"/>
      <c r="F270" s="326"/>
      <c r="G270" s="326"/>
      <c r="H270" s="326"/>
      <c r="I270" s="327">
        <v>5.2</v>
      </c>
      <c r="J270" s="326"/>
      <c r="K270" s="326"/>
      <c r="L270" s="328"/>
      <c r="M270" s="326"/>
      <c r="N270" s="326"/>
      <c r="O270" s="328"/>
      <c r="P270" s="326"/>
      <c r="Q270" s="290">
        <v>5.2</v>
      </c>
    </row>
    <row r="271" spans="1:17" hidden="1" outlineLevel="1" collapsed="1" x14ac:dyDescent="0.25">
      <c r="A271" s="287"/>
      <c r="B271" s="287"/>
      <c r="C271" s="287"/>
      <c r="D271" s="325">
        <v>100458905</v>
      </c>
      <c r="E271" s="326"/>
      <c r="F271" s="326"/>
      <c r="G271" s="326"/>
      <c r="H271" s="326"/>
      <c r="I271" s="327">
        <v>0.8</v>
      </c>
      <c r="J271" s="326"/>
      <c r="K271" s="326"/>
      <c r="L271" s="328"/>
      <c r="M271" s="326"/>
      <c r="N271" s="326"/>
      <c r="O271" s="328"/>
      <c r="P271" s="326"/>
      <c r="Q271" s="290">
        <v>0.8</v>
      </c>
    </row>
    <row r="272" spans="1:17" hidden="1" outlineLevel="1" collapsed="1" x14ac:dyDescent="0.25">
      <c r="A272" s="287"/>
      <c r="B272" s="287"/>
      <c r="C272" s="287"/>
      <c r="D272" s="325">
        <v>100458942</v>
      </c>
      <c r="E272" s="326"/>
      <c r="F272" s="326"/>
      <c r="G272" s="326"/>
      <c r="H272" s="326"/>
      <c r="I272" s="327">
        <v>2.77</v>
      </c>
      <c r="J272" s="326"/>
      <c r="K272" s="326"/>
      <c r="L272" s="328"/>
      <c r="M272" s="326"/>
      <c r="N272" s="326"/>
      <c r="O272" s="328"/>
      <c r="P272" s="326"/>
      <c r="Q272" s="290">
        <v>2.77</v>
      </c>
    </row>
    <row r="273" spans="1:17" hidden="1" outlineLevel="1" collapsed="1" x14ac:dyDescent="0.25">
      <c r="A273" s="287"/>
      <c r="B273" s="287"/>
      <c r="C273" s="287"/>
      <c r="D273" s="325">
        <v>100458982</v>
      </c>
      <c r="E273" s="326"/>
      <c r="F273" s="326"/>
      <c r="G273" s="326"/>
      <c r="H273" s="326"/>
      <c r="I273" s="327">
        <v>2.16</v>
      </c>
      <c r="J273" s="326"/>
      <c r="K273" s="326"/>
      <c r="L273" s="328"/>
      <c r="M273" s="326"/>
      <c r="N273" s="326"/>
      <c r="O273" s="328"/>
      <c r="P273" s="326"/>
      <c r="Q273" s="290">
        <v>2.16</v>
      </c>
    </row>
    <row r="274" spans="1:17" hidden="1" outlineLevel="1" collapsed="1" x14ac:dyDescent="0.25">
      <c r="A274" s="287"/>
      <c r="B274" s="287"/>
      <c r="C274" s="287"/>
      <c r="D274" s="325">
        <v>100459010</v>
      </c>
      <c r="E274" s="326"/>
      <c r="F274" s="326"/>
      <c r="G274" s="326"/>
      <c r="H274" s="326"/>
      <c r="I274" s="327">
        <v>1.55</v>
      </c>
      <c r="J274" s="326"/>
      <c r="K274" s="326"/>
      <c r="L274" s="328"/>
      <c r="M274" s="326"/>
      <c r="N274" s="326"/>
      <c r="O274" s="328"/>
      <c r="P274" s="326"/>
      <c r="Q274" s="290">
        <v>1.55</v>
      </c>
    </row>
    <row r="275" spans="1:17" hidden="1" outlineLevel="1" collapsed="1" x14ac:dyDescent="0.25">
      <c r="A275" s="287"/>
      <c r="B275" s="287"/>
      <c r="C275" s="287"/>
      <c r="D275" s="325">
        <v>100459017</v>
      </c>
      <c r="E275" s="326"/>
      <c r="F275" s="326"/>
      <c r="G275" s="326"/>
      <c r="H275" s="326"/>
      <c r="I275" s="327">
        <v>5.63</v>
      </c>
      <c r="J275" s="326"/>
      <c r="K275" s="326"/>
      <c r="L275" s="328"/>
      <c r="M275" s="326"/>
      <c r="N275" s="326"/>
      <c r="O275" s="328"/>
      <c r="P275" s="326"/>
      <c r="Q275" s="290">
        <v>5.63</v>
      </c>
    </row>
    <row r="276" spans="1:17" hidden="1" outlineLevel="1" collapsed="1" x14ac:dyDescent="0.25">
      <c r="A276" s="287"/>
      <c r="B276" s="287"/>
      <c r="C276" s="287"/>
      <c r="D276" s="325">
        <v>100459027</v>
      </c>
      <c r="E276" s="326"/>
      <c r="F276" s="326"/>
      <c r="G276" s="326"/>
      <c r="H276" s="326"/>
      <c r="I276" s="327">
        <v>6.58</v>
      </c>
      <c r="J276" s="326"/>
      <c r="K276" s="326"/>
      <c r="L276" s="328"/>
      <c r="M276" s="326"/>
      <c r="N276" s="326"/>
      <c r="O276" s="328"/>
      <c r="P276" s="326"/>
      <c r="Q276" s="290">
        <v>6.58</v>
      </c>
    </row>
    <row r="277" spans="1:17" hidden="1" outlineLevel="1" collapsed="1" x14ac:dyDescent="0.25">
      <c r="A277" s="287"/>
      <c r="B277" s="287"/>
      <c r="C277" s="287"/>
      <c r="D277" s="325">
        <v>100459031</v>
      </c>
      <c r="E277" s="326"/>
      <c r="F277" s="326"/>
      <c r="G277" s="326"/>
      <c r="H277" s="326"/>
      <c r="I277" s="327">
        <v>2.92</v>
      </c>
      <c r="J277" s="326"/>
      <c r="K277" s="326"/>
      <c r="L277" s="328"/>
      <c r="M277" s="326"/>
      <c r="N277" s="326"/>
      <c r="O277" s="328"/>
      <c r="P277" s="326"/>
      <c r="Q277" s="290">
        <v>2.92</v>
      </c>
    </row>
    <row r="278" spans="1:17" hidden="1" outlineLevel="1" collapsed="1" x14ac:dyDescent="0.25">
      <c r="A278" s="287"/>
      <c r="B278" s="287"/>
      <c r="C278" s="287"/>
      <c r="D278" s="325">
        <v>100459022</v>
      </c>
      <c r="E278" s="326"/>
      <c r="F278" s="326"/>
      <c r="G278" s="326"/>
      <c r="H278" s="326"/>
      <c r="I278" s="327">
        <v>3.57</v>
      </c>
      <c r="J278" s="326"/>
      <c r="K278" s="326"/>
      <c r="L278" s="328"/>
      <c r="M278" s="326"/>
      <c r="N278" s="326"/>
      <c r="O278" s="328"/>
      <c r="P278" s="326"/>
      <c r="Q278" s="290">
        <v>3.57</v>
      </c>
    </row>
    <row r="279" spans="1:17" hidden="1" outlineLevel="1" collapsed="1" x14ac:dyDescent="0.25">
      <c r="A279" s="287"/>
      <c r="B279" s="287"/>
      <c r="C279" s="287"/>
      <c r="D279" s="325">
        <v>100459024</v>
      </c>
      <c r="E279" s="326"/>
      <c r="F279" s="326"/>
      <c r="G279" s="326"/>
      <c r="H279" s="326"/>
      <c r="I279" s="327">
        <v>0.3</v>
      </c>
      <c r="J279" s="326"/>
      <c r="K279" s="326"/>
      <c r="L279" s="328"/>
      <c r="M279" s="326"/>
      <c r="N279" s="326"/>
      <c r="O279" s="328"/>
      <c r="P279" s="326"/>
      <c r="Q279" s="290">
        <v>0.3</v>
      </c>
    </row>
    <row r="280" spans="1:17" hidden="1" outlineLevel="1" collapsed="1" x14ac:dyDescent="0.25">
      <c r="A280" s="287"/>
      <c r="B280" s="287"/>
      <c r="C280" s="287"/>
      <c r="D280" s="325">
        <v>100459053</v>
      </c>
      <c r="E280" s="326"/>
      <c r="F280" s="326"/>
      <c r="G280" s="326"/>
      <c r="H280" s="326"/>
      <c r="I280" s="327">
        <v>9.7200000000000006</v>
      </c>
      <c r="J280" s="326"/>
      <c r="K280" s="326"/>
      <c r="L280" s="328"/>
      <c r="M280" s="326"/>
      <c r="N280" s="326"/>
      <c r="O280" s="328"/>
      <c r="P280" s="326"/>
      <c r="Q280" s="290">
        <v>9.7200000000000006</v>
      </c>
    </row>
    <row r="281" spans="1:17" hidden="1" outlineLevel="1" collapsed="1" x14ac:dyDescent="0.25">
      <c r="A281" s="287"/>
      <c r="B281" s="287"/>
      <c r="C281" s="287"/>
      <c r="D281" s="325">
        <v>100459061</v>
      </c>
      <c r="E281" s="326"/>
      <c r="F281" s="326"/>
      <c r="G281" s="326"/>
      <c r="H281" s="326"/>
      <c r="I281" s="327">
        <v>0.91</v>
      </c>
      <c r="J281" s="326"/>
      <c r="K281" s="326"/>
      <c r="L281" s="328"/>
      <c r="M281" s="326"/>
      <c r="N281" s="326"/>
      <c r="O281" s="328"/>
      <c r="P281" s="326"/>
      <c r="Q281" s="290">
        <v>0.91</v>
      </c>
    </row>
    <row r="282" spans="1:17" hidden="1" outlineLevel="1" collapsed="1" x14ac:dyDescent="0.25">
      <c r="A282" s="287"/>
      <c r="B282" s="287"/>
      <c r="C282" s="287"/>
      <c r="D282" s="325">
        <v>100459091</v>
      </c>
      <c r="E282" s="326"/>
      <c r="F282" s="326"/>
      <c r="G282" s="326"/>
      <c r="H282" s="326"/>
      <c r="I282" s="327">
        <v>2.85</v>
      </c>
      <c r="J282" s="326"/>
      <c r="K282" s="326"/>
      <c r="L282" s="328"/>
      <c r="M282" s="326"/>
      <c r="N282" s="326"/>
      <c r="O282" s="328"/>
      <c r="P282" s="326"/>
      <c r="Q282" s="290">
        <v>2.85</v>
      </c>
    </row>
    <row r="283" spans="1:17" hidden="1" outlineLevel="1" collapsed="1" x14ac:dyDescent="0.25">
      <c r="A283" s="287"/>
      <c r="B283" s="287"/>
      <c r="C283" s="287"/>
      <c r="D283" s="325">
        <v>100459092</v>
      </c>
      <c r="E283" s="326"/>
      <c r="F283" s="326"/>
      <c r="G283" s="326"/>
      <c r="H283" s="326"/>
      <c r="I283" s="327">
        <v>2.41</v>
      </c>
      <c r="J283" s="326"/>
      <c r="K283" s="326"/>
      <c r="L283" s="328"/>
      <c r="M283" s="326"/>
      <c r="N283" s="326"/>
      <c r="O283" s="328"/>
      <c r="P283" s="326"/>
      <c r="Q283" s="290">
        <v>2.41</v>
      </c>
    </row>
    <row r="284" spans="1:17" hidden="1" outlineLevel="1" collapsed="1" x14ac:dyDescent="0.25">
      <c r="A284" s="287"/>
      <c r="B284" s="287"/>
      <c r="C284" s="287"/>
      <c r="D284" s="325">
        <v>100459097</v>
      </c>
      <c r="E284" s="326"/>
      <c r="F284" s="326"/>
      <c r="G284" s="326"/>
      <c r="H284" s="326"/>
      <c r="I284" s="327">
        <v>1.3</v>
      </c>
      <c r="J284" s="326"/>
      <c r="K284" s="326"/>
      <c r="L284" s="328"/>
      <c r="M284" s="326"/>
      <c r="N284" s="326"/>
      <c r="O284" s="328"/>
      <c r="P284" s="326"/>
      <c r="Q284" s="290">
        <v>1.3</v>
      </c>
    </row>
    <row r="285" spans="1:17" hidden="1" outlineLevel="1" collapsed="1" x14ac:dyDescent="0.25">
      <c r="A285" s="287"/>
      <c r="B285" s="287"/>
      <c r="C285" s="287"/>
      <c r="D285" s="325">
        <v>100459099</v>
      </c>
      <c r="E285" s="326"/>
      <c r="F285" s="326"/>
      <c r="G285" s="326"/>
      <c r="H285" s="326"/>
      <c r="I285" s="327">
        <v>2.4700000000000002</v>
      </c>
      <c r="J285" s="326"/>
      <c r="K285" s="326"/>
      <c r="L285" s="328"/>
      <c r="M285" s="326"/>
      <c r="N285" s="326"/>
      <c r="O285" s="328"/>
      <c r="P285" s="326"/>
      <c r="Q285" s="290">
        <v>2.4700000000000002</v>
      </c>
    </row>
    <row r="286" spans="1:17" hidden="1" outlineLevel="1" collapsed="1" x14ac:dyDescent="0.25">
      <c r="A286" s="287"/>
      <c r="B286" s="287"/>
      <c r="C286" s="287"/>
      <c r="D286" s="325">
        <v>100459115</v>
      </c>
      <c r="E286" s="326"/>
      <c r="F286" s="326"/>
      <c r="G286" s="326"/>
      <c r="H286" s="326"/>
      <c r="I286" s="327">
        <v>0.35</v>
      </c>
      <c r="J286" s="326"/>
      <c r="K286" s="326"/>
      <c r="L286" s="328"/>
      <c r="M286" s="326"/>
      <c r="N286" s="326"/>
      <c r="O286" s="328"/>
      <c r="P286" s="326"/>
      <c r="Q286" s="290">
        <v>0.35</v>
      </c>
    </row>
    <row r="287" spans="1:17" hidden="1" outlineLevel="1" collapsed="1" x14ac:dyDescent="0.25">
      <c r="A287" s="287"/>
      <c r="B287" s="287"/>
      <c r="C287" s="287"/>
      <c r="D287" s="325">
        <v>100459125</v>
      </c>
      <c r="E287" s="326"/>
      <c r="F287" s="326"/>
      <c r="G287" s="326"/>
      <c r="H287" s="326"/>
      <c r="I287" s="327">
        <v>1.94</v>
      </c>
      <c r="J287" s="326"/>
      <c r="K287" s="326"/>
      <c r="L287" s="328"/>
      <c r="M287" s="326"/>
      <c r="N287" s="326"/>
      <c r="O287" s="328"/>
      <c r="P287" s="326"/>
      <c r="Q287" s="290">
        <v>1.94</v>
      </c>
    </row>
    <row r="288" spans="1:17" hidden="1" outlineLevel="1" collapsed="1" x14ac:dyDescent="0.25">
      <c r="A288" s="287"/>
      <c r="B288" s="287"/>
      <c r="C288" s="287"/>
      <c r="D288" s="325">
        <v>100459126</v>
      </c>
      <c r="E288" s="326"/>
      <c r="F288" s="326"/>
      <c r="G288" s="326"/>
      <c r="H288" s="326"/>
      <c r="I288" s="327">
        <v>0.82</v>
      </c>
      <c r="J288" s="326"/>
      <c r="K288" s="326"/>
      <c r="L288" s="328"/>
      <c r="M288" s="326"/>
      <c r="N288" s="326"/>
      <c r="O288" s="328"/>
      <c r="P288" s="326"/>
      <c r="Q288" s="290">
        <v>0.82</v>
      </c>
    </row>
    <row r="289" spans="1:17" hidden="1" outlineLevel="1" collapsed="1" x14ac:dyDescent="0.25">
      <c r="A289" s="287"/>
      <c r="B289" s="287"/>
      <c r="C289" s="287"/>
      <c r="D289" s="325">
        <v>100459101</v>
      </c>
      <c r="E289" s="326"/>
      <c r="F289" s="326"/>
      <c r="G289" s="326"/>
      <c r="H289" s="326"/>
      <c r="I289" s="327">
        <v>1.58</v>
      </c>
      <c r="J289" s="326"/>
      <c r="K289" s="326"/>
      <c r="L289" s="328"/>
      <c r="M289" s="326"/>
      <c r="N289" s="326"/>
      <c r="O289" s="328"/>
      <c r="P289" s="326"/>
      <c r="Q289" s="290">
        <v>1.58</v>
      </c>
    </row>
    <row r="290" spans="1:17" hidden="1" outlineLevel="1" collapsed="1" x14ac:dyDescent="0.25">
      <c r="A290" s="287"/>
      <c r="B290" s="287"/>
      <c r="C290" s="287"/>
      <c r="D290" s="325">
        <v>100459156</v>
      </c>
      <c r="E290" s="326"/>
      <c r="F290" s="326"/>
      <c r="G290" s="326"/>
      <c r="H290" s="326"/>
      <c r="I290" s="327">
        <v>0.22</v>
      </c>
      <c r="J290" s="326"/>
      <c r="K290" s="326"/>
      <c r="L290" s="328"/>
      <c r="M290" s="326"/>
      <c r="N290" s="326"/>
      <c r="O290" s="328"/>
      <c r="P290" s="326"/>
      <c r="Q290" s="290">
        <v>0.22</v>
      </c>
    </row>
    <row r="291" spans="1:17" hidden="1" outlineLevel="1" collapsed="1" x14ac:dyDescent="0.25">
      <c r="A291" s="287"/>
      <c r="B291" s="287"/>
      <c r="C291" s="287"/>
      <c r="D291" s="325">
        <v>100459153</v>
      </c>
      <c r="E291" s="326"/>
      <c r="F291" s="326"/>
      <c r="G291" s="326"/>
      <c r="H291" s="326"/>
      <c r="I291" s="327">
        <v>6.18</v>
      </c>
      <c r="J291" s="326"/>
      <c r="K291" s="326"/>
      <c r="L291" s="328"/>
      <c r="M291" s="326"/>
      <c r="N291" s="326"/>
      <c r="O291" s="328"/>
      <c r="P291" s="326"/>
      <c r="Q291" s="290">
        <v>6.18</v>
      </c>
    </row>
    <row r="292" spans="1:17" hidden="1" outlineLevel="1" collapsed="1" x14ac:dyDescent="0.25">
      <c r="A292" s="287"/>
      <c r="B292" s="287"/>
      <c r="C292" s="287"/>
      <c r="D292" s="325">
        <v>100459184</v>
      </c>
      <c r="E292" s="326"/>
      <c r="F292" s="326"/>
      <c r="G292" s="326"/>
      <c r="H292" s="326"/>
      <c r="I292" s="327">
        <v>2.21</v>
      </c>
      <c r="J292" s="326"/>
      <c r="K292" s="326"/>
      <c r="L292" s="328"/>
      <c r="M292" s="326"/>
      <c r="N292" s="326"/>
      <c r="O292" s="328"/>
      <c r="P292" s="326"/>
      <c r="Q292" s="290">
        <v>2.21</v>
      </c>
    </row>
    <row r="293" spans="1:17" hidden="1" outlineLevel="1" collapsed="1" x14ac:dyDescent="0.25">
      <c r="A293" s="287"/>
      <c r="B293" s="287"/>
      <c r="C293" s="287"/>
      <c r="D293" s="325">
        <v>100459212</v>
      </c>
      <c r="E293" s="326"/>
      <c r="F293" s="326"/>
      <c r="G293" s="326"/>
      <c r="H293" s="326"/>
      <c r="I293" s="327">
        <v>2.48</v>
      </c>
      <c r="J293" s="326"/>
      <c r="K293" s="326"/>
      <c r="L293" s="328"/>
      <c r="M293" s="326"/>
      <c r="N293" s="326"/>
      <c r="O293" s="328"/>
      <c r="P293" s="326"/>
      <c r="Q293" s="290">
        <v>2.48</v>
      </c>
    </row>
    <row r="294" spans="1:17" hidden="1" outlineLevel="1" collapsed="1" x14ac:dyDescent="0.25">
      <c r="A294" s="287"/>
      <c r="B294" s="287"/>
      <c r="C294" s="287"/>
      <c r="D294" s="325">
        <v>100459246</v>
      </c>
      <c r="E294" s="326"/>
      <c r="F294" s="326"/>
      <c r="G294" s="326"/>
      <c r="H294" s="326"/>
      <c r="I294" s="327">
        <v>0.19</v>
      </c>
      <c r="J294" s="326"/>
      <c r="K294" s="326"/>
      <c r="L294" s="328"/>
      <c r="M294" s="326"/>
      <c r="N294" s="326"/>
      <c r="O294" s="328"/>
      <c r="P294" s="326"/>
      <c r="Q294" s="290">
        <v>0.19</v>
      </c>
    </row>
    <row r="295" spans="1:17" hidden="1" outlineLevel="1" collapsed="1" x14ac:dyDescent="0.25">
      <c r="A295" s="287"/>
      <c r="B295" s="287"/>
      <c r="C295" s="287"/>
      <c r="D295" s="325">
        <v>50342</v>
      </c>
      <c r="E295" s="326"/>
      <c r="F295" s="326"/>
      <c r="G295" s="326"/>
      <c r="H295" s="326"/>
      <c r="I295" s="327">
        <v>3.59</v>
      </c>
      <c r="J295" s="326"/>
      <c r="K295" s="326"/>
      <c r="L295" s="328"/>
      <c r="M295" s="326"/>
      <c r="N295" s="326"/>
      <c r="O295" s="328"/>
      <c r="P295" s="326"/>
      <c r="Q295" s="290">
        <v>3.59</v>
      </c>
    </row>
    <row r="296" spans="1:17" hidden="1" outlineLevel="1" collapsed="1" x14ac:dyDescent="0.25">
      <c r="A296" s="287"/>
      <c r="B296" s="287"/>
      <c r="C296" s="287"/>
      <c r="D296" s="325">
        <v>100459323</v>
      </c>
      <c r="E296" s="326"/>
      <c r="F296" s="326"/>
      <c r="G296" s="326"/>
      <c r="H296" s="326"/>
      <c r="I296" s="327">
        <v>7.67</v>
      </c>
      <c r="J296" s="326"/>
      <c r="K296" s="326"/>
      <c r="L296" s="328"/>
      <c r="M296" s="326"/>
      <c r="N296" s="326"/>
      <c r="O296" s="328"/>
      <c r="P296" s="326"/>
      <c r="Q296" s="290">
        <v>7.67</v>
      </c>
    </row>
    <row r="297" spans="1:17" hidden="1" outlineLevel="1" collapsed="1" x14ac:dyDescent="0.25">
      <c r="A297" s="287"/>
      <c r="B297" s="287"/>
      <c r="C297" s="287"/>
      <c r="D297" s="325">
        <v>100459351</v>
      </c>
      <c r="E297" s="326"/>
      <c r="F297" s="326"/>
      <c r="G297" s="326"/>
      <c r="H297" s="326"/>
      <c r="I297" s="327">
        <v>6.06</v>
      </c>
      <c r="J297" s="326"/>
      <c r="K297" s="326"/>
      <c r="L297" s="328"/>
      <c r="M297" s="326"/>
      <c r="N297" s="326"/>
      <c r="O297" s="328"/>
      <c r="P297" s="326"/>
      <c r="Q297" s="290">
        <v>6.06</v>
      </c>
    </row>
    <row r="298" spans="1:17" hidden="1" outlineLevel="1" collapsed="1" x14ac:dyDescent="0.25">
      <c r="A298" s="287"/>
      <c r="B298" s="287"/>
      <c r="C298" s="287"/>
      <c r="D298" s="325">
        <v>100459353</v>
      </c>
      <c r="E298" s="326"/>
      <c r="F298" s="326"/>
      <c r="G298" s="326"/>
      <c r="H298" s="326"/>
      <c r="I298" s="327">
        <v>0.26</v>
      </c>
      <c r="J298" s="326"/>
      <c r="K298" s="326"/>
      <c r="L298" s="328"/>
      <c r="M298" s="326"/>
      <c r="N298" s="326"/>
      <c r="O298" s="328"/>
      <c r="P298" s="326"/>
      <c r="Q298" s="290">
        <v>0.26</v>
      </c>
    </row>
    <row r="299" spans="1:17" hidden="1" outlineLevel="1" collapsed="1" x14ac:dyDescent="0.25">
      <c r="A299" s="287"/>
      <c r="B299" s="287"/>
      <c r="C299" s="287"/>
      <c r="D299" s="325">
        <v>100459354</v>
      </c>
      <c r="E299" s="326"/>
      <c r="F299" s="326"/>
      <c r="G299" s="326"/>
      <c r="H299" s="326"/>
      <c r="I299" s="327">
        <v>0.73</v>
      </c>
      <c r="J299" s="326"/>
      <c r="K299" s="326"/>
      <c r="L299" s="328"/>
      <c r="M299" s="326"/>
      <c r="N299" s="326"/>
      <c r="O299" s="328"/>
      <c r="P299" s="326"/>
      <c r="Q299" s="290">
        <v>0.73</v>
      </c>
    </row>
    <row r="300" spans="1:17" hidden="1" outlineLevel="1" collapsed="1" x14ac:dyDescent="0.25">
      <c r="A300" s="287"/>
      <c r="B300" s="287"/>
      <c r="C300" s="287"/>
      <c r="D300" s="325">
        <v>100459397</v>
      </c>
      <c r="E300" s="326"/>
      <c r="F300" s="326"/>
      <c r="G300" s="326"/>
      <c r="H300" s="326"/>
      <c r="I300" s="327">
        <v>4.38</v>
      </c>
      <c r="J300" s="326"/>
      <c r="K300" s="326"/>
      <c r="L300" s="328"/>
      <c r="M300" s="326"/>
      <c r="N300" s="326"/>
      <c r="O300" s="328"/>
      <c r="P300" s="326"/>
      <c r="Q300" s="290">
        <v>4.38</v>
      </c>
    </row>
    <row r="301" spans="1:17" hidden="1" outlineLevel="1" collapsed="1" x14ac:dyDescent="0.25">
      <c r="A301" s="287"/>
      <c r="B301" s="287"/>
      <c r="C301" s="287"/>
      <c r="D301" s="325">
        <v>100459450</v>
      </c>
      <c r="E301" s="326"/>
      <c r="F301" s="326"/>
      <c r="G301" s="326"/>
      <c r="H301" s="326"/>
      <c r="I301" s="327">
        <v>3.51</v>
      </c>
      <c r="J301" s="326"/>
      <c r="K301" s="326"/>
      <c r="L301" s="328"/>
      <c r="M301" s="326"/>
      <c r="N301" s="326"/>
      <c r="O301" s="328"/>
      <c r="P301" s="326"/>
      <c r="Q301" s="290">
        <v>3.51</v>
      </c>
    </row>
    <row r="302" spans="1:17" hidden="1" outlineLevel="1" collapsed="1" x14ac:dyDescent="0.25">
      <c r="A302" s="287"/>
      <c r="B302" s="287"/>
      <c r="C302" s="287"/>
      <c r="D302" s="325">
        <v>100459442</v>
      </c>
      <c r="E302" s="326"/>
      <c r="F302" s="326"/>
      <c r="G302" s="326"/>
      <c r="H302" s="326"/>
      <c r="I302" s="327">
        <v>0.28999999999999998</v>
      </c>
      <c r="J302" s="326"/>
      <c r="K302" s="326"/>
      <c r="L302" s="328"/>
      <c r="M302" s="326"/>
      <c r="N302" s="326"/>
      <c r="O302" s="328"/>
      <c r="P302" s="326"/>
      <c r="Q302" s="290">
        <v>0.28999999999999998</v>
      </c>
    </row>
    <row r="303" spans="1:17" hidden="1" outlineLevel="1" collapsed="1" x14ac:dyDescent="0.25">
      <c r="A303" s="287"/>
      <c r="B303" s="287"/>
      <c r="C303" s="287"/>
      <c r="D303" s="325">
        <v>100459426</v>
      </c>
      <c r="E303" s="326"/>
      <c r="F303" s="326"/>
      <c r="G303" s="326"/>
      <c r="H303" s="326"/>
      <c r="I303" s="327">
        <v>1.76</v>
      </c>
      <c r="J303" s="326"/>
      <c r="K303" s="326"/>
      <c r="L303" s="328"/>
      <c r="M303" s="326"/>
      <c r="N303" s="326"/>
      <c r="O303" s="328"/>
      <c r="P303" s="326"/>
      <c r="Q303" s="290">
        <v>1.76</v>
      </c>
    </row>
    <row r="304" spans="1:17" hidden="1" outlineLevel="1" collapsed="1" x14ac:dyDescent="0.25">
      <c r="A304" s="287"/>
      <c r="B304" s="287"/>
      <c r="C304" s="287"/>
      <c r="D304" s="325">
        <v>100459543</v>
      </c>
      <c r="E304" s="326"/>
      <c r="F304" s="326"/>
      <c r="G304" s="326"/>
      <c r="H304" s="326"/>
      <c r="I304" s="327">
        <v>6.85</v>
      </c>
      <c r="J304" s="326"/>
      <c r="K304" s="326"/>
      <c r="L304" s="328"/>
      <c r="M304" s="326"/>
      <c r="N304" s="326"/>
      <c r="O304" s="328"/>
      <c r="P304" s="326"/>
      <c r="Q304" s="290">
        <v>6.85</v>
      </c>
    </row>
    <row r="305" spans="1:17" hidden="1" outlineLevel="1" collapsed="1" x14ac:dyDescent="0.25">
      <c r="A305" s="287"/>
      <c r="B305" s="287"/>
      <c r="C305" s="287"/>
      <c r="D305" s="325">
        <v>100459563</v>
      </c>
      <c r="E305" s="326"/>
      <c r="F305" s="326"/>
      <c r="G305" s="326"/>
      <c r="H305" s="326"/>
      <c r="I305" s="327">
        <v>4.88</v>
      </c>
      <c r="J305" s="326"/>
      <c r="K305" s="326"/>
      <c r="L305" s="328"/>
      <c r="M305" s="326"/>
      <c r="N305" s="326"/>
      <c r="O305" s="328"/>
      <c r="P305" s="326"/>
      <c r="Q305" s="290">
        <v>4.88</v>
      </c>
    </row>
    <row r="306" spans="1:17" hidden="1" outlineLevel="1" collapsed="1" x14ac:dyDescent="0.25">
      <c r="A306" s="287"/>
      <c r="B306" s="287"/>
      <c r="C306" s="287"/>
      <c r="D306" s="325">
        <v>100459529</v>
      </c>
      <c r="E306" s="326"/>
      <c r="F306" s="326"/>
      <c r="G306" s="326"/>
      <c r="H306" s="326"/>
      <c r="I306" s="327">
        <v>2</v>
      </c>
      <c r="J306" s="326"/>
      <c r="K306" s="326"/>
      <c r="L306" s="328"/>
      <c r="M306" s="326"/>
      <c r="N306" s="326"/>
      <c r="O306" s="328"/>
      <c r="P306" s="326"/>
      <c r="Q306" s="290">
        <v>2</v>
      </c>
    </row>
    <row r="307" spans="1:17" hidden="1" outlineLevel="1" collapsed="1" x14ac:dyDescent="0.25">
      <c r="A307" s="287"/>
      <c r="B307" s="287"/>
      <c r="C307" s="287"/>
      <c r="D307" s="325">
        <v>100459536</v>
      </c>
      <c r="E307" s="326"/>
      <c r="F307" s="326"/>
      <c r="G307" s="326"/>
      <c r="H307" s="326"/>
      <c r="I307" s="327">
        <v>3.09</v>
      </c>
      <c r="J307" s="326"/>
      <c r="K307" s="326"/>
      <c r="L307" s="328"/>
      <c r="M307" s="326"/>
      <c r="N307" s="326"/>
      <c r="O307" s="328"/>
      <c r="P307" s="326"/>
      <c r="Q307" s="290">
        <v>3.09</v>
      </c>
    </row>
    <row r="308" spans="1:17" hidden="1" outlineLevel="1" collapsed="1" x14ac:dyDescent="0.25">
      <c r="A308" s="287"/>
      <c r="B308" s="287"/>
      <c r="C308" s="287"/>
      <c r="D308" s="325">
        <v>100459584</v>
      </c>
      <c r="E308" s="326"/>
      <c r="F308" s="326"/>
      <c r="G308" s="326"/>
      <c r="H308" s="326"/>
      <c r="I308" s="327">
        <v>2.71</v>
      </c>
      <c r="J308" s="326"/>
      <c r="K308" s="326"/>
      <c r="L308" s="328"/>
      <c r="M308" s="326"/>
      <c r="N308" s="326"/>
      <c r="O308" s="328"/>
      <c r="P308" s="326"/>
      <c r="Q308" s="290">
        <v>2.71</v>
      </c>
    </row>
    <row r="309" spans="1:17" hidden="1" outlineLevel="1" collapsed="1" x14ac:dyDescent="0.25">
      <c r="A309" s="287"/>
      <c r="B309" s="287"/>
      <c r="C309" s="287"/>
      <c r="D309" s="325">
        <v>100459586</v>
      </c>
      <c r="E309" s="326"/>
      <c r="F309" s="326"/>
      <c r="G309" s="326"/>
      <c r="H309" s="326"/>
      <c r="I309" s="327">
        <v>2.13</v>
      </c>
      <c r="J309" s="326"/>
      <c r="K309" s="326"/>
      <c r="L309" s="328"/>
      <c r="M309" s="326"/>
      <c r="N309" s="326"/>
      <c r="O309" s="328"/>
      <c r="P309" s="326"/>
      <c r="Q309" s="290">
        <v>2.13</v>
      </c>
    </row>
    <row r="310" spans="1:17" hidden="1" outlineLevel="1" collapsed="1" x14ac:dyDescent="0.25">
      <c r="A310" s="287"/>
      <c r="B310" s="287"/>
      <c r="C310" s="287"/>
      <c r="D310" s="325">
        <v>100459648</v>
      </c>
      <c r="E310" s="326"/>
      <c r="F310" s="326"/>
      <c r="G310" s="326"/>
      <c r="H310" s="326"/>
      <c r="I310" s="327">
        <v>2.93</v>
      </c>
      <c r="J310" s="326"/>
      <c r="K310" s="326"/>
      <c r="L310" s="328"/>
      <c r="M310" s="326"/>
      <c r="N310" s="326"/>
      <c r="O310" s="328"/>
      <c r="P310" s="326"/>
      <c r="Q310" s="290">
        <v>2.93</v>
      </c>
    </row>
    <row r="311" spans="1:17" hidden="1" outlineLevel="1" collapsed="1" x14ac:dyDescent="0.25">
      <c r="A311" s="287"/>
      <c r="B311" s="287"/>
      <c r="C311" s="287"/>
      <c r="D311" s="325">
        <v>100459655</v>
      </c>
      <c r="E311" s="326"/>
      <c r="F311" s="326"/>
      <c r="G311" s="326"/>
      <c r="H311" s="326"/>
      <c r="I311" s="327">
        <v>2.46</v>
      </c>
      <c r="J311" s="326"/>
      <c r="K311" s="326"/>
      <c r="L311" s="328"/>
      <c r="M311" s="326"/>
      <c r="N311" s="326"/>
      <c r="O311" s="328"/>
      <c r="P311" s="326"/>
      <c r="Q311" s="290">
        <v>2.46</v>
      </c>
    </row>
    <row r="312" spans="1:17" hidden="1" outlineLevel="1" collapsed="1" x14ac:dyDescent="0.25">
      <c r="A312" s="287"/>
      <c r="B312" s="287"/>
      <c r="C312" s="287"/>
      <c r="D312" s="325">
        <v>100459660</v>
      </c>
      <c r="E312" s="326"/>
      <c r="F312" s="326"/>
      <c r="G312" s="326"/>
      <c r="H312" s="326"/>
      <c r="I312" s="327">
        <v>0.72</v>
      </c>
      <c r="J312" s="326"/>
      <c r="K312" s="326"/>
      <c r="L312" s="328"/>
      <c r="M312" s="326"/>
      <c r="N312" s="326"/>
      <c r="O312" s="328"/>
      <c r="P312" s="326"/>
      <c r="Q312" s="290">
        <v>0.72</v>
      </c>
    </row>
    <row r="313" spans="1:17" hidden="1" outlineLevel="1" collapsed="1" x14ac:dyDescent="0.25">
      <c r="A313" s="287"/>
      <c r="B313" s="287"/>
      <c r="C313" s="287"/>
      <c r="D313" s="325">
        <v>100459675</v>
      </c>
      <c r="E313" s="326"/>
      <c r="F313" s="326"/>
      <c r="G313" s="326"/>
      <c r="H313" s="326"/>
      <c r="I313" s="327">
        <v>0.73</v>
      </c>
      <c r="J313" s="326"/>
      <c r="K313" s="326"/>
      <c r="L313" s="328"/>
      <c r="M313" s="326"/>
      <c r="N313" s="326"/>
      <c r="O313" s="328"/>
      <c r="P313" s="326"/>
      <c r="Q313" s="290">
        <v>0.73</v>
      </c>
    </row>
    <row r="314" spans="1:17" hidden="1" outlineLevel="1" collapsed="1" x14ac:dyDescent="0.25">
      <c r="A314" s="287"/>
      <c r="B314" s="287"/>
      <c r="C314" s="287"/>
      <c r="D314" s="325">
        <v>100459672</v>
      </c>
      <c r="E314" s="326"/>
      <c r="F314" s="326"/>
      <c r="G314" s="326"/>
      <c r="H314" s="326"/>
      <c r="I314" s="327">
        <v>3.2</v>
      </c>
      <c r="J314" s="326"/>
      <c r="K314" s="326"/>
      <c r="L314" s="328"/>
      <c r="M314" s="326"/>
      <c r="N314" s="326"/>
      <c r="O314" s="328"/>
      <c r="P314" s="326"/>
      <c r="Q314" s="290">
        <v>3.2</v>
      </c>
    </row>
    <row r="315" spans="1:17" hidden="1" outlineLevel="1" collapsed="1" x14ac:dyDescent="0.25">
      <c r="A315" s="287"/>
      <c r="B315" s="287"/>
      <c r="C315" s="287"/>
      <c r="D315" s="325">
        <v>100459689</v>
      </c>
      <c r="E315" s="326"/>
      <c r="F315" s="326"/>
      <c r="G315" s="326"/>
      <c r="H315" s="326"/>
      <c r="I315" s="327">
        <v>3.22</v>
      </c>
      <c r="J315" s="326"/>
      <c r="K315" s="326"/>
      <c r="L315" s="328"/>
      <c r="M315" s="326"/>
      <c r="N315" s="326"/>
      <c r="O315" s="328"/>
      <c r="P315" s="326"/>
      <c r="Q315" s="290">
        <v>3.22</v>
      </c>
    </row>
    <row r="316" spans="1:17" hidden="1" outlineLevel="1" collapsed="1" x14ac:dyDescent="0.25">
      <c r="A316" s="287"/>
      <c r="B316" s="287"/>
      <c r="C316" s="287"/>
      <c r="D316" s="325">
        <v>100459706</v>
      </c>
      <c r="E316" s="326"/>
      <c r="F316" s="326"/>
      <c r="G316" s="326"/>
      <c r="H316" s="326"/>
      <c r="I316" s="327">
        <v>3.01</v>
      </c>
      <c r="J316" s="326"/>
      <c r="K316" s="326"/>
      <c r="L316" s="328"/>
      <c r="M316" s="326"/>
      <c r="N316" s="326"/>
      <c r="O316" s="328"/>
      <c r="P316" s="326"/>
      <c r="Q316" s="290">
        <v>3.01</v>
      </c>
    </row>
    <row r="317" spans="1:17" hidden="1" outlineLevel="1" collapsed="1" x14ac:dyDescent="0.25">
      <c r="A317" s="287"/>
      <c r="B317" s="287"/>
      <c r="C317" s="287"/>
      <c r="D317" s="325">
        <v>100459726</v>
      </c>
      <c r="E317" s="326"/>
      <c r="F317" s="326"/>
      <c r="G317" s="326"/>
      <c r="H317" s="326"/>
      <c r="I317" s="327">
        <v>0.16</v>
      </c>
      <c r="J317" s="326"/>
      <c r="K317" s="326"/>
      <c r="L317" s="328"/>
      <c r="M317" s="326"/>
      <c r="N317" s="326"/>
      <c r="O317" s="328"/>
      <c r="P317" s="326"/>
      <c r="Q317" s="290">
        <v>0.16</v>
      </c>
    </row>
    <row r="318" spans="1:17" hidden="1" outlineLevel="1" collapsed="1" x14ac:dyDescent="0.25">
      <c r="A318" s="287"/>
      <c r="B318" s="287"/>
      <c r="C318" s="287"/>
      <c r="D318" s="325">
        <v>100459817</v>
      </c>
      <c r="E318" s="326"/>
      <c r="F318" s="326"/>
      <c r="G318" s="326"/>
      <c r="H318" s="326"/>
      <c r="I318" s="327">
        <v>0.38</v>
      </c>
      <c r="J318" s="326"/>
      <c r="K318" s="326"/>
      <c r="L318" s="328"/>
      <c r="M318" s="326"/>
      <c r="N318" s="326"/>
      <c r="O318" s="328"/>
      <c r="P318" s="326"/>
      <c r="Q318" s="290">
        <v>0.38</v>
      </c>
    </row>
    <row r="319" spans="1:17" hidden="1" outlineLevel="1" collapsed="1" x14ac:dyDescent="0.25">
      <c r="A319" s="287"/>
      <c r="B319" s="287"/>
      <c r="C319" s="287"/>
      <c r="D319" s="325">
        <v>100459820</v>
      </c>
      <c r="E319" s="326"/>
      <c r="F319" s="326"/>
      <c r="G319" s="326"/>
      <c r="H319" s="326"/>
      <c r="I319" s="327">
        <v>6.04</v>
      </c>
      <c r="J319" s="326"/>
      <c r="K319" s="326"/>
      <c r="L319" s="328"/>
      <c r="M319" s="326"/>
      <c r="N319" s="326"/>
      <c r="O319" s="328"/>
      <c r="P319" s="326"/>
      <c r="Q319" s="290">
        <v>6.04</v>
      </c>
    </row>
    <row r="320" spans="1:17" hidden="1" outlineLevel="1" collapsed="1" x14ac:dyDescent="0.25">
      <c r="A320" s="287"/>
      <c r="B320" s="287"/>
      <c r="C320" s="287"/>
      <c r="D320" s="325">
        <v>100459827</v>
      </c>
      <c r="E320" s="326"/>
      <c r="F320" s="326"/>
      <c r="G320" s="326"/>
      <c r="H320" s="326"/>
      <c r="I320" s="327">
        <v>5.71</v>
      </c>
      <c r="J320" s="326"/>
      <c r="K320" s="326"/>
      <c r="L320" s="328"/>
      <c r="M320" s="326"/>
      <c r="N320" s="326"/>
      <c r="O320" s="328"/>
      <c r="P320" s="326"/>
      <c r="Q320" s="290">
        <v>5.71</v>
      </c>
    </row>
    <row r="321" spans="1:17" hidden="1" outlineLevel="1" collapsed="1" x14ac:dyDescent="0.25">
      <c r="A321" s="287"/>
      <c r="B321" s="287"/>
      <c r="C321" s="287"/>
      <c r="D321" s="325">
        <v>100459865</v>
      </c>
      <c r="E321" s="326"/>
      <c r="F321" s="326"/>
      <c r="G321" s="326"/>
      <c r="H321" s="326"/>
      <c r="I321" s="327">
        <v>0.34</v>
      </c>
      <c r="J321" s="326"/>
      <c r="K321" s="326"/>
      <c r="L321" s="328"/>
      <c r="M321" s="326"/>
      <c r="N321" s="326"/>
      <c r="O321" s="328"/>
      <c r="P321" s="326"/>
      <c r="Q321" s="290">
        <v>0.34</v>
      </c>
    </row>
    <row r="322" spans="1:17" hidden="1" outlineLevel="1" collapsed="1" x14ac:dyDescent="0.25">
      <c r="A322" s="287"/>
      <c r="B322" s="287"/>
      <c r="C322" s="287"/>
      <c r="D322" s="325">
        <v>100459898</v>
      </c>
      <c r="E322" s="326"/>
      <c r="F322" s="326"/>
      <c r="G322" s="326"/>
      <c r="H322" s="326"/>
      <c r="I322" s="327">
        <v>1.05</v>
      </c>
      <c r="J322" s="326"/>
      <c r="K322" s="326"/>
      <c r="L322" s="328"/>
      <c r="M322" s="326"/>
      <c r="N322" s="326"/>
      <c r="O322" s="328"/>
      <c r="P322" s="326"/>
      <c r="Q322" s="290">
        <v>1.05</v>
      </c>
    </row>
    <row r="323" spans="1:17" hidden="1" outlineLevel="1" collapsed="1" x14ac:dyDescent="0.25">
      <c r="A323" s="287"/>
      <c r="B323" s="287"/>
      <c r="C323" s="287"/>
      <c r="D323" s="325">
        <v>100459911</v>
      </c>
      <c r="E323" s="326"/>
      <c r="F323" s="326"/>
      <c r="G323" s="326"/>
      <c r="H323" s="326"/>
      <c r="I323" s="327">
        <v>4.8099999999999996</v>
      </c>
      <c r="J323" s="326"/>
      <c r="K323" s="326"/>
      <c r="L323" s="328"/>
      <c r="M323" s="326"/>
      <c r="N323" s="326"/>
      <c r="O323" s="328"/>
      <c r="P323" s="326"/>
      <c r="Q323" s="290">
        <v>4.8099999999999996</v>
      </c>
    </row>
    <row r="324" spans="1:17" hidden="1" outlineLevel="1" collapsed="1" x14ac:dyDescent="0.25">
      <c r="A324" s="287"/>
      <c r="B324" s="287"/>
      <c r="C324" s="287"/>
      <c r="D324" s="325">
        <v>100459929</v>
      </c>
      <c r="E324" s="326"/>
      <c r="F324" s="326"/>
      <c r="G324" s="326"/>
      <c r="H324" s="326"/>
      <c r="I324" s="327">
        <v>3.36</v>
      </c>
      <c r="J324" s="326"/>
      <c r="K324" s="326"/>
      <c r="L324" s="328"/>
      <c r="M324" s="326"/>
      <c r="N324" s="326"/>
      <c r="O324" s="328"/>
      <c r="P324" s="326"/>
      <c r="Q324" s="290">
        <v>3.36</v>
      </c>
    </row>
    <row r="325" spans="1:17" hidden="1" outlineLevel="1" collapsed="1" x14ac:dyDescent="0.25">
      <c r="A325" s="287"/>
      <c r="B325" s="287"/>
      <c r="C325" s="287"/>
      <c r="D325" s="325">
        <v>100459941</v>
      </c>
      <c r="E325" s="326"/>
      <c r="F325" s="326"/>
      <c r="G325" s="326"/>
      <c r="H325" s="326"/>
      <c r="I325" s="327">
        <v>0.49</v>
      </c>
      <c r="J325" s="326"/>
      <c r="K325" s="326"/>
      <c r="L325" s="328"/>
      <c r="M325" s="326"/>
      <c r="N325" s="326"/>
      <c r="O325" s="328"/>
      <c r="P325" s="326"/>
      <c r="Q325" s="290">
        <v>0.49</v>
      </c>
    </row>
    <row r="326" spans="1:17" hidden="1" outlineLevel="1" collapsed="1" x14ac:dyDescent="0.25">
      <c r="A326" s="287"/>
      <c r="B326" s="287"/>
      <c r="C326" s="287"/>
      <c r="D326" s="325">
        <v>100459959</v>
      </c>
      <c r="E326" s="326"/>
      <c r="F326" s="326"/>
      <c r="G326" s="326"/>
      <c r="H326" s="326"/>
      <c r="I326" s="327">
        <v>4.75</v>
      </c>
      <c r="J326" s="326"/>
      <c r="K326" s="326"/>
      <c r="L326" s="328"/>
      <c r="M326" s="326"/>
      <c r="N326" s="326"/>
      <c r="O326" s="328"/>
      <c r="P326" s="326"/>
      <c r="Q326" s="290">
        <v>4.75</v>
      </c>
    </row>
    <row r="327" spans="1:17" hidden="1" outlineLevel="1" collapsed="1" x14ac:dyDescent="0.25">
      <c r="A327" s="287"/>
      <c r="B327" s="287"/>
      <c r="C327" s="287"/>
      <c r="D327" s="325">
        <v>100459962</v>
      </c>
      <c r="E327" s="326"/>
      <c r="F327" s="326"/>
      <c r="G327" s="326"/>
      <c r="H327" s="326"/>
      <c r="I327" s="327">
        <v>2.0499999999999998</v>
      </c>
      <c r="J327" s="326"/>
      <c r="K327" s="326"/>
      <c r="L327" s="328"/>
      <c r="M327" s="326"/>
      <c r="N327" s="326"/>
      <c r="O327" s="328"/>
      <c r="P327" s="326"/>
      <c r="Q327" s="290">
        <v>2.0499999999999998</v>
      </c>
    </row>
    <row r="328" spans="1:17" hidden="1" outlineLevel="1" collapsed="1" x14ac:dyDescent="0.25">
      <c r="A328" s="287"/>
      <c r="B328" s="287"/>
      <c r="C328" s="287"/>
      <c r="D328" s="325">
        <v>100459971</v>
      </c>
      <c r="E328" s="326"/>
      <c r="F328" s="326"/>
      <c r="G328" s="326"/>
      <c r="H328" s="326"/>
      <c r="I328" s="327">
        <v>3.32</v>
      </c>
      <c r="J328" s="326"/>
      <c r="K328" s="326"/>
      <c r="L328" s="328"/>
      <c r="M328" s="326"/>
      <c r="N328" s="326"/>
      <c r="O328" s="328"/>
      <c r="P328" s="326"/>
      <c r="Q328" s="290">
        <v>3.32</v>
      </c>
    </row>
    <row r="329" spans="1:17" hidden="1" outlineLevel="1" collapsed="1" x14ac:dyDescent="0.25">
      <c r="A329" s="287"/>
      <c r="B329" s="287"/>
      <c r="C329" s="287"/>
      <c r="D329" s="325">
        <v>100459997</v>
      </c>
      <c r="E329" s="326"/>
      <c r="F329" s="326"/>
      <c r="G329" s="326"/>
      <c r="H329" s="326"/>
      <c r="I329" s="327">
        <v>0.31</v>
      </c>
      <c r="J329" s="326"/>
      <c r="K329" s="326"/>
      <c r="L329" s="328"/>
      <c r="M329" s="326"/>
      <c r="N329" s="326"/>
      <c r="O329" s="328"/>
      <c r="P329" s="326"/>
      <c r="Q329" s="290">
        <v>0.31</v>
      </c>
    </row>
    <row r="330" spans="1:17" hidden="1" outlineLevel="1" collapsed="1" x14ac:dyDescent="0.25">
      <c r="A330" s="287"/>
      <c r="B330" s="287"/>
      <c r="C330" s="287"/>
      <c r="D330" s="325">
        <v>100459991</v>
      </c>
      <c r="E330" s="326"/>
      <c r="F330" s="326"/>
      <c r="G330" s="326"/>
      <c r="H330" s="326"/>
      <c r="I330" s="327">
        <v>3.75</v>
      </c>
      <c r="J330" s="326"/>
      <c r="K330" s="326"/>
      <c r="L330" s="328"/>
      <c r="M330" s="326"/>
      <c r="N330" s="326"/>
      <c r="O330" s="328"/>
      <c r="P330" s="326"/>
      <c r="Q330" s="290">
        <v>3.75</v>
      </c>
    </row>
    <row r="331" spans="1:17" hidden="1" outlineLevel="1" collapsed="1" x14ac:dyDescent="0.25">
      <c r="A331" s="287"/>
      <c r="B331" s="287"/>
      <c r="C331" s="287"/>
      <c r="D331" s="325">
        <v>100460022</v>
      </c>
      <c r="E331" s="326"/>
      <c r="F331" s="326"/>
      <c r="G331" s="326"/>
      <c r="H331" s="326"/>
      <c r="I331" s="327">
        <v>1.36</v>
      </c>
      <c r="J331" s="326"/>
      <c r="K331" s="326"/>
      <c r="L331" s="328"/>
      <c r="M331" s="326"/>
      <c r="N331" s="326"/>
      <c r="O331" s="328"/>
      <c r="P331" s="326"/>
      <c r="Q331" s="290">
        <v>1.36</v>
      </c>
    </row>
    <row r="332" spans="1:17" hidden="1" outlineLevel="1" collapsed="1" x14ac:dyDescent="0.25">
      <c r="A332" s="287"/>
      <c r="B332" s="287"/>
      <c r="C332" s="287"/>
      <c r="D332" s="325">
        <v>100460039</v>
      </c>
      <c r="E332" s="326"/>
      <c r="F332" s="326"/>
      <c r="G332" s="326"/>
      <c r="H332" s="326"/>
      <c r="I332" s="327">
        <v>0.16</v>
      </c>
      <c r="J332" s="326"/>
      <c r="K332" s="326"/>
      <c r="L332" s="328"/>
      <c r="M332" s="326"/>
      <c r="N332" s="326"/>
      <c r="O332" s="328"/>
      <c r="P332" s="326"/>
      <c r="Q332" s="290">
        <v>0.16</v>
      </c>
    </row>
    <row r="333" spans="1:17" hidden="1" outlineLevel="1" collapsed="1" x14ac:dyDescent="0.25">
      <c r="A333" s="287"/>
      <c r="B333" s="287"/>
      <c r="C333" s="287"/>
      <c r="D333" s="325">
        <v>100460045</v>
      </c>
      <c r="E333" s="326"/>
      <c r="F333" s="326"/>
      <c r="G333" s="326"/>
      <c r="H333" s="326"/>
      <c r="I333" s="327">
        <v>8.68</v>
      </c>
      <c r="J333" s="326"/>
      <c r="K333" s="326"/>
      <c r="L333" s="328"/>
      <c r="M333" s="326"/>
      <c r="N333" s="326"/>
      <c r="O333" s="328"/>
      <c r="P333" s="326"/>
      <c r="Q333" s="290">
        <v>8.68</v>
      </c>
    </row>
    <row r="334" spans="1:17" hidden="1" outlineLevel="1" collapsed="1" x14ac:dyDescent="0.25">
      <c r="A334" s="287"/>
      <c r="B334" s="287"/>
      <c r="C334" s="287"/>
      <c r="D334" s="325">
        <v>100460052</v>
      </c>
      <c r="E334" s="326"/>
      <c r="F334" s="326"/>
      <c r="G334" s="326"/>
      <c r="H334" s="326"/>
      <c r="I334" s="327">
        <v>5.88</v>
      </c>
      <c r="J334" s="326"/>
      <c r="K334" s="326"/>
      <c r="L334" s="328"/>
      <c r="M334" s="326"/>
      <c r="N334" s="326"/>
      <c r="O334" s="328"/>
      <c r="P334" s="326"/>
      <c r="Q334" s="290">
        <v>5.88</v>
      </c>
    </row>
    <row r="335" spans="1:17" hidden="1" outlineLevel="1" collapsed="1" x14ac:dyDescent="0.25">
      <c r="A335" s="287"/>
      <c r="B335" s="287"/>
      <c r="C335" s="287"/>
      <c r="D335" s="325">
        <v>100460065</v>
      </c>
      <c r="E335" s="326"/>
      <c r="F335" s="326"/>
      <c r="G335" s="326"/>
      <c r="H335" s="326"/>
      <c r="I335" s="327">
        <v>1.43</v>
      </c>
      <c r="J335" s="326"/>
      <c r="K335" s="326"/>
      <c r="L335" s="328"/>
      <c r="M335" s="326"/>
      <c r="N335" s="326"/>
      <c r="O335" s="328"/>
      <c r="P335" s="326"/>
      <c r="Q335" s="290">
        <v>1.43</v>
      </c>
    </row>
    <row r="336" spans="1:17" hidden="1" outlineLevel="1" collapsed="1" x14ac:dyDescent="0.25">
      <c r="A336" s="287"/>
      <c r="B336" s="287"/>
      <c r="C336" s="287"/>
      <c r="D336" s="325">
        <v>100460072</v>
      </c>
      <c r="E336" s="326"/>
      <c r="F336" s="326"/>
      <c r="G336" s="326"/>
      <c r="H336" s="326"/>
      <c r="I336" s="327">
        <v>1.44</v>
      </c>
      <c r="J336" s="326"/>
      <c r="K336" s="326"/>
      <c r="L336" s="328"/>
      <c r="M336" s="326"/>
      <c r="N336" s="326"/>
      <c r="O336" s="328"/>
      <c r="P336" s="326"/>
      <c r="Q336" s="290">
        <v>1.44</v>
      </c>
    </row>
    <row r="337" spans="1:17" hidden="1" outlineLevel="1" collapsed="1" x14ac:dyDescent="0.25">
      <c r="A337" s="287"/>
      <c r="B337" s="287"/>
      <c r="C337" s="287"/>
      <c r="D337" s="325">
        <v>100460076</v>
      </c>
      <c r="E337" s="326"/>
      <c r="F337" s="326"/>
      <c r="G337" s="326"/>
      <c r="H337" s="326"/>
      <c r="I337" s="327">
        <v>0.45</v>
      </c>
      <c r="J337" s="326"/>
      <c r="K337" s="326"/>
      <c r="L337" s="328"/>
      <c r="M337" s="326"/>
      <c r="N337" s="326"/>
      <c r="O337" s="328"/>
      <c r="P337" s="326"/>
      <c r="Q337" s="290">
        <v>0.45</v>
      </c>
    </row>
    <row r="338" spans="1:17" hidden="1" outlineLevel="1" collapsed="1" x14ac:dyDescent="0.25">
      <c r="A338" s="287"/>
      <c r="B338" s="287"/>
      <c r="C338" s="287"/>
      <c r="D338" s="325">
        <v>100460080</v>
      </c>
      <c r="E338" s="326"/>
      <c r="F338" s="326"/>
      <c r="G338" s="326"/>
      <c r="H338" s="326"/>
      <c r="I338" s="327">
        <v>12.15</v>
      </c>
      <c r="J338" s="326"/>
      <c r="K338" s="326"/>
      <c r="L338" s="328"/>
      <c r="M338" s="326"/>
      <c r="N338" s="326"/>
      <c r="O338" s="328"/>
      <c r="P338" s="326"/>
      <c r="Q338" s="290">
        <v>12.15</v>
      </c>
    </row>
    <row r="339" spans="1:17" hidden="1" outlineLevel="1" collapsed="1" x14ac:dyDescent="0.25">
      <c r="A339" s="287"/>
      <c r="B339" s="287"/>
      <c r="C339" s="287"/>
      <c r="D339" s="325">
        <v>100460094</v>
      </c>
      <c r="E339" s="326"/>
      <c r="F339" s="326"/>
      <c r="G339" s="326"/>
      <c r="H339" s="326"/>
      <c r="I339" s="327">
        <v>1.21</v>
      </c>
      <c r="J339" s="326"/>
      <c r="K339" s="326"/>
      <c r="L339" s="328"/>
      <c r="M339" s="326"/>
      <c r="N339" s="326"/>
      <c r="O339" s="328"/>
      <c r="P339" s="326"/>
      <c r="Q339" s="290">
        <v>1.21</v>
      </c>
    </row>
    <row r="340" spans="1:17" hidden="1" outlineLevel="1" collapsed="1" x14ac:dyDescent="0.25">
      <c r="A340" s="287"/>
      <c r="B340" s="287"/>
      <c r="C340" s="287"/>
      <c r="D340" s="325">
        <v>100460096</v>
      </c>
      <c r="E340" s="326"/>
      <c r="F340" s="326"/>
      <c r="G340" s="326"/>
      <c r="H340" s="326"/>
      <c r="I340" s="327">
        <v>0.46</v>
      </c>
      <c r="J340" s="326"/>
      <c r="K340" s="326"/>
      <c r="L340" s="328"/>
      <c r="M340" s="326"/>
      <c r="N340" s="326"/>
      <c r="O340" s="328"/>
      <c r="P340" s="326"/>
      <c r="Q340" s="290">
        <v>0.46</v>
      </c>
    </row>
    <row r="341" spans="1:17" hidden="1" outlineLevel="1" collapsed="1" x14ac:dyDescent="0.25">
      <c r="A341" s="287"/>
      <c r="B341" s="287"/>
      <c r="C341" s="287"/>
      <c r="D341" s="325">
        <v>100460102</v>
      </c>
      <c r="E341" s="326"/>
      <c r="F341" s="326"/>
      <c r="G341" s="326"/>
      <c r="H341" s="326"/>
      <c r="I341" s="327">
        <v>8.76</v>
      </c>
      <c r="J341" s="326"/>
      <c r="K341" s="326"/>
      <c r="L341" s="328"/>
      <c r="M341" s="326"/>
      <c r="N341" s="326"/>
      <c r="O341" s="328"/>
      <c r="P341" s="326"/>
      <c r="Q341" s="290">
        <v>8.76</v>
      </c>
    </row>
    <row r="342" spans="1:17" hidden="1" outlineLevel="1" collapsed="1" x14ac:dyDescent="0.25">
      <c r="A342" s="287"/>
      <c r="B342" s="287"/>
      <c r="C342" s="287"/>
      <c r="D342" s="325">
        <v>100460143</v>
      </c>
      <c r="E342" s="326"/>
      <c r="F342" s="326"/>
      <c r="G342" s="326"/>
      <c r="H342" s="326"/>
      <c r="I342" s="327">
        <v>1.39</v>
      </c>
      <c r="J342" s="326"/>
      <c r="K342" s="326"/>
      <c r="L342" s="328"/>
      <c r="M342" s="326"/>
      <c r="N342" s="326"/>
      <c r="O342" s="328"/>
      <c r="P342" s="326"/>
      <c r="Q342" s="290">
        <v>1.39</v>
      </c>
    </row>
    <row r="343" spans="1:17" hidden="1" outlineLevel="1" collapsed="1" x14ac:dyDescent="0.25">
      <c r="A343" s="287"/>
      <c r="B343" s="287"/>
      <c r="C343" s="287"/>
      <c r="D343" s="325">
        <v>100460124</v>
      </c>
      <c r="E343" s="326"/>
      <c r="F343" s="326"/>
      <c r="G343" s="326"/>
      <c r="H343" s="326"/>
      <c r="I343" s="327">
        <v>1.25</v>
      </c>
      <c r="J343" s="326"/>
      <c r="K343" s="326"/>
      <c r="L343" s="328"/>
      <c r="M343" s="326"/>
      <c r="N343" s="326"/>
      <c r="O343" s="328"/>
      <c r="P343" s="326"/>
      <c r="Q343" s="290">
        <v>1.25</v>
      </c>
    </row>
    <row r="344" spans="1:17" hidden="1" outlineLevel="1" collapsed="1" x14ac:dyDescent="0.25">
      <c r="A344" s="287"/>
      <c r="B344" s="287"/>
      <c r="C344" s="287"/>
      <c r="D344" s="325">
        <v>100460136</v>
      </c>
      <c r="E344" s="326"/>
      <c r="F344" s="326"/>
      <c r="G344" s="326"/>
      <c r="H344" s="326"/>
      <c r="I344" s="327">
        <v>3.35</v>
      </c>
      <c r="J344" s="326"/>
      <c r="K344" s="326"/>
      <c r="L344" s="328"/>
      <c r="M344" s="326"/>
      <c r="N344" s="326"/>
      <c r="O344" s="328"/>
      <c r="P344" s="326"/>
      <c r="Q344" s="290">
        <v>3.35</v>
      </c>
    </row>
    <row r="345" spans="1:17" hidden="1" outlineLevel="1" collapsed="1" x14ac:dyDescent="0.25">
      <c r="A345" s="287"/>
      <c r="B345" s="287"/>
      <c r="C345" s="287"/>
      <c r="D345" s="325">
        <v>100460155</v>
      </c>
      <c r="E345" s="326"/>
      <c r="F345" s="326"/>
      <c r="G345" s="326"/>
      <c r="H345" s="326"/>
      <c r="I345" s="327">
        <v>0.52</v>
      </c>
      <c r="J345" s="326"/>
      <c r="K345" s="326"/>
      <c r="L345" s="328"/>
      <c r="M345" s="326"/>
      <c r="N345" s="326"/>
      <c r="O345" s="328"/>
      <c r="P345" s="326"/>
      <c r="Q345" s="290">
        <v>0.52</v>
      </c>
    </row>
    <row r="346" spans="1:17" hidden="1" outlineLevel="1" collapsed="1" x14ac:dyDescent="0.25">
      <c r="A346" s="287"/>
      <c r="B346" s="287"/>
      <c r="C346" s="287"/>
      <c r="D346" s="325">
        <v>100460157</v>
      </c>
      <c r="E346" s="326"/>
      <c r="F346" s="326"/>
      <c r="G346" s="326"/>
      <c r="H346" s="326"/>
      <c r="I346" s="327">
        <v>0.55000000000000004</v>
      </c>
      <c r="J346" s="326"/>
      <c r="K346" s="326"/>
      <c r="L346" s="328"/>
      <c r="M346" s="326"/>
      <c r="N346" s="326"/>
      <c r="O346" s="328"/>
      <c r="P346" s="326"/>
      <c r="Q346" s="290">
        <v>0.55000000000000004</v>
      </c>
    </row>
    <row r="347" spans="1:17" hidden="1" outlineLevel="1" collapsed="1" x14ac:dyDescent="0.25">
      <c r="A347" s="287"/>
      <c r="B347" s="287"/>
      <c r="C347" s="287"/>
      <c r="D347" s="325">
        <v>100460158</v>
      </c>
      <c r="E347" s="326"/>
      <c r="F347" s="326"/>
      <c r="G347" s="326"/>
      <c r="H347" s="326"/>
      <c r="I347" s="327">
        <v>15.14</v>
      </c>
      <c r="J347" s="326"/>
      <c r="K347" s="326"/>
      <c r="L347" s="328"/>
      <c r="M347" s="326"/>
      <c r="N347" s="326"/>
      <c r="O347" s="328"/>
      <c r="P347" s="326"/>
      <c r="Q347" s="290">
        <v>15.14</v>
      </c>
    </row>
    <row r="348" spans="1:17" hidden="1" outlineLevel="1" collapsed="1" x14ac:dyDescent="0.25">
      <c r="A348" s="287"/>
      <c r="B348" s="287"/>
      <c r="C348" s="287"/>
      <c r="D348" s="325">
        <v>100460164</v>
      </c>
      <c r="E348" s="326"/>
      <c r="F348" s="326"/>
      <c r="G348" s="326"/>
      <c r="H348" s="326"/>
      <c r="I348" s="327">
        <v>5.72</v>
      </c>
      <c r="J348" s="326"/>
      <c r="K348" s="326"/>
      <c r="L348" s="328"/>
      <c r="M348" s="326"/>
      <c r="N348" s="326"/>
      <c r="O348" s="328"/>
      <c r="P348" s="326"/>
      <c r="Q348" s="290">
        <v>5.72</v>
      </c>
    </row>
    <row r="349" spans="1:17" hidden="1" outlineLevel="1" collapsed="1" x14ac:dyDescent="0.25">
      <c r="A349" s="287"/>
      <c r="B349" s="287"/>
      <c r="C349" s="287"/>
      <c r="D349" s="325">
        <v>100460187</v>
      </c>
      <c r="E349" s="326"/>
      <c r="F349" s="326"/>
      <c r="G349" s="326"/>
      <c r="H349" s="326"/>
      <c r="I349" s="327">
        <v>4.54</v>
      </c>
      <c r="J349" s="326"/>
      <c r="K349" s="326"/>
      <c r="L349" s="328"/>
      <c r="M349" s="326"/>
      <c r="N349" s="326"/>
      <c r="O349" s="328"/>
      <c r="P349" s="326"/>
      <c r="Q349" s="290">
        <v>4.54</v>
      </c>
    </row>
    <row r="350" spans="1:17" hidden="1" outlineLevel="1" collapsed="1" x14ac:dyDescent="0.25">
      <c r="A350" s="287"/>
      <c r="B350" s="287"/>
      <c r="C350" s="287"/>
      <c r="D350" s="325">
        <v>100460189</v>
      </c>
      <c r="E350" s="326"/>
      <c r="F350" s="326"/>
      <c r="G350" s="326"/>
      <c r="H350" s="326"/>
      <c r="I350" s="327">
        <v>6.36</v>
      </c>
      <c r="J350" s="326"/>
      <c r="K350" s="326"/>
      <c r="L350" s="328"/>
      <c r="M350" s="326"/>
      <c r="N350" s="326"/>
      <c r="O350" s="328"/>
      <c r="P350" s="326"/>
      <c r="Q350" s="290">
        <v>6.36</v>
      </c>
    </row>
    <row r="351" spans="1:17" hidden="1" outlineLevel="1" collapsed="1" x14ac:dyDescent="0.25">
      <c r="A351" s="287"/>
      <c r="B351" s="287"/>
      <c r="C351" s="287"/>
      <c r="D351" s="325">
        <v>100460325</v>
      </c>
      <c r="E351" s="326"/>
      <c r="F351" s="326"/>
      <c r="G351" s="326"/>
      <c r="H351" s="326"/>
      <c r="I351" s="327">
        <v>1.1599999999999999</v>
      </c>
      <c r="J351" s="326"/>
      <c r="K351" s="326"/>
      <c r="L351" s="328"/>
      <c r="M351" s="326"/>
      <c r="N351" s="326"/>
      <c r="O351" s="328"/>
      <c r="P351" s="326"/>
      <c r="Q351" s="290">
        <v>1.1599999999999999</v>
      </c>
    </row>
    <row r="352" spans="1:17" hidden="1" outlineLevel="1" collapsed="1" x14ac:dyDescent="0.25">
      <c r="A352" s="287"/>
      <c r="B352" s="287"/>
      <c r="C352" s="287"/>
      <c r="D352" s="325">
        <v>100460352</v>
      </c>
      <c r="E352" s="326"/>
      <c r="F352" s="326"/>
      <c r="G352" s="326"/>
      <c r="H352" s="326"/>
      <c r="I352" s="327">
        <v>2.92</v>
      </c>
      <c r="J352" s="326"/>
      <c r="K352" s="326"/>
      <c r="L352" s="328"/>
      <c r="M352" s="326"/>
      <c r="N352" s="326"/>
      <c r="O352" s="328"/>
      <c r="P352" s="326"/>
      <c r="Q352" s="290">
        <v>2.92</v>
      </c>
    </row>
    <row r="353" spans="1:17" hidden="1" outlineLevel="1" collapsed="1" x14ac:dyDescent="0.25">
      <c r="A353" s="287"/>
      <c r="B353" s="287"/>
      <c r="C353" s="287"/>
      <c r="D353" s="325">
        <v>100460353</v>
      </c>
      <c r="E353" s="326"/>
      <c r="F353" s="326"/>
      <c r="G353" s="326"/>
      <c r="H353" s="326"/>
      <c r="I353" s="327">
        <v>4.79</v>
      </c>
      <c r="J353" s="326"/>
      <c r="K353" s="326"/>
      <c r="L353" s="328"/>
      <c r="M353" s="326"/>
      <c r="N353" s="326"/>
      <c r="O353" s="328"/>
      <c r="P353" s="326"/>
      <c r="Q353" s="290">
        <v>4.79</v>
      </c>
    </row>
    <row r="354" spans="1:17" hidden="1" outlineLevel="1" collapsed="1" x14ac:dyDescent="0.25">
      <c r="A354" s="287"/>
      <c r="B354" s="287"/>
      <c r="C354" s="287"/>
      <c r="D354" s="325">
        <v>100460363</v>
      </c>
      <c r="E354" s="326"/>
      <c r="F354" s="326"/>
      <c r="G354" s="326"/>
      <c r="H354" s="326"/>
      <c r="I354" s="327">
        <v>4.6100000000000003</v>
      </c>
      <c r="J354" s="326"/>
      <c r="K354" s="326"/>
      <c r="L354" s="328"/>
      <c r="M354" s="326"/>
      <c r="N354" s="326"/>
      <c r="O354" s="328"/>
      <c r="P354" s="326"/>
      <c r="Q354" s="290">
        <v>4.6100000000000003</v>
      </c>
    </row>
    <row r="355" spans="1:17" hidden="1" outlineLevel="1" collapsed="1" x14ac:dyDescent="0.25">
      <c r="A355" s="287"/>
      <c r="B355" s="287"/>
      <c r="C355" s="287"/>
      <c r="D355" s="325">
        <v>100460390</v>
      </c>
      <c r="E355" s="326"/>
      <c r="F355" s="326"/>
      <c r="G355" s="326"/>
      <c r="H355" s="326"/>
      <c r="I355" s="327">
        <v>1.6</v>
      </c>
      <c r="J355" s="326"/>
      <c r="K355" s="326"/>
      <c r="L355" s="328"/>
      <c r="M355" s="326"/>
      <c r="N355" s="326"/>
      <c r="O355" s="328"/>
      <c r="P355" s="326"/>
      <c r="Q355" s="290">
        <v>1.6</v>
      </c>
    </row>
    <row r="356" spans="1:17" hidden="1" outlineLevel="1" collapsed="1" x14ac:dyDescent="0.25">
      <c r="A356" s="287"/>
      <c r="B356" s="287"/>
      <c r="C356" s="287"/>
      <c r="D356" s="325">
        <v>100460383</v>
      </c>
      <c r="E356" s="326"/>
      <c r="F356" s="326"/>
      <c r="G356" s="326"/>
      <c r="H356" s="326"/>
      <c r="I356" s="327">
        <v>3.24</v>
      </c>
      <c r="J356" s="326"/>
      <c r="K356" s="326"/>
      <c r="L356" s="328"/>
      <c r="M356" s="326"/>
      <c r="N356" s="326"/>
      <c r="O356" s="328"/>
      <c r="P356" s="326"/>
      <c r="Q356" s="290">
        <v>3.24</v>
      </c>
    </row>
    <row r="357" spans="1:17" hidden="1" outlineLevel="1" collapsed="1" x14ac:dyDescent="0.25">
      <c r="A357" s="287"/>
      <c r="B357" s="287"/>
      <c r="C357" s="287"/>
      <c r="D357" s="325">
        <v>100460404</v>
      </c>
      <c r="E357" s="326"/>
      <c r="F357" s="326"/>
      <c r="G357" s="326"/>
      <c r="H357" s="326"/>
      <c r="I357" s="327">
        <v>1.73</v>
      </c>
      <c r="J357" s="326"/>
      <c r="K357" s="326"/>
      <c r="L357" s="328"/>
      <c r="M357" s="326"/>
      <c r="N357" s="326"/>
      <c r="O357" s="328"/>
      <c r="P357" s="326"/>
      <c r="Q357" s="290">
        <v>1.73</v>
      </c>
    </row>
    <row r="358" spans="1:17" hidden="1" outlineLevel="1" collapsed="1" x14ac:dyDescent="0.25">
      <c r="A358" s="287"/>
      <c r="B358" s="287"/>
      <c r="C358" s="339" t="s">
        <v>255</v>
      </c>
      <c r="D358" s="340"/>
      <c r="E358" s="340"/>
      <c r="F358" s="340"/>
      <c r="G358" s="340"/>
      <c r="H358" s="340"/>
      <c r="I358" s="341">
        <v>957.42</v>
      </c>
      <c r="J358" s="340"/>
      <c r="K358" s="340"/>
      <c r="L358" s="342"/>
      <c r="M358" s="340"/>
      <c r="N358" s="340"/>
      <c r="O358" s="342"/>
      <c r="P358" s="340"/>
      <c r="Q358" s="291">
        <v>957.42</v>
      </c>
    </row>
    <row r="359" spans="1:17" collapsed="1" x14ac:dyDescent="0.25">
      <c r="A359" s="287"/>
      <c r="C359" s="329" t="s">
        <v>392</v>
      </c>
      <c r="D359" s="330"/>
      <c r="E359" s="330"/>
      <c r="F359" s="330"/>
      <c r="G359" s="330"/>
      <c r="H359" s="330"/>
      <c r="I359" s="332">
        <v>1.55</v>
      </c>
      <c r="J359" s="330"/>
      <c r="K359" s="330"/>
      <c r="L359" s="331"/>
      <c r="M359" s="330"/>
      <c r="N359" s="330"/>
      <c r="O359" s="331"/>
      <c r="P359" s="330"/>
      <c r="Q359" s="289">
        <v>1.55</v>
      </c>
    </row>
    <row r="360" spans="1:17" hidden="1" outlineLevel="1" collapsed="1" x14ac:dyDescent="0.25">
      <c r="A360" s="287"/>
      <c r="B360" s="287"/>
      <c r="C360" s="287"/>
      <c r="D360" s="325">
        <v>100462167</v>
      </c>
      <c r="E360" s="326"/>
      <c r="F360" s="326"/>
      <c r="G360" s="326"/>
      <c r="H360" s="326"/>
      <c r="I360" s="327">
        <v>1.55</v>
      </c>
      <c r="J360" s="326"/>
      <c r="K360" s="326"/>
      <c r="L360" s="328"/>
      <c r="M360" s="326"/>
      <c r="N360" s="326"/>
      <c r="O360" s="328"/>
      <c r="P360" s="326"/>
      <c r="Q360" s="290">
        <v>1.55</v>
      </c>
    </row>
    <row r="361" spans="1:17" hidden="1" outlineLevel="1" collapsed="1" x14ac:dyDescent="0.25">
      <c r="A361" s="287"/>
      <c r="B361" s="287"/>
      <c r="C361" s="339" t="s">
        <v>393</v>
      </c>
      <c r="D361" s="340"/>
      <c r="E361" s="340"/>
      <c r="F361" s="340"/>
      <c r="G361" s="340"/>
      <c r="H361" s="340"/>
      <c r="I361" s="341">
        <v>1.55</v>
      </c>
      <c r="J361" s="340"/>
      <c r="K361" s="340"/>
      <c r="L361" s="342"/>
      <c r="M361" s="340"/>
      <c r="N361" s="340"/>
      <c r="O361" s="342"/>
      <c r="P361" s="340"/>
      <c r="Q361" s="291">
        <v>1.55</v>
      </c>
    </row>
    <row r="362" spans="1:17" collapsed="1" x14ac:dyDescent="0.25">
      <c r="A362" s="287"/>
      <c r="C362" s="329" t="s">
        <v>256</v>
      </c>
      <c r="D362" s="330"/>
      <c r="E362" s="330"/>
      <c r="F362" s="330"/>
      <c r="G362" s="330"/>
      <c r="H362" s="330"/>
      <c r="I362" s="332">
        <v>18.259999999999994</v>
      </c>
      <c r="J362" s="330"/>
      <c r="K362" s="330"/>
      <c r="L362" s="331"/>
      <c r="M362" s="330"/>
      <c r="N362" s="330"/>
      <c r="O362" s="331"/>
      <c r="P362" s="330"/>
      <c r="Q362" s="289">
        <v>18.259999999999994</v>
      </c>
    </row>
    <row r="363" spans="1:17" hidden="1" outlineLevel="1" collapsed="1" x14ac:dyDescent="0.25">
      <c r="A363" s="287"/>
      <c r="B363" s="287"/>
      <c r="C363" s="287"/>
      <c r="D363" s="325">
        <v>100461897</v>
      </c>
      <c r="E363" s="326"/>
      <c r="F363" s="326"/>
      <c r="G363" s="326"/>
      <c r="H363" s="326"/>
      <c r="I363" s="327">
        <v>0.54</v>
      </c>
      <c r="J363" s="326"/>
      <c r="K363" s="326"/>
      <c r="L363" s="328"/>
      <c r="M363" s="326"/>
      <c r="N363" s="326"/>
      <c r="O363" s="328"/>
      <c r="P363" s="326"/>
      <c r="Q363" s="290">
        <v>0.54</v>
      </c>
    </row>
    <row r="364" spans="1:17" hidden="1" outlineLevel="1" collapsed="1" x14ac:dyDescent="0.25">
      <c r="A364" s="287"/>
      <c r="B364" s="287"/>
      <c r="C364" s="287"/>
      <c r="D364" s="325">
        <v>100461678</v>
      </c>
      <c r="E364" s="326"/>
      <c r="F364" s="326"/>
      <c r="G364" s="326"/>
      <c r="H364" s="326"/>
      <c r="I364" s="327">
        <v>0.28999999999999998</v>
      </c>
      <c r="J364" s="326"/>
      <c r="K364" s="326"/>
      <c r="L364" s="328"/>
      <c r="M364" s="326"/>
      <c r="N364" s="326"/>
      <c r="O364" s="328"/>
      <c r="P364" s="326"/>
      <c r="Q364" s="290">
        <v>0.28999999999999998</v>
      </c>
    </row>
    <row r="365" spans="1:17" hidden="1" outlineLevel="1" collapsed="1" x14ac:dyDescent="0.25">
      <c r="A365" s="287"/>
      <c r="B365" s="287"/>
      <c r="C365" s="287"/>
      <c r="D365" s="325">
        <v>100461436</v>
      </c>
      <c r="E365" s="326"/>
      <c r="F365" s="326"/>
      <c r="G365" s="326"/>
      <c r="H365" s="326"/>
      <c r="I365" s="327">
        <v>0.36</v>
      </c>
      <c r="J365" s="326"/>
      <c r="K365" s="326"/>
      <c r="L365" s="328"/>
      <c r="M365" s="326"/>
      <c r="N365" s="326"/>
      <c r="O365" s="328"/>
      <c r="P365" s="326"/>
      <c r="Q365" s="290">
        <v>0.36</v>
      </c>
    </row>
    <row r="366" spans="1:17" hidden="1" outlineLevel="1" collapsed="1" x14ac:dyDescent="0.25">
      <c r="A366" s="287"/>
      <c r="B366" s="287"/>
      <c r="C366" s="287"/>
      <c r="D366" s="325">
        <v>100460615</v>
      </c>
      <c r="E366" s="326"/>
      <c r="F366" s="326"/>
      <c r="G366" s="326"/>
      <c r="H366" s="326"/>
      <c r="I366" s="327">
        <v>3.52</v>
      </c>
      <c r="J366" s="326"/>
      <c r="K366" s="326"/>
      <c r="L366" s="328"/>
      <c r="M366" s="326"/>
      <c r="N366" s="326"/>
      <c r="O366" s="328"/>
      <c r="P366" s="326"/>
      <c r="Q366" s="290">
        <v>3.52</v>
      </c>
    </row>
    <row r="367" spans="1:17" hidden="1" outlineLevel="1" collapsed="1" x14ac:dyDescent="0.25">
      <c r="A367" s="287"/>
      <c r="B367" s="287"/>
      <c r="C367" s="287"/>
      <c r="D367" s="325">
        <v>100460146</v>
      </c>
      <c r="E367" s="326"/>
      <c r="F367" s="326"/>
      <c r="G367" s="326"/>
      <c r="H367" s="326"/>
      <c r="I367" s="327">
        <v>0.97</v>
      </c>
      <c r="J367" s="326"/>
      <c r="K367" s="326"/>
      <c r="L367" s="328"/>
      <c r="M367" s="326"/>
      <c r="N367" s="326"/>
      <c r="O367" s="328"/>
      <c r="P367" s="326"/>
      <c r="Q367" s="290">
        <v>0.97</v>
      </c>
    </row>
    <row r="368" spans="1:17" hidden="1" outlineLevel="1" collapsed="1" x14ac:dyDescent="0.25">
      <c r="A368" s="287"/>
      <c r="B368" s="287"/>
      <c r="C368" s="287"/>
      <c r="D368" s="325">
        <v>100460060</v>
      </c>
      <c r="E368" s="326"/>
      <c r="F368" s="326"/>
      <c r="G368" s="326"/>
      <c r="H368" s="326"/>
      <c r="I368" s="327">
        <v>1.29</v>
      </c>
      <c r="J368" s="326"/>
      <c r="K368" s="326"/>
      <c r="L368" s="328"/>
      <c r="M368" s="326"/>
      <c r="N368" s="326"/>
      <c r="O368" s="328"/>
      <c r="P368" s="326"/>
      <c r="Q368" s="290">
        <v>1.29</v>
      </c>
    </row>
    <row r="369" spans="1:17" hidden="1" outlineLevel="1" collapsed="1" x14ac:dyDescent="0.25">
      <c r="A369" s="287"/>
      <c r="B369" s="287"/>
      <c r="C369" s="287"/>
      <c r="D369" s="325">
        <v>100459174</v>
      </c>
      <c r="E369" s="326"/>
      <c r="F369" s="326"/>
      <c r="G369" s="326"/>
      <c r="H369" s="326"/>
      <c r="I369" s="327">
        <v>0.56000000000000005</v>
      </c>
      <c r="J369" s="326"/>
      <c r="K369" s="326"/>
      <c r="L369" s="328"/>
      <c r="M369" s="326"/>
      <c r="N369" s="326"/>
      <c r="O369" s="328"/>
      <c r="P369" s="326"/>
      <c r="Q369" s="290">
        <v>0.56000000000000005</v>
      </c>
    </row>
    <row r="370" spans="1:17" hidden="1" outlineLevel="1" collapsed="1" x14ac:dyDescent="0.25">
      <c r="A370" s="287"/>
      <c r="B370" s="287"/>
      <c r="C370" s="287"/>
      <c r="D370" s="325">
        <v>100458790</v>
      </c>
      <c r="E370" s="326"/>
      <c r="F370" s="326"/>
      <c r="G370" s="326"/>
      <c r="H370" s="326"/>
      <c r="I370" s="327">
        <v>0.19</v>
      </c>
      <c r="J370" s="326"/>
      <c r="K370" s="326"/>
      <c r="L370" s="328"/>
      <c r="M370" s="326"/>
      <c r="N370" s="326"/>
      <c r="O370" s="328"/>
      <c r="P370" s="326"/>
      <c r="Q370" s="290">
        <v>0.19</v>
      </c>
    </row>
    <row r="371" spans="1:17" hidden="1" outlineLevel="1" collapsed="1" x14ac:dyDescent="0.25">
      <c r="A371" s="287"/>
      <c r="B371" s="287"/>
      <c r="C371" s="287"/>
      <c r="D371" s="325">
        <v>100458794</v>
      </c>
      <c r="E371" s="326"/>
      <c r="F371" s="326"/>
      <c r="G371" s="326"/>
      <c r="H371" s="326"/>
      <c r="I371" s="327">
        <v>4.7300000000000004</v>
      </c>
      <c r="J371" s="326"/>
      <c r="K371" s="326"/>
      <c r="L371" s="328"/>
      <c r="M371" s="326"/>
      <c r="N371" s="326"/>
      <c r="O371" s="328"/>
      <c r="P371" s="326"/>
      <c r="Q371" s="290">
        <v>4.7300000000000004</v>
      </c>
    </row>
    <row r="372" spans="1:17" hidden="1" outlineLevel="1" collapsed="1" x14ac:dyDescent="0.25">
      <c r="A372" s="287"/>
      <c r="B372" s="287"/>
      <c r="C372" s="287"/>
      <c r="D372" s="325">
        <v>100458796</v>
      </c>
      <c r="E372" s="326"/>
      <c r="F372" s="326"/>
      <c r="G372" s="326"/>
      <c r="H372" s="326"/>
      <c r="I372" s="327">
        <v>0.85</v>
      </c>
      <c r="J372" s="326"/>
      <c r="K372" s="326"/>
      <c r="L372" s="328"/>
      <c r="M372" s="326"/>
      <c r="N372" s="326"/>
      <c r="O372" s="328"/>
      <c r="P372" s="326"/>
      <c r="Q372" s="290">
        <v>0.85</v>
      </c>
    </row>
    <row r="373" spans="1:17" hidden="1" outlineLevel="1" collapsed="1" x14ac:dyDescent="0.25">
      <c r="A373" s="287"/>
      <c r="B373" s="287"/>
      <c r="C373" s="287"/>
      <c r="D373" s="325">
        <v>100458782</v>
      </c>
      <c r="E373" s="326"/>
      <c r="F373" s="326"/>
      <c r="G373" s="326"/>
      <c r="H373" s="326"/>
      <c r="I373" s="327">
        <v>0.55000000000000004</v>
      </c>
      <c r="J373" s="326"/>
      <c r="K373" s="326"/>
      <c r="L373" s="328"/>
      <c r="M373" s="326"/>
      <c r="N373" s="326"/>
      <c r="O373" s="328"/>
      <c r="P373" s="326"/>
      <c r="Q373" s="290">
        <v>0.55000000000000004</v>
      </c>
    </row>
    <row r="374" spans="1:17" hidden="1" outlineLevel="1" collapsed="1" x14ac:dyDescent="0.25">
      <c r="A374" s="287"/>
      <c r="B374" s="287"/>
      <c r="C374" s="287"/>
      <c r="D374" s="325">
        <v>100458669</v>
      </c>
      <c r="E374" s="326"/>
      <c r="F374" s="326"/>
      <c r="G374" s="326"/>
      <c r="H374" s="326"/>
      <c r="I374" s="327">
        <v>2.37</v>
      </c>
      <c r="J374" s="326"/>
      <c r="K374" s="326"/>
      <c r="L374" s="328"/>
      <c r="M374" s="326"/>
      <c r="N374" s="326"/>
      <c r="O374" s="328"/>
      <c r="P374" s="326"/>
      <c r="Q374" s="290">
        <v>2.37</v>
      </c>
    </row>
    <row r="375" spans="1:17" hidden="1" outlineLevel="1" collapsed="1" x14ac:dyDescent="0.25">
      <c r="A375" s="287"/>
      <c r="B375" s="287"/>
      <c r="C375" s="287"/>
      <c r="D375" s="325">
        <v>100458694</v>
      </c>
      <c r="E375" s="326"/>
      <c r="F375" s="326"/>
      <c r="G375" s="326"/>
      <c r="H375" s="326"/>
      <c r="I375" s="327">
        <v>0.84</v>
      </c>
      <c r="J375" s="326"/>
      <c r="K375" s="326"/>
      <c r="L375" s="328"/>
      <c r="M375" s="326"/>
      <c r="N375" s="326"/>
      <c r="O375" s="328"/>
      <c r="P375" s="326"/>
      <c r="Q375" s="290">
        <v>0.84</v>
      </c>
    </row>
    <row r="376" spans="1:17" hidden="1" outlineLevel="1" collapsed="1" x14ac:dyDescent="0.25">
      <c r="A376" s="287"/>
      <c r="B376" s="287"/>
      <c r="C376" s="287"/>
      <c r="D376" s="325">
        <v>100458508</v>
      </c>
      <c r="E376" s="326"/>
      <c r="F376" s="326"/>
      <c r="G376" s="326"/>
      <c r="H376" s="326"/>
      <c r="I376" s="327">
        <v>0.15</v>
      </c>
      <c r="J376" s="326"/>
      <c r="K376" s="326"/>
      <c r="L376" s="328"/>
      <c r="M376" s="326"/>
      <c r="N376" s="326"/>
      <c r="O376" s="328"/>
      <c r="P376" s="326"/>
      <c r="Q376" s="290">
        <v>0.15</v>
      </c>
    </row>
    <row r="377" spans="1:17" hidden="1" outlineLevel="1" collapsed="1" x14ac:dyDescent="0.25">
      <c r="A377" s="287"/>
      <c r="B377" s="287"/>
      <c r="C377" s="287"/>
      <c r="D377" s="325">
        <v>100458536</v>
      </c>
      <c r="E377" s="326"/>
      <c r="F377" s="326"/>
      <c r="G377" s="326"/>
      <c r="H377" s="326"/>
      <c r="I377" s="327">
        <v>0.17</v>
      </c>
      <c r="J377" s="326"/>
      <c r="K377" s="326"/>
      <c r="L377" s="328"/>
      <c r="M377" s="326"/>
      <c r="N377" s="326"/>
      <c r="O377" s="328"/>
      <c r="P377" s="326"/>
      <c r="Q377" s="290">
        <v>0.17</v>
      </c>
    </row>
    <row r="378" spans="1:17" hidden="1" outlineLevel="1" collapsed="1" x14ac:dyDescent="0.25">
      <c r="A378" s="287"/>
      <c r="B378" s="287"/>
      <c r="C378" s="287"/>
      <c r="D378" s="325">
        <v>100463915</v>
      </c>
      <c r="E378" s="326"/>
      <c r="F378" s="326"/>
      <c r="G378" s="326"/>
      <c r="H378" s="326"/>
      <c r="I378" s="327">
        <v>0.06</v>
      </c>
      <c r="J378" s="326"/>
      <c r="K378" s="326"/>
      <c r="L378" s="328"/>
      <c r="M378" s="326"/>
      <c r="N378" s="326"/>
      <c r="O378" s="328"/>
      <c r="P378" s="326"/>
      <c r="Q378" s="290">
        <v>0.06</v>
      </c>
    </row>
    <row r="379" spans="1:17" hidden="1" outlineLevel="1" collapsed="1" x14ac:dyDescent="0.25">
      <c r="A379" s="287"/>
      <c r="B379" s="287"/>
      <c r="C379" s="287"/>
      <c r="D379" s="325">
        <v>100463892</v>
      </c>
      <c r="E379" s="326"/>
      <c r="F379" s="326"/>
      <c r="G379" s="326"/>
      <c r="H379" s="326"/>
      <c r="I379" s="327">
        <v>0.24</v>
      </c>
      <c r="J379" s="326"/>
      <c r="K379" s="326"/>
      <c r="L379" s="328"/>
      <c r="M379" s="326"/>
      <c r="N379" s="326"/>
      <c r="O379" s="328"/>
      <c r="P379" s="326"/>
      <c r="Q379" s="290">
        <v>0.24</v>
      </c>
    </row>
    <row r="380" spans="1:17" hidden="1" outlineLevel="1" collapsed="1" x14ac:dyDescent="0.25">
      <c r="A380" s="287"/>
      <c r="B380" s="287"/>
      <c r="C380" s="287"/>
      <c r="D380" s="325">
        <v>100463642</v>
      </c>
      <c r="E380" s="326"/>
      <c r="F380" s="326"/>
      <c r="G380" s="326"/>
      <c r="H380" s="326"/>
      <c r="I380" s="327">
        <v>0.18</v>
      </c>
      <c r="J380" s="326"/>
      <c r="K380" s="326"/>
      <c r="L380" s="328"/>
      <c r="M380" s="326"/>
      <c r="N380" s="326"/>
      <c r="O380" s="328"/>
      <c r="P380" s="326"/>
      <c r="Q380" s="290">
        <v>0.18</v>
      </c>
    </row>
    <row r="381" spans="1:17" hidden="1" outlineLevel="1" collapsed="1" x14ac:dyDescent="0.25">
      <c r="A381" s="287"/>
      <c r="B381" s="287"/>
      <c r="C381" s="287"/>
      <c r="D381" s="325">
        <v>100463605</v>
      </c>
      <c r="E381" s="326"/>
      <c r="F381" s="326"/>
      <c r="G381" s="326"/>
      <c r="H381" s="326"/>
      <c r="I381" s="327">
        <v>0.16</v>
      </c>
      <c r="J381" s="326"/>
      <c r="K381" s="326"/>
      <c r="L381" s="328"/>
      <c r="M381" s="326"/>
      <c r="N381" s="326"/>
      <c r="O381" s="328"/>
      <c r="P381" s="326"/>
      <c r="Q381" s="290">
        <v>0.16</v>
      </c>
    </row>
    <row r="382" spans="1:17" hidden="1" outlineLevel="1" collapsed="1" x14ac:dyDescent="0.25">
      <c r="A382" s="287"/>
      <c r="B382" s="287"/>
      <c r="C382" s="287"/>
      <c r="D382" s="325">
        <v>100462505</v>
      </c>
      <c r="E382" s="326"/>
      <c r="F382" s="326"/>
      <c r="G382" s="326"/>
      <c r="H382" s="326"/>
      <c r="I382" s="327">
        <v>0.24</v>
      </c>
      <c r="J382" s="326"/>
      <c r="K382" s="326"/>
      <c r="L382" s="328"/>
      <c r="M382" s="326"/>
      <c r="N382" s="326"/>
      <c r="O382" s="328"/>
      <c r="P382" s="326"/>
      <c r="Q382" s="290">
        <v>0.24</v>
      </c>
    </row>
    <row r="383" spans="1:17" hidden="1" outlineLevel="1" collapsed="1" x14ac:dyDescent="0.25">
      <c r="A383" s="287"/>
      <c r="B383" s="287"/>
      <c r="C383" s="339" t="s">
        <v>257</v>
      </c>
      <c r="D383" s="340"/>
      <c r="E383" s="340"/>
      <c r="F383" s="340"/>
      <c r="G383" s="340"/>
      <c r="H383" s="340"/>
      <c r="I383" s="341">
        <v>18.259999999999994</v>
      </c>
      <c r="J383" s="340"/>
      <c r="K383" s="340"/>
      <c r="L383" s="342"/>
      <c r="M383" s="340"/>
      <c r="N383" s="340"/>
      <c r="O383" s="342"/>
      <c r="P383" s="340"/>
      <c r="Q383" s="291">
        <v>18.259999999999994</v>
      </c>
    </row>
    <row r="384" spans="1:17" collapsed="1" x14ac:dyDescent="0.25">
      <c r="A384" s="287"/>
      <c r="C384" s="329" t="s">
        <v>258</v>
      </c>
      <c r="D384" s="330"/>
      <c r="E384" s="330"/>
      <c r="F384" s="330"/>
      <c r="G384" s="330"/>
      <c r="H384" s="330"/>
      <c r="I384" s="332">
        <v>182.72</v>
      </c>
      <c r="J384" s="330"/>
      <c r="K384" s="330"/>
      <c r="L384" s="331"/>
      <c r="M384" s="330"/>
      <c r="N384" s="330"/>
      <c r="O384" s="331"/>
      <c r="P384" s="330"/>
      <c r="Q384" s="289">
        <v>182.72</v>
      </c>
    </row>
    <row r="385" spans="1:17" hidden="1" outlineLevel="1" collapsed="1" x14ac:dyDescent="0.25">
      <c r="A385" s="287"/>
      <c r="B385" s="287"/>
      <c r="C385" s="287"/>
      <c r="D385" s="325">
        <v>100460787</v>
      </c>
      <c r="E385" s="326"/>
      <c r="F385" s="326"/>
      <c r="G385" s="326"/>
      <c r="H385" s="326"/>
      <c r="I385" s="327">
        <v>4.8600000000000003</v>
      </c>
      <c r="J385" s="326"/>
      <c r="K385" s="326"/>
      <c r="L385" s="328"/>
      <c r="M385" s="326"/>
      <c r="N385" s="326"/>
      <c r="O385" s="328"/>
      <c r="P385" s="326"/>
      <c r="Q385" s="290">
        <v>4.8600000000000003</v>
      </c>
    </row>
    <row r="386" spans="1:17" hidden="1" outlineLevel="1" collapsed="1" x14ac:dyDescent="0.25">
      <c r="A386" s="287"/>
      <c r="B386" s="287"/>
      <c r="C386" s="287"/>
      <c r="D386" s="325">
        <v>100460803</v>
      </c>
      <c r="E386" s="326"/>
      <c r="F386" s="326"/>
      <c r="G386" s="326"/>
      <c r="H386" s="326"/>
      <c r="I386" s="327">
        <v>5.07</v>
      </c>
      <c r="J386" s="326"/>
      <c r="K386" s="326"/>
      <c r="L386" s="328"/>
      <c r="M386" s="326"/>
      <c r="N386" s="326"/>
      <c r="O386" s="328"/>
      <c r="P386" s="326"/>
      <c r="Q386" s="290">
        <v>5.07</v>
      </c>
    </row>
    <row r="387" spans="1:17" hidden="1" outlineLevel="1" collapsed="1" x14ac:dyDescent="0.25">
      <c r="A387" s="287"/>
      <c r="B387" s="287"/>
      <c r="C387" s="287"/>
      <c r="D387" s="325">
        <v>100460814</v>
      </c>
      <c r="E387" s="326"/>
      <c r="F387" s="326"/>
      <c r="G387" s="326"/>
      <c r="H387" s="326"/>
      <c r="I387" s="327">
        <v>3.68</v>
      </c>
      <c r="J387" s="326"/>
      <c r="K387" s="326"/>
      <c r="L387" s="328"/>
      <c r="M387" s="326"/>
      <c r="N387" s="326"/>
      <c r="O387" s="328"/>
      <c r="P387" s="326"/>
      <c r="Q387" s="290">
        <v>3.68</v>
      </c>
    </row>
    <row r="388" spans="1:17" hidden="1" outlineLevel="1" collapsed="1" x14ac:dyDescent="0.25">
      <c r="A388" s="287"/>
      <c r="B388" s="287"/>
      <c r="C388" s="287"/>
      <c r="D388" s="325">
        <v>100460825</v>
      </c>
      <c r="E388" s="326"/>
      <c r="F388" s="326"/>
      <c r="G388" s="326"/>
      <c r="H388" s="326"/>
      <c r="I388" s="327">
        <v>4</v>
      </c>
      <c r="J388" s="326"/>
      <c r="K388" s="326"/>
      <c r="L388" s="328"/>
      <c r="M388" s="326"/>
      <c r="N388" s="326"/>
      <c r="O388" s="328"/>
      <c r="P388" s="326"/>
      <c r="Q388" s="290">
        <v>4</v>
      </c>
    </row>
    <row r="389" spans="1:17" hidden="1" outlineLevel="1" collapsed="1" x14ac:dyDescent="0.25">
      <c r="A389" s="287"/>
      <c r="B389" s="287"/>
      <c r="C389" s="287"/>
      <c r="D389" s="325">
        <v>100460843</v>
      </c>
      <c r="E389" s="326"/>
      <c r="F389" s="326"/>
      <c r="G389" s="326"/>
      <c r="H389" s="326"/>
      <c r="I389" s="327">
        <v>4.42</v>
      </c>
      <c r="J389" s="326"/>
      <c r="K389" s="326"/>
      <c r="L389" s="328"/>
      <c r="M389" s="326"/>
      <c r="N389" s="326"/>
      <c r="O389" s="328"/>
      <c r="P389" s="326"/>
      <c r="Q389" s="290">
        <v>4.42</v>
      </c>
    </row>
    <row r="390" spans="1:17" hidden="1" outlineLevel="1" collapsed="1" x14ac:dyDescent="0.25">
      <c r="A390" s="287"/>
      <c r="B390" s="287"/>
      <c r="C390" s="287"/>
      <c r="D390" s="325">
        <v>100460872</v>
      </c>
      <c r="E390" s="326"/>
      <c r="F390" s="326"/>
      <c r="G390" s="326"/>
      <c r="H390" s="326"/>
      <c r="I390" s="327">
        <v>4.46</v>
      </c>
      <c r="J390" s="326"/>
      <c r="K390" s="326"/>
      <c r="L390" s="328"/>
      <c r="M390" s="326"/>
      <c r="N390" s="326"/>
      <c r="O390" s="328"/>
      <c r="P390" s="326"/>
      <c r="Q390" s="290">
        <v>4.46</v>
      </c>
    </row>
    <row r="391" spans="1:17" hidden="1" outlineLevel="1" collapsed="1" x14ac:dyDescent="0.25">
      <c r="A391" s="287"/>
      <c r="B391" s="287"/>
      <c r="C391" s="287"/>
      <c r="D391" s="325">
        <v>100459903</v>
      </c>
      <c r="E391" s="326"/>
      <c r="F391" s="326"/>
      <c r="G391" s="326"/>
      <c r="H391" s="326"/>
      <c r="I391" s="327">
        <v>3.28</v>
      </c>
      <c r="J391" s="326"/>
      <c r="K391" s="326"/>
      <c r="L391" s="328"/>
      <c r="M391" s="326"/>
      <c r="N391" s="326"/>
      <c r="O391" s="328"/>
      <c r="P391" s="326"/>
      <c r="Q391" s="290">
        <v>3.28</v>
      </c>
    </row>
    <row r="392" spans="1:17" hidden="1" outlineLevel="1" collapsed="1" x14ac:dyDescent="0.25">
      <c r="A392" s="287"/>
      <c r="B392" s="287"/>
      <c r="C392" s="287"/>
      <c r="D392" s="325">
        <v>100459912</v>
      </c>
      <c r="E392" s="326"/>
      <c r="F392" s="326"/>
      <c r="G392" s="326"/>
      <c r="H392" s="326"/>
      <c r="I392" s="327">
        <v>3.38</v>
      </c>
      <c r="J392" s="326"/>
      <c r="K392" s="326"/>
      <c r="L392" s="328"/>
      <c r="M392" s="326"/>
      <c r="N392" s="326"/>
      <c r="O392" s="328"/>
      <c r="P392" s="326"/>
      <c r="Q392" s="290">
        <v>3.38</v>
      </c>
    </row>
    <row r="393" spans="1:17" hidden="1" outlineLevel="1" collapsed="1" x14ac:dyDescent="0.25">
      <c r="A393" s="287"/>
      <c r="B393" s="287"/>
      <c r="C393" s="287"/>
      <c r="D393" s="325">
        <v>100459926</v>
      </c>
      <c r="E393" s="326"/>
      <c r="F393" s="326"/>
      <c r="G393" s="326"/>
      <c r="H393" s="326"/>
      <c r="I393" s="327">
        <v>4.59</v>
      </c>
      <c r="J393" s="326"/>
      <c r="K393" s="326"/>
      <c r="L393" s="328"/>
      <c r="M393" s="326"/>
      <c r="N393" s="326"/>
      <c r="O393" s="328"/>
      <c r="P393" s="326"/>
      <c r="Q393" s="290">
        <v>4.59</v>
      </c>
    </row>
    <row r="394" spans="1:17" hidden="1" outlineLevel="1" collapsed="1" x14ac:dyDescent="0.25">
      <c r="A394" s="287"/>
      <c r="B394" s="287"/>
      <c r="C394" s="287"/>
      <c r="D394" s="325">
        <v>100459999</v>
      </c>
      <c r="E394" s="326"/>
      <c r="F394" s="326"/>
      <c r="G394" s="326"/>
      <c r="H394" s="326"/>
      <c r="I394" s="327">
        <v>4.78</v>
      </c>
      <c r="J394" s="326"/>
      <c r="K394" s="326"/>
      <c r="L394" s="328"/>
      <c r="M394" s="326"/>
      <c r="N394" s="326"/>
      <c r="O394" s="328"/>
      <c r="P394" s="326"/>
      <c r="Q394" s="290">
        <v>4.78</v>
      </c>
    </row>
    <row r="395" spans="1:17" hidden="1" outlineLevel="1" collapsed="1" x14ac:dyDescent="0.25">
      <c r="A395" s="287"/>
      <c r="B395" s="287"/>
      <c r="C395" s="287"/>
      <c r="D395" s="325">
        <v>100459986</v>
      </c>
      <c r="E395" s="326"/>
      <c r="F395" s="326"/>
      <c r="G395" s="326"/>
      <c r="H395" s="326"/>
      <c r="I395" s="327">
        <v>3.73</v>
      </c>
      <c r="J395" s="326"/>
      <c r="K395" s="326"/>
      <c r="L395" s="328"/>
      <c r="M395" s="326"/>
      <c r="N395" s="326"/>
      <c r="O395" s="328"/>
      <c r="P395" s="326"/>
      <c r="Q395" s="290">
        <v>3.73</v>
      </c>
    </row>
    <row r="396" spans="1:17" hidden="1" outlineLevel="1" collapsed="1" x14ac:dyDescent="0.25">
      <c r="A396" s="287"/>
      <c r="B396" s="287"/>
      <c r="C396" s="287"/>
      <c r="D396" s="325">
        <v>100460030</v>
      </c>
      <c r="E396" s="326"/>
      <c r="F396" s="326"/>
      <c r="G396" s="326"/>
      <c r="H396" s="326"/>
      <c r="I396" s="327">
        <v>5.51</v>
      </c>
      <c r="J396" s="326"/>
      <c r="K396" s="326"/>
      <c r="L396" s="328"/>
      <c r="M396" s="326"/>
      <c r="N396" s="326"/>
      <c r="O396" s="328"/>
      <c r="P396" s="326"/>
      <c r="Q396" s="290">
        <v>5.51</v>
      </c>
    </row>
    <row r="397" spans="1:17" hidden="1" outlineLevel="1" collapsed="1" x14ac:dyDescent="0.25">
      <c r="A397" s="287"/>
      <c r="B397" s="287"/>
      <c r="C397" s="287"/>
      <c r="D397" s="325">
        <v>100460037</v>
      </c>
      <c r="E397" s="326"/>
      <c r="F397" s="326"/>
      <c r="G397" s="326"/>
      <c r="H397" s="326"/>
      <c r="I397" s="327">
        <v>4.71</v>
      </c>
      <c r="J397" s="326"/>
      <c r="K397" s="326"/>
      <c r="L397" s="328"/>
      <c r="M397" s="326"/>
      <c r="N397" s="326"/>
      <c r="O397" s="328"/>
      <c r="P397" s="326"/>
      <c r="Q397" s="290">
        <v>4.71</v>
      </c>
    </row>
    <row r="398" spans="1:17" hidden="1" outlineLevel="1" collapsed="1" x14ac:dyDescent="0.25">
      <c r="A398" s="287"/>
      <c r="B398" s="287"/>
      <c r="C398" s="287"/>
      <c r="D398" s="325">
        <v>100460046</v>
      </c>
      <c r="E398" s="326"/>
      <c r="F398" s="326"/>
      <c r="G398" s="326"/>
      <c r="H398" s="326"/>
      <c r="I398" s="327">
        <v>4.57</v>
      </c>
      <c r="J398" s="326"/>
      <c r="K398" s="326"/>
      <c r="L398" s="328"/>
      <c r="M398" s="326"/>
      <c r="N398" s="326"/>
      <c r="O398" s="328"/>
      <c r="P398" s="326"/>
      <c r="Q398" s="290">
        <v>4.57</v>
      </c>
    </row>
    <row r="399" spans="1:17" hidden="1" outlineLevel="1" collapsed="1" x14ac:dyDescent="0.25">
      <c r="A399" s="287"/>
      <c r="B399" s="287"/>
      <c r="C399" s="287"/>
      <c r="D399" s="325">
        <v>100460116</v>
      </c>
      <c r="E399" s="326"/>
      <c r="F399" s="326"/>
      <c r="G399" s="326"/>
      <c r="H399" s="326"/>
      <c r="I399" s="327">
        <v>4.8499999999999996</v>
      </c>
      <c r="J399" s="326"/>
      <c r="K399" s="326"/>
      <c r="L399" s="328"/>
      <c r="M399" s="326"/>
      <c r="N399" s="326"/>
      <c r="O399" s="328"/>
      <c r="P399" s="326"/>
      <c r="Q399" s="290">
        <v>4.8499999999999996</v>
      </c>
    </row>
    <row r="400" spans="1:17" hidden="1" outlineLevel="1" collapsed="1" x14ac:dyDescent="0.25">
      <c r="A400" s="287"/>
      <c r="B400" s="287"/>
      <c r="C400" s="287"/>
      <c r="D400" s="325">
        <v>100460137</v>
      </c>
      <c r="E400" s="326"/>
      <c r="F400" s="326"/>
      <c r="G400" s="326"/>
      <c r="H400" s="326"/>
      <c r="I400" s="327">
        <v>5.36</v>
      </c>
      <c r="J400" s="326"/>
      <c r="K400" s="326"/>
      <c r="L400" s="328"/>
      <c r="M400" s="326"/>
      <c r="N400" s="326"/>
      <c r="O400" s="328"/>
      <c r="P400" s="326"/>
      <c r="Q400" s="290">
        <v>5.36</v>
      </c>
    </row>
    <row r="401" spans="1:17" hidden="1" outlineLevel="1" collapsed="1" x14ac:dyDescent="0.25">
      <c r="A401" s="287"/>
      <c r="B401" s="287"/>
      <c r="C401" s="287"/>
      <c r="D401" s="325">
        <v>100460400</v>
      </c>
      <c r="E401" s="326"/>
      <c r="F401" s="326"/>
      <c r="G401" s="326"/>
      <c r="H401" s="326"/>
      <c r="I401" s="327">
        <v>3.66</v>
      </c>
      <c r="J401" s="326"/>
      <c r="K401" s="326"/>
      <c r="L401" s="328"/>
      <c r="M401" s="326"/>
      <c r="N401" s="326"/>
      <c r="O401" s="328"/>
      <c r="P401" s="326"/>
      <c r="Q401" s="290">
        <v>3.66</v>
      </c>
    </row>
    <row r="402" spans="1:17" hidden="1" outlineLevel="1" collapsed="1" x14ac:dyDescent="0.25">
      <c r="A402" s="287"/>
      <c r="B402" s="287"/>
      <c r="C402" s="287"/>
      <c r="D402" s="325">
        <v>100460411</v>
      </c>
      <c r="E402" s="326"/>
      <c r="F402" s="326"/>
      <c r="G402" s="326"/>
      <c r="H402" s="326"/>
      <c r="I402" s="327">
        <v>3.83</v>
      </c>
      <c r="J402" s="326"/>
      <c r="K402" s="326"/>
      <c r="L402" s="328"/>
      <c r="M402" s="326"/>
      <c r="N402" s="326"/>
      <c r="O402" s="328"/>
      <c r="P402" s="326"/>
      <c r="Q402" s="290">
        <v>3.83</v>
      </c>
    </row>
    <row r="403" spans="1:17" hidden="1" outlineLevel="1" collapsed="1" x14ac:dyDescent="0.25">
      <c r="A403" s="287"/>
      <c r="B403" s="287"/>
      <c r="C403" s="287"/>
      <c r="D403" s="325">
        <v>100460425</v>
      </c>
      <c r="E403" s="326"/>
      <c r="F403" s="326"/>
      <c r="G403" s="326"/>
      <c r="H403" s="326"/>
      <c r="I403" s="327">
        <v>7.76</v>
      </c>
      <c r="J403" s="326"/>
      <c r="K403" s="326"/>
      <c r="L403" s="328"/>
      <c r="M403" s="326"/>
      <c r="N403" s="326"/>
      <c r="O403" s="328"/>
      <c r="P403" s="326"/>
      <c r="Q403" s="290">
        <v>7.76</v>
      </c>
    </row>
    <row r="404" spans="1:17" hidden="1" outlineLevel="1" collapsed="1" x14ac:dyDescent="0.25">
      <c r="A404" s="287"/>
      <c r="B404" s="287"/>
      <c r="C404" s="287"/>
      <c r="D404" s="325">
        <v>100460436</v>
      </c>
      <c r="E404" s="326"/>
      <c r="F404" s="326"/>
      <c r="G404" s="326"/>
      <c r="H404" s="326"/>
      <c r="I404" s="327">
        <v>7.23</v>
      </c>
      <c r="J404" s="326"/>
      <c r="K404" s="326"/>
      <c r="L404" s="328"/>
      <c r="M404" s="326"/>
      <c r="N404" s="326"/>
      <c r="O404" s="328"/>
      <c r="P404" s="326"/>
      <c r="Q404" s="290">
        <v>7.23</v>
      </c>
    </row>
    <row r="405" spans="1:17" hidden="1" outlineLevel="1" collapsed="1" x14ac:dyDescent="0.25">
      <c r="A405" s="287"/>
      <c r="B405" s="287"/>
      <c r="C405" s="287"/>
      <c r="D405" s="325">
        <v>100460475</v>
      </c>
      <c r="E405" s="326"/>
      <c r="F405" s="326"/>
      <c r="G405" s="326"/>
      <c r="H405" s="326"/>
      <c r="I405" s="327">
        <v>6.04</v>
      </c>
      <c r="J405" s="326"/>
      <c r="K405" s="326"/>
      <c r="L405" s="328"/>
      <c r="M405" s="326"/>
      <c r="N405" s="326"/>
      <c r="O405" s="328"/>
      <c r="P405" s="326"/>
      <c r="Q405" s="290">
        <v>6.04</v>
      </c>
    </row>
    <row r="406" spans="1:17" hidden="1" outlineLevel="1" collapsed="1" x14ac:dyDescent="0.25">
      <c r="A406" s="287"/>
      <c r="B406" s="287"/>
      <c r="C406" s="287"/>
      <c r="D406" s="325">
        <v>100460504</v>
      </c>
      <c r="E406" s="326"/>
      <c r="F406" s="326"/>
      <c r="G406" s="326"/>
      <c r="H406" s="326"/>
      <c r="I406" s="327">
        <v>5.43</v>
      </c>
      <c r="J406" s="326"/>
      <c r="K406" s="326"/>
      <c r="L406" s="328"/>
      <c r="M406" s="326"/>
      <c r="N406" s="326"/>
      <c r="O406" s="328"/>
      <c r="P406" s="326"/>
      <c r="Q406" s="290">
        <v>5.43</v>
      </c>
    </row>
    <row r="407" spans="1:17" hidden="1" outlineLevel="1" collapsed="1" x14ac:dyDescent="0.25">
      <c r="A407" s="287"/>
      <c r="B407" s="287"/>
      <c r="C407" s="287"/>
      <c r="D407" s="325">
        <v>100460543</v>
      </c>
      <c r="E407" s="326"/>
      <c r="F407" s="326"/>
      <c r="G407" s="326"/>
      <c r="H407" s="326"/>
      <c r="I407" s="327">
        <v>5.96</v>
      </c>
      <c r="J407" s="326"/>
      <c r="K407" s="326"/>
      <c r="L407" s="328"/>
      <c r="M407" s="326"/>
      <c r="N407" s="326"/>
      <c r="O407" s="328"/>
      <c r="P407" s="326"/>
      <c r="Q407" s="290">
        <v>5.96</v>
      </c>
    </row>
    <row r="408" spans="1:17" hidden="1" outlineLevel="1" collapsed="1" x14ac:dyDescent="0.25">
      <c r="A408" s="287"/>
      <c r="B408" s="287"/>
      <c r="C408" s="287"/>
      <c r="D408" s="325">
        <v>100460547</v>
      </c>
      <c r="E408" s="326"/>
      <c r="F408" s="326"/>
      <c r="G408" s="326"/>
      <c r="H408" s="326"/>
      <c r="I408" s="327">
        <v>4.1500000000000004</v>
      </c>
      <c r="J408" s="326"/>
      <c r="K408" s="326"/>
      <c r="L408" s="328"/>
      <c r="M408" s="326"/>
      <c r="N408" s="326"/>
      <c r="O408" s="328"/>
      <c r="P408" s="326"/>
      <c r="Q408" s="290">
        <v>4.1500000000000004</v>
      </c>
    </row>
    <row r="409" spans="1:17" hidden="1" outlineLevel="1" collapsed="1" x14ac:dyDescent="0.25">
      <c r="A409" s="287"/>
      <c r="B409" s="287"/>
      <c r="C409" s="287"/>
      <c r="D409" s="325">
        <v>100460554</v>
      </c>
      <c r="E409" s="326"/>
      <c r="F409" s="326"/>
      <c r="G409" s="326"/>
      <c r="H409" s="326"/>
      <c r="I409" s="327">
        <v>3.5</v>
      </c>
      <c r="J409" s="326"/>
      <c r="K409" s="326"/>
      <c r="L409" s="328"/>
      <c r="M409" s="326"/>
      <c r="N409" s="326"/>
      <c r="O409" s="328"/>
      <c r="P409" s="326"/>
      <c r="Q409" s="290">
        <v>3.5</v>
      </c>
    </row>
    <row r="410" spans="1:17" hidden="1" outlineLevel="1" collapsed="1" x14ac:dyDescent="0.25">
      <c r="A410" s="287"/>
      <c r="B410" s="287"/>
      <c r="C410" s="287"/>
      <c r="D410" s="325">
        <v>100460532</v>
      </c>
      <c r="E410" s="326"/>
      <c r="F410" s="326"/>
      <c r="G410" s="326"/>
      <c r="H410" s="326"/>
      <c r="I410" s="327">
        <v>4.9000000000000004</v>
      </c>
      <c r="J410" s="326"/>
      <c r="K410" s="326"/>
      <c r="L410" s="328"/>
      <c r="M410" s="326"/>
      <c r="N410" s="326"/>
      <c r="O410" s="328"/>
      <c r="P410" s="326"/>
      <c r="Q410" s="290">
        <v>4.9000000000000004</v>
      </c>
    </row>
    <row r="411" spans="1:17" hidden="1" outlineLevel="1" collapsed="1" x14ac:dyDescent="0.25">
      <c r="A411" s="287"/>
      <c r="B411" s="287"/>
      <c r="C411" s="287"/>
      <c r="D411" s="325">
        <v>100460610</v>
      </c>
      <c r="E411" s="326"/>
      <c r="F411" s="326"/>
      <c r="G411" s="326"/>
      <c r="H411" s="326"/>
      <c r="I411" s="327">
        <v>4.95</v>
      </c>
      <c r="J411" s="326"/>
      <c r="K411" s="326"/>
      <c r="L411" s="328"/>
      <c r="M411" s="326"/>
      <c r="N411" s="326"/>
      <c r="O411" s="328"/>
      <c r="P411" s="326"/>
      <c r="Q411" s="290">
        <v>4.95</v>
      </c>
    </row>
    <row r="412" spans="1:17" hidden="1" outlineLevel="1" collapsed="1" x14ac:dyDescent="0.25">
      <c r="A412" s="287"/>
      <c r="B412" s="287"/>
      <c r="C412" s="287"/>
      <c r="D412" s="325">
        <v>100460622</v>
      </c>
      <c r="E412" s="326"/>
      <c r="F412" s="326"/>
      <c r="G412" s="326"/>
      <c r="H412" s="326"/>
      <c r="I412" s="327">
        <v>3.78</v>
      </c>
      <c r="J412" s="326"/>
      <c r="K412" s="326"/>
      <c r="L412" s="328"/>
      <c r="M412" s="326"/>
      <c r="N412" s="326"/>
      <c r="O412" s="328"/>
      <c r="P412" s="326"/>
      <c r="Q412" s="290">
        <v>3.78</v>
      </c>
    </row>
    <row r="413" spans="1:17" hidden="1" outlineLevel="1" collapsed="1" x14ac:dyDescent="0.25">
      <c r="A413" s="287"/>
      <c r="B413" s="287"/>
      <c r="C413" s="287"/>
      <c r="D413" s="325">
        <v>100463114</v>
      </c>
      <c r="E413" s="326"/>
      <c r="F413" s="326"/>
      <c r="G413" s="326"/>
      <c r="H413" s="326"/>
      <c r="I413" s="327">
        <v>8.26</v>
      </c>
      <c r="J413" s="326"/>
      <c r="K413" s="326"/>
      <c r="L413" s="328"/>
      <c r="M413" s="326"/>
      <c r="N413" s="326"/>
      <c r="O413" s="328"/>
      <c r="P413" s="326"/>
      <c r="Q413" s="290">
        <v>8.26</v>
      </c>
    </row>
    <row r="414" spans="1:17" hidden="1" outlineLevel="1" collapsed="1" x14ac:dyDescent="0.25">
      <c r="A414" s="287"/>
      <c r="B414" s="287"/>
      <c r="C414" s="287"/>
      <c r="D414" s="325">
        <v>100463122</v>
      </c>
      <c r="E414" s="326"/>
      <c r="F414" s="326"/>
      <c r="G414" s="326"/>
      <c r="H414" s="326"/>
      <c r="I414" s="327">
        <v>6.43</v>
      </c>
      <c r="J414" s="326"/>
      <c r="K414" s="326"/>
      <c r="L414" s="328"/>
      <c r="M414" s="326"/>
      <c r="N414" s="326"/>
      <c r="O414" s="328"/>
      <c r="P414" s="326"/>
      <c r="Q414" s="290">
        <v>6.43</v>
      </c>
    </row>
    <row r="415" spans="1:17" hidden="1" outlineLevel="1" collapsed="1" x14ac:dyDescent="0.25">
      <c r="A415" s="287"/>
      <c r="B415" s="287"/>
      <c r="C415" s="287"/>
      <c r="D415" s="325">
        <v>100463136</v>
      </c>
      <c r="E415" s="326"/>
      <c r="F415" s="326"/>
      <c r="G415" s="326"/>
      <c r="H415" s="326"/>
      <c r="I415" s="327">
        <v>6.6</v>
      </c>
      <c r="J415" s="326"/>
      <c r="K415" s="326"/>
      <c r="L415" s="328"/>
      <c r="M415" s="326"/>
      <c r="N415" s="326"/>
      <c r="O415" s="328"/>
      <c r="P415" s="326"/>
      <c r="Q415" s="290">
        <v>6.6</v>
      </c>
    </row>
    <row r="416" spans="1:17" hidden="1" outlineLevel="1" collapsed="1" x14ac:dyDescent="0.25">
      <c r="A416" s="287"/>
      <c r="B416" s="287"/>
      <c r="C416" s="287"/>
      <c r="D416" s="325">
        <v>100463144</v>
      </c>
      <c r="E416" s="326"/>
      <c r="F416" s="326"/>
      <c r="G416" s="326"/>
      <c r="H416" s="326"/>
      <c r="I416" s="327">
        <v>7.6</v>
      </c>
      <c r="J416" s="326"/>
      <c r="K416" s="326"/>
      <c r="L416" s="328"/>
      <c r="M416" s="326"/>
      <c r="N416" s="326"/>
      <c r="O416" s="328"/>
      <c r="P416" s="326"/>
      <c r="Q416" s="290">
        <v>7.6</v>
      </c>
    </row>
    <row r="417" spans="1:17" hidden="1" outlineLevel="1" collapsed="1" x14ac:dyDescent="0.25">
      <c r="A417" s="287"/>
      <c r="B417" s="287"/>
      <c r="C417" s="287"/>
      <c r="D417" s="325">
        <v>100463165</v>
      </c>
      <c r="E417" s="326"/>
      <c r="F417" s="326"/>
      <c r="G417" s="326"/>
      <c r="H417" s="326"/>
      <c r="I417" s="327">
        <v>8.06</v>
      </c>
      <c r="J417" s="326"/>
      <c r="K417" s="326"/>
      <c r="L417" s="328"/>
      <c r="M417" s="326"/>
      <c r="N417" s="326"/>
      <c r="O417" s="328"/>
      <c r="P417" s="326"/>
      <c r="Q417" s="290">
        <v>8.06</v>
      </c>
    </row>
    <row r="418" spans="1:17" hidden="1" outlineLevel="1" collapsed="1" x14ac:dyDescent="0.25">
      <c r="A418" s="287"/>
      <c r="B418" s="287"/>
      <c r="C418" s="287"/>
      <c r="D418" s="325">
        <v>100463210</v>
      </c>
      <c r="E418" s="326"/>
      <c r="F418" s="326"/>
      <c r="G418" s="326"/>
      <c r="H418" s="326"/>
      <c r="I418" s="327">
        <v>6.1</v>
      </c>
      <c r="J418" s="326"/>
      <c r="K418" s="326"/>
      <c r="L418" s="328"/>
      <c r="M418" s="326"/>
      <c r="N418" s="326"/>
      <c r="O418" s="328"/>
      <c r="P418" s="326"/>
      <c r="Q418" s="290">
        <v>6.1</v>
      </c>
    </row>
    <row r="419" spans="1:17" hidden="1" outlineLevel="1" collapsed="1" x14ac:dyDescent="0.25">
      <c r="A419" s="287"/>
      <c r="B419" s="287"/>
      <c r="C419" s="287"/>
      <c r="D419" s="325">
        <v>100463192</v>
      </c>
      <c r="E419" s="326"/>
      <c r="F419" s="326"/>
      <c r="G419" s="326"/>
      <c r="H419" s="326"/>
      <c r="I419" s="327">
        <v>7.23</v>
      </c>
      <c r="J419" s="326"/>
      <c r="K419" s="326"/>
      <c r="L419" s="328"/>
      <c r="M419" s="326"/>
      <c r="N419" s="326"/>
      <c r="O419" s="328"/>
      <c r="P419" s="326"/>
      <c r="Q419" s="290">
        <v>7.23</v>
      </c>
    </row>
    <row r="420" spans="1:17" hidden="1" outlineLevel="1" collapsed="1" x14ac:dyDescent="0.25">
      <c r="A420" s="287"/>
      <c r="B420" s="287"/>
      <c r="C420" s="339" t="s">
        <v>259</v>
      </c>
      <c r="D420" s="340"/>
      <c r="E420" s="340"/>
      <c r="F420" s="340"/>
      <c r="G420" s="340"/>
      <c r="H420" s="340"/>
      <c r="I420" s="341">
        <v>182.72</v>
      </c>
      <c r="J420" s="340"/>
      <c r="K420" s="340"/>
      <c r="L420" s="342"/>
      <c r="M420" s="340"/>
      <c r="N420" s="340"/>
      <c r="O420" s="342"/>
      <c r="P420" s="340"/>
      <c r="Q420" s="291">
        <v>182.72</v>
      </c>
    </row>
    <row r="421" spans="1:17" collapsed="1" x14ac:dyDescent="0.25">
      <c r="A421" s="287"/>
      <c r="C421" s="329" t="s">
        <v>260</v>
      </c>
      <c r="D421" s="330"/>
      <c r="E421" s="330"/>
      <c r="F421" s="330"/>
      <c r="G421" s="330"/>
      <c r="H421" s="330"/>
      <c r="I421" s="332">
        <v>219.285</v>
      </c>
      <c r="J421" s="330"/>
      <c r="K421" s="330"/>
      <c r="L421" s="331"/>
      <c r="M421" s="330"/>
      <c r="N421" s="330"/>
      <c r="O421" s="332">
        <v>219.285</v>
      </c>
      <c r="P421" s="330"/>
      <c r="Q421" s="289">
        <v>0</v>
      </c>
    </row>
    <row r="422" spans="1:17" hidden="1" outlineLevel="1" collapsed="1" x14ac:dyDescent="0.25">
      <c r="A422" s="287"/>
      <c r="B422" s="287"/>
      <c r="C422" s="287"/>
      <c r="D422" s="325">
        <v>100463593</v>
      </c>
      <c r="E422" s="326"/>
      <c r="F422" s="326"/>
      <c r="G422" s="326"/>
      <c r="H422" s="326"/>
      <c r="I422" s="327">
        <v>0.57999999999999996</v>
      </c>
      <c r="J422" s="326"/>
      <c r="K422" s="326"/>
      <c r="L422" s="328"/>
      <c r="M422" s="326"/>
      <c r="N422" s="326"/>
      <c r="O422" s="327">
        <v>0.57999999999999996</v>
      </c>
      <c r="P422" s="326"/>
      <c r="Q422" s="290">
        <v>0</v>
      </c>
    </row>
    <row r="423" spans="1:17" hidden="1" outlineLevel="1" collapsed="1" x14ac:dyDescent="0.25">
      <c r="A423" s="287"/>
      <c r="B423" s="287"/>
      <c r="C423" s="287"/>
      <c r="D423" s="325">
        <v>100463401</v>
      </c>
      <c r="E423" s="326"/>
      <c r="F423" s="326"/>
      <c r="G423" s="326"/>
      <c r="H423" s="326"/>
      <c r="I423" s="327">
        <v>1.39</v>
      </c>
      <c r="J423" s="326"/>
      <c r="K423" s="326"/>
      <c r="L423" s="328"/>
      <c r="M423" s="326"/>
      <c r="N423" s="326"/>
      <c r="O423" s="327">
        <v>1.39</v>
      </c>
      <c r="P423" s="326"/>
      <c r="Q423" s="290">
        <v>0</v>
      </c>
    </row>
    <row r="424" spans="1:17" hidden="1" outlineLevel="1" collapsed="1" x14ac:dyDescent="0.25">
      <c r="A424" s="287"/>
      <c r="B424" s="287"/>
      <c r="C424" s="287"/>
      <c r="D424" s="325">
        <v>100463410</v>
      </c>
      <c r="E424" s="326"/>
      <c r="F424" s="326"/>
      <c r="G424" s="326"/>
      <c r="H424" s="326"/>
      <c r="I424" s="327">
        <v>1.02</v>
      </c>
      <c r="J424" s="326"/>
      <c r="K424" s="326"/>
      <c r="L424" s="328"/>
      <c r="M424" s="326"/>
      <c r="N424" s="326"/>
      <c r="O424" s="327">
        <v>1.02</v>
      </c>
      <c r="P424" s="326"/>
      <c r="Q424" s="290">
        <v>0</v>
      </c>
    </row>
    <row r="425" spans="1:17" hidden="1" outlineLevel="1" collapsed="1" x14ac:dyDescent="0.25">
      <c r="A425" s="287"/>
      <c r="B425" s="287"/>
      <c r="C425" s="287"/>
      <c r="D425" s="325">
        <v>100463448</v>
      </c>
      <c r="E425" s="326"/>
      <c r="F425" s="326"/>
      <c r="G425" s="326"/>
      <c r="H425" s="326"/>
      <c r="I425" s="327">
        <v>0.84</v>
      </c>
      <c r="J425" s="326"/>
      <c r="K425" s="326"/>
      <c r="L425" s="328"/>
      <c r="M425" s="326"/>
      <c r="N425" s="326"/>
      <c r="O425" s="327">
        <v>0.84</v>
      </c>
      <c r="P425" s="326"/>
      <c r="Q425" s="290">
        <v>0</v>
      </c>
    </row>
    <row r="426" spans="1:17" hidden="1" outlineLevel="1" collapsed="1" x14ac:dyDescent="0.25">
      <c r="A426" s="287"/>
      <c r="B426" s="287"/>
      <c r="C426" s="287"/>
      <c r="D426" s="325">
        <v>100463375</v>
      </c>
      <c r="E426" s="326"/>
      <c r="F426" s="326"/>
      <c r="G426" s="326"/>
      <c r="H426" s="326"/>
      <c r="I426" s="327">
        <v>0.56999999999999995</v>
      </c>
      <c r="J426" s="326"/>
      <c r="K426" s="326"/>
      <c r="L426" s="328"/>
      <c r="M426" s="326"/>
      <c r="N426" s="326"/>
      <c r="O426" s="327">
        <v>0.56999999999999995</v>
      </c>
      <c r="P426" s="326"/>
      <c r="Q426" s="290">
        <v>0</v>
      </c>
    </row>
    <row r="427" spans="1:17" hidden="1" outlineLevel="1" collapsed="1" x14ac:dyDescent="0.25">
      <c r="A427" s="287"/>
      <c r="B427" s="287"/>
      <c r="C427" s="287"/>
      <c r="D427" s="325">
        <v>100463387</v>
      </c>
      <c r="E427" s="326"/>
      <c r="F427" s="326"/>
      <c r="G427" s="326"/>
      <c r="H427" s="326"/>
      <c r="I427" s="327">
        <v>0.77</v>
      </c>
      <c r="J427" s="326"/>
      <c r="K427" s="326"/>
      <c r="L427" s="328"/>
      <c r="M427" s="326"/>
      <c r="N427" s="326"/>
      <c r="O427" s="327">
        <v>0.77</v>
      </c>
      <c r="P427" s="326"/>
      <c r="Q427" s="290">
        <v>0</v>
      </c>
    </row>
    <row r="428" spans="1:17" hidden="1" outlineLevel="1" collapsed="1" x14ac:dyDescent="0.25">
      <c r="A428" s="287"/>
      <c r="B428" s="287"/>
      <c r="C428" s="287"/>
      <c r="D428" s="325">
        <v>100463418</v>
      </c>
      <c r="E428" s="326"/>
      <c r="F428" s="326"/>
      <c r="G428" s="326"/>
      <c r="H428" s="326"/>
      <c r="I428" s="327">
        <v>1.3</v>
      </c>
      <c r="J428" s="326"/>
      <c r="K428" s="326"/>
      <c r="L428" s="328"/>
      <c r="M428" s="326"/>
      <c r="N428" s="326"/>
      <c r="O428" s="327">
        <v>1.3</v>
      </c>
      <c r="P428" s="326"/>
      <c r="Q428" s="290">
        <v>0</v>
      </c>
    </row>
    <row r="429" spans="1:17" hidden="1" outlineLevel="1" collapsed="1" x14ac:dyDescent="0.25">
      <c r="A429" s="287"/>
      <c r="B429" s="287"/>
      <c r="C429" s="287"/>
      <c r="D429" s="325">
        <v>100463423</v>
      </c>
      <c r="E429" s="326"/>
      <c r="F429" s="326"/>
      <c r="G429" s="326"/>
      <c r="H429" s="326"/>
      <c r="I429" s="327">
        <v>0.86</v>
      </c>
      <c r="J429" s="326"/>
      <c r="K429" s="326"/>
      <c r="L429" s="328"/>
      <c r="M429" s="326"/>
      <c r="N429" s="326"/>
      <c r="O429" s="327">
        <v>0.86</v>
      </c>
      <c r="P429" s="326"/>
      <c r="Q429" s="290">
        <v>0</v>
      </c>
    </row>
    <row r="430" spans="1:17" hidden="1" outlineLevel="1" collapsed="1" x14ac:dyDescent="0.25">
      <c r="A430" s="287"/>
      <c r="B430" s="287"/>
      <c r="C430" s="287"/>
      <c r="D430" s="325">
        <v>100463437</v>
      </c>
      <c r="E430" s="326"/>
      <c r="F430" s="326"/>
      <c r="G430" s="326"/>
      <c r="H430" s="326"/>
      <c r="I430" s="327">
        <v>1.33</v>
      </c>
      <c r="J430" s="326"/>
      <c r="K430" s="326"/>
      <c r="L430" s="328"/>
      <c r="M430" s="326"/>
      <c r="N430" s="326"/>
      <c r="O430" s="327">
        <v>1.33</v>
      </c>
      <c r="P430" s="326"/>
      <c r="Q430" s="290">
        <v>0</v>
      </c>
    </row>
    <row r="431" spans="1:17" hidden="1" outlineLevel="1" collapsed="1" x14ac:dyDescent="0.25">
      <c r="A431" s="287"/>
      <c r="B431" s="287"/>
      <c r="C431" s="287"/>
      <c r="D431" s="325">
        <v>100463134</v>
      </c>
      <c r="E431" s="326"/>
      <c r="F431" s="326"/>
      <c r="G431" s="326"/>
      <c r="H431" s="326"/>
      <c r="I431" s="327">
        <v>12.86</v>
      </c>
      <c r="J431" s="326"/>
      <c r="K431" s="326"/>
      <c r="L431" s="328"/>
      <c r="M431" s="326"/>
      <c r="N431" s="326"/>
      <c r="O431" s="327">
        <v>12.86</v>
      </c>
      <c r="P431" s="326"/>
      <c r="Q431" s="290">
        <v>0</v>
      </c>
    </row>
    <row r="432" spans="1:17" hidden="1" outlineLevel="1" collapsed="1" x14ac:dyDescent="0.25">
      <c r="A432" s="287"/>
      <c r="B432" s="287"/>
      <c r="C432" s="287"/>
      <c r="D432" s="325">
        <v>100463148</v>
      </c>
      <c r="E432" s="326"/>
      <c r="F432" s="326"/>
      <c r="G432" s="326"/>
      <c r="H432" s="326"/>
      <c r="I432" s="327">
        <v>11.29</v>
      </c>
      <c r="J432" s="326"/>
      <c r="K432" s="326"/>
      <c r="L432" s="328"/>
      <c r="M432" s="326"/>
      <c r="N432" s="326"/>
      <c r="O432" s="327">
        <v>11.29</v>
      </c>
      <c r="P432" s="326"/>
      <c r="Q432" s="290">
        <v>0</v>
      </c>
    </row>
    <row r="433" spans="1:17" hidden="1" outlineLevel="1" collapsed="1" x14ac:dyDescent="0.25">
      <c r="A433" s="287"/>
      <c r="B433" s="287"/>
      <c r="C433" s="287"/>
      <c r="D433" s="325">
        <v>100463190</v>
      </c>
      <c r="E433" s="326"/>
      <c r="F433" s="326"/>
      <c r="G433" s="326"/>
      <c r="H433" s="326"/>
      <c r="I433" s="327">
        <v>3.45</v>
      </c>
      <c r="J433" s="326"/>
      <c r="K433" s="326"/>
      <c r="L433" s="328"/>
      <c r="M433" s="326"/>
      <c r="N433" s="326"/>
      <c r="O433" s="327">
        <v>3.45</v>
      </c>
      <c r="P433" s="326"/>
      <c r="Q433" s="290">
        <v>0</v>
      </c>
    </row>
    <row r="434" spans="1:17" hidden="1" outlineLevel="1" collapsed="1" x14ac:dyDescent="0.25">
      <c r="A434" s="287"/>
      <c r="B434" s="287"/>
      <c r="C434" s="287"/>
      <c r="D434" s="325">
        <v>100462913</v>
      </c>
      <c r="E434" s="326"/>
      <c r="F434" s="326"/>
      <c r="G434" s="326"/>
      <c r="H434" s="326"/>
      <c r="I434" s="327">
        <v>0.35</v>
      </c>
      <c r="J434" s="326"/>
      <c r="K434" s="326"/>
      <c r="L434" s="328"/>
      <c r="M434" s="326"/>
      <c r="N434" s="326"/>
      <c r="O434" s="327">
        <v>0.35</v>
      </c>
      <c r="P434" s="326"/>
      <c r="Q434" s="290">
        <v>0</v>
      </c>
    </row>
    <row r="435" spans="1:17" hidden="1" outlineLevel="1" collapsed="1" x14ac:dyDescent="0.25">
      <c r="A435" s="287"/>
      <c r="B435" s="287"/>
      <c r="C435" s="287"/>
      <c r="D435" s="325">
        <v>100462965</v>
      </c>
      <c r="E435" s="326"/>
      <c r="F435" s="326"/>
      <c r="G435" s="326"/>
      <c r="H435" s="326"/>
      <c r="I435" s="327">
        <v>0.3</v>
      </c>
      <c r="J435" s="326"/>
      <c r="K435" s="326"/>
      <c r="L435" s="328"/>
      <c r="M435" s="326"/>
      <c r="N435" s="326"/>
      <c r="O435" s="327">
        <v>0.3</v>
      </c>
      <c r="P435" s="326"/>
      <c r="Q435" s="290">
        <v>0</v>
      </c>
    </row>
    <row r="436" spans="1:17" hidden="1" outlineLevel="1" collapsed="1" x14ac:dyDescent="0.25">
      <c r="A436" s="287"/>
      <c r="B436" s="287"/>
      <c r="C436" s="287"/>
      <c r="D436" s="325">
        <v>100462972</v>
      </c>
      <c r="E436" s="326"/>
      <c r="F436" s="326"/>
      <c r="G436" s="326"/>
      <c r="H436" s="326"/>
      <c r="I436" s="327">
        <v>1.56</v>
      </c>
      <c r="J436" s="326"/>
      <c r="K436" s="326"/>
      <c r="L436" s="328"/>
      <c r="M436" s="326"/>
      <c r="N436" s="326"/>
      <c r="O436" s="327">
        <v>1.56</v>
      </c>
      <c r="P436" s="326"/>
      <c r="Q436" s="290">
        <v>0</v>
      </c>
    </row>
    <row r="437" spans="1:17" hidden="1" outlineLevel="1" collapsed="1" x14ac:dyDescent="0.25">
      <c r="A437" s="287"/>
      <c r="B437" s="287"/>
      <c r="C437" s="287"/>
      <c r="D437" s="325">
        <v>100462396</v>
      </c>
      <c r="E437" s="326"/>
      <c r="F437" s="326"/>
      <c r="G437" s="326"/>
      <c r="H437" s="326"/>
      <c r="I437" s="327">
        <v>1.58</v>
      </c>
      <c r="J437" s="326"/>
      <c r="K437" s="326"/>
      <c r="L437" s="328"/>
      <c r="M437" s="326"/>
      <c r="N437" s="326"/>
      <c r="O437" s="327">
        <v>1.58</v>
      </c>
      <c r="P437" s="326"/>
      <c r="Q437" s="290">
        <v>0</v>
      </c>
    </row>
    <row r="438" spans="1:17" hidden="1" outlineLevel="1" collapsed="1" x14ac:dyDescent="0.25">
      <c r="A438" s="287"/>
      <c r="B438" s="287"/>
      <c r="C438" s="287"/>
      <c r="D438" s="325">
        <v>100462406</v>
      </c>
      <c r="E438" s="326"/>
      <c r="F438" s="326"/>
      <c r="G438" s="326"/>
      <c r="H438" s="326"/>
      <c r="I438" s="327">
        <v>1.32</v>
      </c>
      <c r="J438" s="326"/>
      <c r="K438" s="326"/>
      <c r="L438" s="328"/>
      <c r="M438" s="326"/>
      <c r="N438" s="326"/>
      <c r="O438" s="327">
        <v>1.32</v>
      </c>
      <c r="P438" s="326"/>
      <c r="Q438" s="290">
        <v>0</v>
      </c>
    </row>
    <row r="439" spans="1:17" hidden="1" outlineLevel="1" collapsed="1" x14ac:dyDescent="0.25">
      <c r="A439" s="287"/>
      <c r="B439" s="287"/>
      <c r="C439" s="287"/>
      <c r="D439" s="325">
        <v>100462347</v>
      </c>
      <c r="E439" s="326"/>
      <c r="F439" s="326"/>
      <c r="G439" s="326"/>
      <c r="H439" s="326"/>
      <c r="I439" s="327">
        <v>1.1499999999999999</v>
      </c>
      <c r="J439" s="326"/>
      <c r="K439" s="326"/>
      <c r="L439" s="328"/>
      <c r="M439" s="326"/>
      <c r="N439" s="326"/>
      <c r="O439" s="327">
        <v>1.1499999999999999</v>
      </c>
      <c r="P439" s="326"/>
      <c r="Q439" s="290">
        <v>0</v>
      </c>
    </row>
    <row r="440" spans="1:17" hidden="1" outlineLevel="1" collapsed="1" x14ac:dyDescent="0.25">
      <c r="A440" s="287"/>
      <c r="B440" s="287"/>
      <c r="C440" s="287"/>
      <c r="D440" s="325">
        <v>100462355</v>
      </c>
      <c r="E440" s="326"/>
      <c r="F440" s="326"/>
      <c r="G440" s="326"/>
      <c r="H440" s="326"/>
      <c r="I440" s="327">
        <v>1.04</v>
      </c>
      <c r="J440" s="326"/>
      <c r="K440" s="326"/>
      <c r="L440" s="328"/>
      <c r="M440" s="326"/>
      <c r="N440" s="326"/>
      <c r="O440" s="327">
        <v>1.04</v>
      </c>
      <c r="P440" s="326"/>
      <c r="Q440" s="290">
        <v>0</v>
      </c>
    </row>
    <row r="441" spans="1:17" hidden="1" outlineLevel="1" collapsed="1" x14ac:dyDescent="0.25">
      <c r="A441" s="287"/>
      <c r="B441" s="287"/>
      <c r="C441" s="287"/>
      <c r="D441" s="325">
        <v>100462043</v>
      </c>
      <c r="E441" s="326"/>
      <c r="F441" s="326"/>
      <c r="G441" s="326"/>
      <c r="H441" s="326"/>
      <c r="I441" s="327">
        <v>0.64</v>
      </c>
      <c r="J441" s="326"/>
      <c r="K441" s="326"/>
      <c r="L441" s="328"/>
      <c r="M441" s="326"/>
      <c r="N441" s="326"/>
      <c r="O441" s="327">
        <v>0.64</v>
      </c>
      <c r="P441" s="326"/>
      <c r="Q441" s="290">
        <v>0</v>
      </c>
    </row>
    <row r="442" spans="1:17" hidden="1" outlineLevel="1" collapsed="1" x14ac:dyDescent="0.25">
      <c r="A442" s="287"/>
      <c r="B442" s="287"/>
      <c r="C442" s="287"/>
      <c r="D442" s="325">
        <v>100462054</v>
      </c>
      <c r="E442" s="326"/>
      <c r="F442" s="326"/>
      <c r="G442" s="326"/>
      <c r="H442" s="326"/>
      <c r="I442" s="327">
        <v>0.8</v>
      </c>
      <c r="J442" s="326"/>
      <c r="K442" s="326"/>
      <c r="L442" s="328"/>
      <c r="M442" s="326"/>
      <c r="N442" s="326"/>
      <c r="O442" s="327">
        <v>0.8</v>
      </c>
      <c r="P442" s="326"/>
      <c r="Q442" s="290">
        <v>0</v>
      </c>
    </row>
    <row r="443" spans="1:17" hidden="1" outlineLevel="1" collapsed="1" x14ac:dyDescent="0.25">
      <c r="A443" s="287"/>
      <c r="B443" s="287"/>
      <c r="C443" s="287"/>
      <c r="D443" s="325">
        <v>100462069</v>
      </c>
      <c r="E443" s="326"/>
      <c r="F443" s="326"/>
      <c r="G443" s="326"/>
      <c r="H443" s="326"/>
      <c r="I443" s="327">
        <v>0.87</v>
      </c>
      <c r="J443" s="326"/>
      <c r="K443" s="326"/>
      <c r="L443" s="328"/>
      <c r="M443" s="326"/>
      <c r="N443" s="326"/>
      <c r="O443" s="327">
        <v>0.87</v>
      </c>
      <c r="P443" s="326"/>
      <c r="Q443" s="290">
        <v>0</v>
      </c>
    </row>
    <row r="444" spans="1:17" hidden="1" outlineLevel="1" collapsed="1" x14ac:dyDescent="0.25">
      <c r="A444" s="287"/>
      <c r="B444" s="287"/>
      <c r="C444" s="287"/>
      <c r="D444" s="325">
        <v>100462076</v>
      </c>
      <c r="E444" s="326"/>
      <c r="F444" s="326"/>
      <c r="G444" s="326"/>
      <c r="H444" s="326"/>
      <c r="I444" s="327">
        <v>0.8</v>
      </c>
      <c r="J444" s="326"/>
      <c r="K444" s="326"/>
      <c r="L444" s="328"/>
      <c r="M444" s="326"/>
      <c r="N444" s="326"/>
      <c r="O444" s="327">
        <v>0.8</v>
      </c>
      <c r="P444" s="326"/>
      <c r="Q444" s="290">
        <v>0</v>
      </c>
    </row>
    <row r="445" spans="1:17" hidden="1" outlineLevel="1" collapsed="1" x14ac:dyDescent="0.25">
      <c r="A445" s="287"/>
      <c r="B445" s="287"/>
      <c r="C445" s="287"/>
      <c r="D445" s="325">
        <v>100462085</v>
      </c>
      <c r="E445" s="326"/>
      <c r="F445" s="326"/>
      <c r="G445" s="326"/>
      <c r="H445" s="326"/>
      <c r="I445" s="327">
        <v>0.995</v>
      </c>
      <c r="J445" s="326"/>
      <c r="K445" s="326"/>
      <c r="L445" s="328"/>
      <c r="M445" s="326"/>
      <c r="N445" s="326"/>
      <c r="O445" s="327">
        <v>0.995</v>
      </c>
      <c r="P445" s="326"/>
      <c r="Q445" s="290">
        <v>0</v>
      </c>
    </row>
    <row r="446" spans="1:17" hidden="1" outlineLevel="1" collapsed="1" x14ac:dyDescent="0.25">
      <c r="A446" s="287"/>
      <c r="B446" s="287"/>
      <c r="C446" s="287"/>
      <c r="D446" s="325">
        <v>100461788</v>
      </c>
      <c r="E446" s="326"/>
      <c r="F446" s="326"/>
      <c r="G446" s="326"/>
      <c r="H446" s="326"/>
      <c r="I446" s="327">
        <v>10.9</v>
      </c>
      <c r="J446" s="326"/>
      <c r="K446" s="326"/>
      <c r="L446" s="328"/>
      <c r="M446" s="326"/>
      <c r="N446" s="326"/>
      <c r="O446" s="327">
        <v>10.9</v>
      </c>
      <c r="P446" s="326"/>
      <c r="Q446" s="290">
        <v>0</v>
      </c>
    </row>
    <row r="447" spans="1:17" hidden="1" outlineLevel="1" collapsed="1" x14ac:dyDescent="0.25">
      <c r="A447" s="287"/>
      <c r="B447" s="287"/>
      <c r="C447" s="287"/>
      <c r="D447" s="325">
        <v>100461810</v>
      </c>
      <c r="E447" s="326"/>
      <c r="F447" s="326"/>
      <c r="G447" s="326"/>
      <c r="H447" s="326"/>
      <c r="I447" s="327">
        <v>11.08</v>
      </c>
      <c r="J447" s="326"/>
      <c r="K447" s="326"/>
      <c r="L447" s="328"/>
      <c r="M447" s="326"/>
      <c r="N447" s="326"/>
      <c r="O447" s="327">
        <v>11.08</v>
      </c>
      <c r="P447" s="326"/>
      <c r="Q447" s="290">
        <v>0</v>
      </c>
    </row>
    <row r="448" spans="1:17" hidden="1" outlineLevel="1" collapsed="1" x14ac:dyDescent="0.25">
      <c r="A448" s="287"/>
      <c r="B448" s="287"/>
      <c r="C448" s="287"/>
      <c r="D448" s="325">
        <v>100462032</v>
      </c>
      <c r="E448" s="326"/>
      <c r="F448" s="326"/>
      <c r="G448" s="326"/>
      <c r="H448" s="326"/>
      <c r="I448" s="327">
        <v>0.89</v>
      </c>
      <c r="J448" s="326"/>
      <c r="K448" s="326"/>
      <c r="L448" s="328"/>
      <c r="M448" s="326"/>
      <c r="N448" s="326"/>
      <c r="O448" s="327">
        <v>0.89</v>
      </c>
      <c r="P448" s="326"/>
      <c r="Q448" s="290">
        <v>0</v>
      </c>
    </row>
    <row r="449" spans="1:17" hidden="1" outlineLevel="1" collapsed="1" x14ac:dyDescent="0.25">
      <c r="A449" s="287"/>
      <c r="B449" s="287"/>
      <c r="C449" s="287"/>
      <c r="D449" s="325">
        <v>100462146</v>
      </c>
      <c r="E449" s="326"/>
      <c r="F449" s="326"/>
      <c r="G449" s="326"/>
      <c r="H449" s="326"/>
      <c r="I449" s="327">
        <v>0.24</v>
      </c>
      <c r="J449" s="326"/>
      <c r="K449" s="326"/>
      <c r="L449" s="328"/>
      <c r="M449" s="326"/>
      <c r="N449" s="326"/>
      <c r="O449" s="327">
        <v>0.24</v>
      </c>
      <c r="P449" s="326"/>
      <c r="Q449" s="290">
        <v>0</v>
      </c>
    </row>
    <row r="450" spans="1:17" hidden="1" outlineLevel="1" collapsed="1" x14ac:dyDescent="0.25">
      <c r="A450" s="287"/>
      <c r="B450" s="287"/>
      <c r="C450" s="287"/>
      <c r="D450" s="325">
        <v>100462296</v>
      </c>
      <c r="E450" s="326"/>
      <c r="F450" s="326"/>
      <c r="G450" s="326"/>
      <c r="H450" s="326"/>
      <c r="I450" s="327">
        <v>0.43</v>
      </c>
      <c r="J450" s="326"/>
      <c r="K450" s="326"/>
      <c r="L450" s="328"/>
      <c r="M450" s="326"/>
      <c r="N450" s="326"/>
      <c r="O450" s="327">
        <v>0.43</v>
      </c>
      <c r="P450" s="326"/>
      <c r="Q450" s="290">
        <v>0</v>
      </c>
    </row>
    <row r="451" spans="1:17" hidden="1" outlineLevel="1" collapsed="1" x14ac:dyDescent="0.25">
      <c r="A451" s="287"/>
      <c r="B451" s="287"/>
      <c r="C451" s="287"/>
      <c r="D451" s="325">
        <v>100461877</v>
      </c>
      <c r="E451" s="326"/>
      <c r="F451" s="326"/>
      <c r="G451" s="326"/>
      <c r="H451" s="326"/>
      <c r="I451" s="327">
        <v>9.3800000000000008</v>
      </c>
      <c r="J451" s="326"/>
      <c r="K451" s="326"/>
      <c r="L451" s="328"/>
      <c r="M451" s="326"/>
      <c r="N451" s="326"/>
      <c r="O451" s="327">
        <v>9.3800000000000008</v>
      </c>
      <c r="P451" s="326"/>
      <c r="Q451" s="290">
        <v>0</v>
      </c>
    </row>
    <row r="452" spans="1:17" hidden="1" outlineLevel="1" collapsed="1" x14ac:dyDescent="0.25">
      <c r="A452" s="287"/>
      <c r="B452" s="287"/>
      <c r="C452" s="287"/>
      <c r="D452" s="325">
        <v>100461655</v>
      </c>
      <c r="E452" s="326"/>
      <c r="F452" s="326"/>
      <c r="G452" s="326"/>
      <c r="H452" s="326"/>
      <c r="I452" s="327">
        <v>0.36</v>
      </c>
      <c r="J452" s="326"/>
      <c r="K452" s="326"/>
      <c r="L452" s="328"/>
      <c r="M452" s="326"/>
      <c r="N452" s="326"/>
      <c r="O452" s="327">
        <v>0.36</v>
      </c>
      <c r="P452" s="326"/>
      <c r="Q452" s="290">
        <v>0</v>
      </c>
    </row>
    <row r="453" spans="1:17" hidden="1" outlineLevel="1" collapsed="1" x14ac:dyDescent="0.25">
      <c r="A453" s="287"/>
      <c r="B453" s="287"/>
      <c r="C453" s="287"/>
      <c r="D453" s="325">
        <v>100461661</v>
      </c>
      <c r="E453" s="326"/>
      <c r="F453" s="326"/>
      <c r="G453" s="326"/>
      <c r="H453" s="326"/>
      <c r="I453" s="327">
        <v>0.44</v>
      </c>
      <c r="J453" s="326"/>
      <c r="K453" s="326"/>
      <c r="L453" s="328"/>
      <c r="M453" s="326"/>
      <c r="N453" s="326"/>
      <c r="O453" s="327">
        <v>0.44</v>
      </c>
      <c r="P453" s="326"/>
      <c r="Q453" s="290">
        <v>0</v>
      </c>
    </row>
    <row r="454" spans="1:17" hidden="1" outlineLevel="1" collapsed="1" x14ac:dyDescent="0.25">
      <c r="A454" s="287"/>
      <c r="B454" s="287"/>
      <c r="C454" s="287"/>
      <c r="D454" s="325">
        <v>100461680</v>
      </c>
      <c r="E454" s="326"/>
      <c r="F454" s="326"/>
      <c r="G454" s="326"/>
      <c r="H454" s="326"/>
      <c r="I454" s="327">
        <v>8.43</v>
      </c>
      <c r="J454" s="326"/>
      <c r="K454" s="326"/>
      <c r="L454" s="328"/>
      <c r="M454" s="326"/>
      <c r="N454" s="326"/>
      <c r="O454" s="327">
        <v>8.43</v>
      </c>
      <c r="P454" s="326"/>
      <c r="Q454" s="290">
        <v>0</v>
      </c>
    </row>
    <row r="455" spans="1:17" hidden="1" outlineLevel="1" collapsed="1" x14ac:dyDescent="0.25">
      <c r="A455" s="287"/>
      <c r="B455" s="287"/>
      <c r="C455" s="287"/>
      <c r="D455" s="325">
        <v>100461691</v>
      </c>
      <c r="E455" s="326"/>
      <c r="F455" s="326"/>
      <c r="G455" s="326"/>
      <c r="H455" s="326"/>
      <c r="I455" s="327">
        <v>9.77</v>
      </c>
      <c r="J455" s="326"/>
      <c r="K455" s="326"/>
      <c r="L455" s="328"/>
      <c r="M455" s="326"/>
      <c r="N455" s="326"/>
      <c r="O455" s="327">
        <v>9.77</v>
      </c>
      <c r="P455" s="326"/>
      <c r="Q455" s="290">
        <v>0</v>
      </c>
    </row>
    <row r="456" spans="1:17" hidden="1" outlineLevel="1" collapsed="1" x14ac:dyDescent="0.25">
      <c r="A456" s="287"/>
      <c r="B456" s="287"/>
      <c r="C456" s="287"/>
      <c r="D456" s="325">
        <v>100461704</v>
      </c>
      <c r="E456" s="326"/>
      <c r="F456" s="326"/>
      <c r="G456" s="326"/>
      <c r="H456" s="326"/>
      <c r="I456" s="327">
        <v>8.9499999999999993</v>
      </c>
      <c r="J456" s="326"/>
      <c r="K456" s="326"/>
      <c r="L456" s="328"/>
      <c r="M456" s="326"/>
      <c r="N456" s="326"/>
      <c r="O456" s="327">
        <v>8.9499999999999993</v>
      </c>
      <c r="P456" s="326"/>
      <c r="Q456" s="290">
        <v>0</v>
      </c>
    </row>
    <row r="457" spans="1:17" hidden="1" outlineLevel="1" collapsed="1" x14ac:dyDescent="0.25">
      <c r="A457" s="287"/>
      <c r="B457" s="287"/>
      <c r="C457" s="287"/>
      <c r="D457" s="325">
        <v>100461227</v>
      </c>
      <c r="E457" s="326"/>
      <c r="F457" s="326"/>
      <c r="G457" s="326"/>
      <c r="H457" s="326"/>
      <c r="I457" s="327">
        <v>0.47</v>
      </c>
      <c r="J457" s="326"/>
      <c r="K457" s="326"/>
      <c r="L457" s="328"/>
      <c r="M457" s="326"/>
      <c r="N457" s="326"/>
      <c r="O457" s="327">
        <v>0.47</v>
      </c>
      <c r="P457" s="326"/>
      <c r="Q457" s="290">
        <v>0</v>
      </c>
    </row>
    <row r="458" spans="1:17" hidden="1" outlineLevel="1" collapsed="1" x14ac:dyDescent="0.25">
      <c r="A458" s="287"/>
      <c r="B458" s="287"/>
      <c r="C458" s="287"/>
      <c r="D458" s="325">
        <v>100461234</v>
      </c>
      <c r="E458" s="326"/>
      <c r="F458" s="326"/>
      <c r="G458" s="326"/>
      <c r="H458" s="326"/>
      <c r="I458" s="327">
        <v>0.6</v>
      </c>
      <c r="J458" s="326"/>
      <c r="K458" s="326"/>
      <c r="L458" s="328"/>
      <c r="M458" s="326"/>
      <c r="N458" s="326"/>
      <c r="O458" s="327">
        <v>0.6</v>
      </c>
      <c r="P458" s="326"/>
      <c r="Q458" s="290">
        <v>0</v>
      </c>
    </row>
    <row r="459" spans="1:17" hidden="1" outlineLevel="1" collapsed="1" x14ac:dyDescent="0.25">
      <c r="A459" s="287"/>
      <c r="B459" s="287"/>
      <c r="C459" s="287"/>
      <c r="D459" s="325">
        <v>100461125</v>
      </c>
      <c r="E459" s="326"/>
      <c r="F459" s="326"/>
      <c r="G459" s="326"/>
      <c r="H459" s="326"/>
      <c r="I459" s="327">
        <v>1.57</v>
      </c>
      <c r="J459" s="326"/>
      <c r="K459" s="326"/>
      <c r="L459" s="328"/>
      <c r="M459" s="326"/>
      <c r="N459" s="326"/>
      <c r="O459" s="327">
        <v>1.57</v>
      </c>
      <c r="P459" s="326"/>
      <c r="Q459" s="290">
        <v>0</v>
      </c>
    </row>
    <row r="460" spans="1:17" hidden="1" outlineLevel="1" collapsed="1" x14ac:dyDescent="0.25">
      <c r="A460" s="287"/>
      <c r="B460" s="287"/>
      <c r="C460" s="287"/>
      <c r="D460" s="325">
        <v>100461254</v>
      </c>
      <c r="E460" s="326"/>
      <c r="F460" s="326"/>
      <c r="G460" s="326"/>
      <c r="H460" s="326"/>
      <c r="I460" s="327">
        <v>0.23</v>
      </c>
      <c r="J460" s="326"/>
      <c r="K460" s="326"/>
      <c r="L460" s="328"/>
      <c r="M460" s="326"/>
      <c r="N460" s="326"/>
      <c r="O460" s="327">
        <v>0.23</v>
      </c>
      <c r="P460" s="326"/>
      <c r="Q460" s="290">
        <v>0</v>
      </c>
    </row>
    <row r="461" spans="1:17" hidden="1" outlineLevel="1" collapsed="1" x14ac:dyDescent="0.25">
      <c r="A461" s="287"/>
      <c r="B461" s="287"/>
      <c r="C461" s="287"/>
      <c r="D461" s="325">
        <v>100461273</v>
      </c>
      <c r="E461" s="326"/>
      <c r="F461" s="326"/>
      <c r="G461" s="326"/>
      <c r="H461" s="326"/>
      <c r="I461" s="327">
        <v>1.01</v>
      </c>
      <c r="J461" s="326"/>
      <c r="K461" s="326"/>
      <c r="L461" s="328"/>
      <c r="M461" s="326"/>
      <c r="N461" s="326"/>
      <c r="O461" s="327">
        <v>1.01</v>
      </c>
      <c r="P461" s="326"/>
      <c r="Q461" s="290">
        <v>0</v>
      </c>
    </row>
    <row r="462" spans="1:17" hidden="1" outlineLevel="1" collapsed="1" x14ac:dyDescent="0.25">
      <c r="A462" s="287"/>
      <c r="B462" s="287"/>
      <c r="C462" s="287"/>
      <c r="D462" s="325">
        <v>100461292</v>
      </c>
      <c r="E462" s="326"/>
      <c r="F462" s="326"/>
      <c r="G462" s="326"/>
      <c r="H462" s="326"/>
      <c r="I462" s="327">
        <v>0.56000000000000005</v>
      </c>
      <c r="J462" s="326"/>
      <c r="K462" s="326"/>
      <c r="L462" s="328"/>
      <c r="M462" s="326"/>
      <c r="N462" s="326"/>
      <c r="O462" s="327">
        <v>0.56000000000000005</v>
      </c>
      <c r="P462" s="326"/>
      <c r="Q462" s="290">
        <v>0</v>
      </c>
    </row>
    <row r="463" spans="1:17" hidden="1" outlineLevel="1" collapsed="1" x14ac:dyDescent="0.25">
      <c r="A463" s="287"/>
      <c r="B463" s="287"/>
      <c r="C463" s="287"/>
      <c r="D463" s="325">
        <v>100461383</v>
      </c>
      <c r="E463" s="326"/>
      <c r="F463" s="326"/>
      <c r="G463" s="326"/>
      <c r="H463" s="326"/>
      <c r="I463" s="327">
        <v>10.61</v>
      </c>
      <c r="J463" s="326"/>
      <c r="K463" s="326"/>
      <c r="L463" s="328"/>
      <c r="M463" s="326"/>
      <c r="N463" s="326"/>
      <c r="O463" s="327">
        <v>10.61</v>
      </c>
      <c r="P463" s="326"/>
      <c r="Q463" s="290">
        <v>0</v>
      </c>
    </row>
    <row r="464" spans="1:17" hidden="1" outlineLevel="1" collapsed="1" x14ac:dyDescent="0.25">
      <c r="A464" s="287"/>
      <c r="B464" s="287"/>
      <c r="C464" s="287"/>
      <c r="D464" s="325">
        <v>100461442</v>
      </c>
      <c r="E464" s="326"/>
      <c r="F464" s="326"/>
      <c r="G464" s="326"/>
      <c r="H464" s="326"/>
      <c r="I464" s="327">
        <v>11.05</v>
      </c>
      <c r="J464" s="326"/>
      <c r="K464" s="326"/>
      <c r="L464" s="328"/>
      <c r="M464" s="326"/>
      <c r="N464" s="326"/>
      <c r="O464" s="327">
        <v>11.05</v>
      </c>
      <c r="P464" s="326"/>
      <c r="Q464" s="290">
        <v>0</v>
      </c>
    </row>
    <row r="465" spans="1:17" hidden="1" outlineLevel="1" collapsed="1" x14ac:dyDescent="0.25">
      <c r="A465" s="287"/>
      <c r="B465" s="287"/>
      <c r="C465" s="287"/>
      <c r="D465" s="325">
        <v>100461482</v>
      </c>
      <c r="E465" s="326"/>
      <c r="F465" s="326"/>
      <c r="G465" s="326"/>
      <c r="H465" s="326"/>
      <c r="I465" s="327">
        <v>4.74</v>
      </c>
      <c r="J465" s="326"/>
      <c r="K465" s="326"/>
      <c r="L465" s="328"/>
      <c r="M465" s="326"/>
      <c r="N465" s="326"/>
      <c r="O465" s="327">
        <v>4.74</v>
      </c>
      <c r="P465" s="326"/>
      <c r="Q465" s="290">
        <v>0</v>
      </c>
    </row>
    <row r="466" spans="1:17" hidden="1" outlineLevel="1" collapsed="1" x14ac:dyDescent="0.25">
      <c r="A466" s="287"/>
      <c r="B466" s="287"/>
      <c r="C466" s="287"/>
      <c r="D466" s="325">
        <v>100460056</v>
      </c>
      <c r="E466" s="326"/>
      <c r="F466" s="326"/>
      <c r="G466" s="326"/>
      <c r="H466" s="326"/>
      <c r="I466" s="327">
        <v>1.34</v>
      </c>
      <c r="J466" s="326"/>
      <c r="K466" s="326"/>
      <c r="L466" s="328"/>
      <c r="M466" s="326"/>
      <c r="N466" s="326"/>
      <c r="O466" s="327">
        <v>1.34</v>
      </c>
      <c r="P466" s="326"/>
      <c r="Q466" s="290">
        <v>0</v>
      </c>
    </row>
    <row r="467" spans="1:17" hidden="1" outlineLevel="1" collapsed="1" x14ac:dyDescent="0.25">
      <c r="A467" s="287"/>
      <c r="B467" s="287"/>
      <c r="C467" s="287"/>
      <c r="D467" s="325">
        <v>100460693</v>
      </c>
      <c r="E467" s="326"/>
      <c r="F467" s="326"/>
      <c r="G467" s="326"/>
      <c r="H467" s="326"/>
      <c r="I467" s="327">
        <v>0.79</v>
      </c>
      <c r="J467" s="326"/>
      <c r="K467" s="326"/>
      <c r="L467" s="328"/>
      <c r="M467" s="326"/>
      <c r="N467" s="326"/>
      <c r="O467" s="327">
        <v>0.79</v>
      </c>
      <c r="P467" s="326"/>
      <c r="Q467" s="290">
        <v>0</v>
      </c>
    </row>
    <row r="468" spans="1:17" hidden="1" outlineLevel="1" collapsed="1" x14ac:dyDescent="0.25">
      <c r="A468" s="287"/>
      <c r="B468" s="287"/>
      <c r="C468" s="287"/>
      <c r="D468" s="325">
        <v>100460867</v>
      </c>
      <c r="E468" s="326"/>
      <c r="F468" s="326"/>
      <c r="G468" s="326"/>
      <c r="H468" s="326"/>
      <c r="I468" s="327">
        <v>4.7300000000000004</v>
      </c>
      <c r="J468" s="326"/>
      <c r="K468" s="326"/>
      <c r="L468" s="328"/>
      <c r="M468" s="326"/>
      <c r="N468" s="326"/>
      <c r="O468" s="327">
        <v>4.7300000000000004</v>
      </c>
      <c r="P468" s="326"/>
      <c r="Q468" s="290">
        <v>0</v>
      </c>
    </row>
    <row r="469" spans="1:17" hidden="1" outlineLevel="1" collapsed="1" x14ac:dyDescent="0.25">
      <c r="A469" s="287"/>
      <c r="B469" s="287"/>
      <c r="C469" s="287"/>
      <c r="D469" s="325">
        <v>100460961</v>
      </c>
      <c r="E469" s="326"/>
      <c r="F469" s="326"/>
      <c r="G469" s="326"/>
      <c r="H469" s="326"/>
      <c r="I469" s="327">
        <v>8.4</v>
      </c>
      <c r="J469" s="326"/>
      <c r="K469" s="326"/>
      <c r="L469" s="328"/>
      <c r="M469" s="326"/>
      <c r="N469" s="326"/>
      <c r="O469" s="327">
        <v>8.4</v>
      </c>
      <c r="P469" s="326"/>
      <c r="Q469" s="290">
        <v>0</v>
      </c>
    </row>
    <row r="470" spans="1:17" hidden="1" outlineLevel="1" collapsed="1" x14ac:dyDescent="0.25">
      <c r="A470" s="287"/>
      <c r="B470" s="287"/>
      <c r="C470" s="287"/>
      <c r="D470" s="325">
        <v>100461014</v>
      </c>
      <c r="E470" s="326"/>
      <c r="F470" s="326"/>
      <c r="G470" s="326"/>
      <c r="H470" s="326"/>
      <c r="I470" s="327">
        <v>8.4700000000000006</v>
      </c>
      <c r="J470" s="326"/>
      <c r="K470" s="326"/>
      <c r="L470" s="328"/>
      <c r="M470" s="326"/>
      <c r="N470" s="326"/>
      <c r="O470" s="327">
        <v>8.4700000000000006</v>
      </c>
      <c r="P470" s="326"/>
      <c r="Q470" s="290">
        <v>0</v>
      </c>
    </row>
    <row r="471" spans="1:17" hidden="1" outlineLevel="1" collapsed="1" x14ac:dyDescent="0.25">
      <c r="A471" s="287"/>
      <c r="B471" s="287"/>
      <c r="C471" s="287"/>
      <c r="D471" s="325">
        <v>100461168</v>
      </c>
      <c r="E471" s="326"/>
      <c r="F471" s="326"/>
      <c r="G471" s="326"/>
      <c r="H471" s="326"/>
      <c r="I471" s="327">
        <v>4.7</v>
      </c>
      <c r="J471" s="326"/>
      <c r="K471" s="326"/>
      <c r="L471" s="328"/>
      <c r="M471" s="326"/>
      <c r="N471" s="326"/>
      <c r="O471" s="327">
        <v>4.7</v>
      </c>
      <c r="P471" s="326"/>
      <c r="Q471" s="290">
        <v>0</v>
      </c>
    </row>
    <row r="472" spans="1:17" hidden="1" outlineLevel="1" collapsed="1" x14ac:dyDescent="0.25">
      <c r="A472" s="287"/>
      <c r="B472" s="287"/>
      <c r="C472" s="287"/>
      <c r="D472" s="325">
        <v>100460032</v>
      </c>
      <c r="E472" s="326"/>
      <c r="F472" s="326"/>
      <c r="G472" s="326"/>
      <c r="H472" s="326"/>
      <c r="I472" s="327">
        <v>1.73</v>
      </c>
      <c r="J472" s="326"/>
      <c r="K472" s="326"/>
      <c r="L472" s="328"/>
      <c r="M472" s="326"/>
      <c r="N472" s="326"/>
      <c r="O472" s="327">
        <v>1.73</v>
      </c>
      <c r="P472" s="326"/>
      <c r="Q472" s="290">
        <v>0</v>
      </c>
    </row>
    <row r="473" spans="1:17" hidden="1" outlineLevel="1" collapsed="1" x14ac:dyDescent="0.25">
      <c r="A473" s="287"/>
      <c r="B473" s="287"/>
      <c r="C473" s="287"/>
      <c r="D473" s="325">
        <v>100460044</v>
      </c>
      <c r="E473" s="326"/>
      <c r="F473" s="326"/>
      <c r="G473" s="326"/>
      <c r="H473" s="326"/>
      <c r="I473" s="327">
        <v>1.47</v>
      </c>
      <c r="J473" s="326"/>
      <c r="K473" s="326"/>
      <c r="L473" s="328"/>
      <c r="M473" s="326"/>
      <c r="N473" s="326"/>
      <c r="O473" s="327">
        <v>1.47</v>
      </c>
      <c r="P473" s="326"/>
      <c r="Q473" s="290">
        <v>0</v>
      </c>
    </row>
    <row r="474" spans="1:17" hidden="1" outlineLevel="1" collapsed="1" x14ac:dyDescent="0.25">
      <c r="A474" s="287"/>
      <c r="B474" s="287"/>
      <c r="C474" s="287"/>
      <c r="D474" s="325">
        <v>100459914</v>
      </c>
      <c r="E474" s="326"/>
      <c r="F474" s="326"/>
      <c r="G474" s="326"/>
      <c r="H474" s="326"/>
      <c r="I474" s="327">
        <v>4.13</v>
      </c>
      <c r="J474" s="326"/>
      <c r="K474" s="326"/>
      <c r="L474" s="328"/>
      <c r="M474" s="326"/>
      <c r="N474" s="326"/>
      <c r="O474" s="327">
        <v>4.13</v>
      </c>
      <c r="P474" s="326"/>
      <c r="Q474" s="290">
        <v>0</v>
      </c>
    </row>
    <row r="475" spans="1:17" hidden="1" outlineLevel="1" collapsed="1" x14ac:dyDescent="0.25">
      <c r="A475" s="287"/>
      <c r="B475" s="287"/>
      <c r="C475" s="287"/>
      <c r="D475" s="325">
        <v>100459967</v>
      </c>
      <c r="E475" s="326"/>
      <c r="F475" s="326"/>
      <c r="G475" s="326"/>
      <c r="H475" s="326"/>
      <c r="I475" s="327">
        <v>4.7699999999999996</v>
      </c>
      <c r="J475" s="326"/>
      <c r="K475" s="326"/>
      <c r="L475" s="328"/>
      <c r="M475" s="326"/>
      <c r="N475" s="326"/>
      <c r="O475" s="327">
        <v>4.7699999999999996</v>
      </c>
      <c r="P475" s="326"/>
      <c r="Q475" s="290">
        <v>0</v>
      </c>
    </row>
    <row r="476" spans="1:17" hidden="1" outlineLevel="1" collapsed="1" x14ac:dyDescent="0.25">
      <c r="A476" s="287"/>
      <c r="B476" s="287"/>
      <c r="C476" s="287"/>
      <c r="D476" s="325">
        <v>100460075</v>
      </c>
      <c r="E476" s="326"/>
      <c r="F476" s="326"/>
      <c r="G476" s="326"/>
      <c r="H476" s="326"/>
      <c r="I476" s="327">
        <v>0.84</v>
      </c>
      <c r="J476" s="326"/>
      <c r="K476" s="326"/>
      <c r="L476" s="328"/>
      <c r="M476" s="326"/>
      <c r="N476" s="326"/>
      <c r="O476" s="327">
        <v>0.84</v>
      </c>
      <c r="P476" s="326"/>
      <c r="Q476" s="290">
        <v>0</v>
      </c>
    </row>
    <row r="477" spans="1:17" hidden="1" outlineLevel="1" collapsed="1" x14ac:dyDescent="0.25">
      <c r="A477" s="287"/>
      <c r="B477" s="287"/>
      <c r="C477" s="287"/>
      <c r="D477" s="325">
        <v>100460227</v>
      </c>
      <c r="E477" s="326"/>
      <c r="F477" s="326"/>
      <c r="G477" s="326"/>
      <c r="H477" s="326"/>
      <c r="I477" s="327">
        <v>11.56</v>
      </c>
      <c r="J477" s="326"/>
      <c r="K477" s="326"/>
      <c r="L477" s="328"/>
      <c r="M477" s="326"/>
      <c r="N477" s="326"/>
      <c r="O477" s="327">
        <v>11.56</v>
      </c>
      <c r="P477" s="326"/>
      <c r="Q477" s="290">
        <v>0</v>
      </c>
    </row>
    <row r="478" spans="1:17" hidden="1" outlineLevel="1" collapsed="1" x14ac:dyDescent="0.25">
      <c r="A478" s="287"/>
      <c r="B478" s="287"/>
      <c r="C478" s="287"/>
      <c r="D478" s="325">
        <v>100460241</v>
      </c>
      <c r="E478" s="326"/>
      <c r="F478" s="326"/>
      <c r="G478" s="326"/>
      <c r="H478" s="326"/>
      <c r="I478" s="327">
        <v>5.69</v>
      </c>
      <c r="J478" s="326"/>
      <c r="K478" s="326"/>
      <c r="L478" s="328"/>
      <c r="M478" s="326"/>
      <c r="N478" s="326"/>
      <c r="O478" s="327">
        <v>5.69</v>
      </c>
      <c r="P478" s="326"/>
      <c r="Q478" s="290">
        <v>0</v>
      </c>
    </row>
    <row r="479" spans="1:17" hidden="1" outlineLevel="1" collapsed="1" x14ac:dyDescent="0.25">
      <c r="A479" s="287"/>
      <c r="B479" s="287"/>
      <c r="C479" s="287"/>
      <c r="D479" s="325">
        <v>100460403</v>
      </c>
      <c r="E479" s="326"/>
      <c r="F479" s="326"/>
      <c r="G479" s="326"/>
      <c r="H479" s="326"/>
      <c r="I479" s="327">
        <v>5.55</v>
      </c>
      <c r="J479" s="326"/>
      <c r="K479" s="326"/>
      <c r="L479" s="328"/>
      <c r="M479" s="326"/>
      <c r="N479" s="326"/>
      <c r="O479" s="327">
        <v>5.55</v>
      </c>
      <c r="P479" s="326"/>
      <c r="Q479" s="290">
        <v>0</v>
      </c>
    </row>
    <row r="480" spans="1:17" hidden="1" outlineLevel="1" collapsed="1" x14ac:dyDescent="0.25">
      <c r="A480" s="287"/>
      <c r="B480" s="287"/>
      <c r="C480" s="287"/>
      <c r="D480" s="325">
        <v>100458939</v>
      </c>
      <c r="E480" s="326"/>
      <c r="F480" s="326"/>
      <c r="G480" s="326"/>
      <c r="H480" s="326"/>
      <c r="I480" s="327">
        <v>4.75</v>
      </c>
      <c r="J480" s="326"/>
      <c r="K480" s="326"/>
      <c r="L480" s="328"/>
      <c r="M480" s="326"/>
      <c r="N480" s="326"/>
      <c r="O480" s="327">
        <v>4.75</v>
      </c>
      <c r="P480" s="326"/>
      <c r="Q480" s="290">
        <v>0</v>
      </c>
    </row>
    <row r="481" spans="1:17" hidden="1" outlineLevel="1" collapsed="1" x14ac:dyDescent="0.25">
      <c r="A481" s="287"/>
      <c r="B481" s="287"/>
      <c r="C481" s="287"/>
      <c r="D481" s="325">
        <v>100458960</v>
      </c>
      <c r="E481" s="326"/>
      <c r="F481" s="326"/>
      <c r="G481" s="326"/>
      <c r="H481" s="326"/>
      <c r="I481" s="327">
        <v>5.28</v>
      </c>
      <c r="J481" s="326"/>
      <c r="K481" s="326"/>
      <c r="L481" s="328"/>
      <c r="M481" s="326"/>
      <c r="N481" s="326"/>
      <c r="O481" s="327">
        <v>5.28</v>
      </c>
      <c r="P481" s="326"/>
      <c r="Q481" s="290">
        <v>0</v>
      </c>
    </row>
    <row r="482" spans="1:17" hidden="1" outlineLevel="1" collapsed="1" x14ac:dyDescent="0.25">
      <c r="A482" s="287"/>
      <c r="B482" s="287"/>
      <c r="C482" s="287"/>
      <c r="D482" s="325">
        <v>100459007</v>
      </c>
      <c r="E482" s="326"/>
      <c r="F482" s="326"/>
      <c r="G482" s="326"/>
      <c r="H482" s="326"/>
      <c r="I482" s="327">
        <v>2.46</v>
      </c>
      <c r="J482" s="326"/>
      <c r="K482" s="326"/>
      <c r="L482" s="328"/>
      <c r="M482" s="326"/>
      <c r="N482" s="326"/>
      <c r="O482" s="327">
        <v>2.46</v>
      </c>
      <c r="P482" s="326"/>
      <c r="Q482" s="290">
        <v>0</v>
      </c>
    </row>
    <row r="483" spans="1:17" hidden="1" outlineLevel="1" collapsed="1" x14ac:dyDescent="0.25">
      <c r="A483" s="287"/>
      <c r="B483" s="287"/>
      <c r="C483" s="287"/>
      <c r="D483" s="325">
        <v>100459255</v>
      </c>
      <c r="E483" s="326"/>
      <c r="F483" s="326"/>
      <c r="G483" s="326"/>
      <c r="H483" s="326"/>
      <c r="I483" s="327">
        <v>0.99</v>
      </c>
      <c r="J483" s="326"/>
      <c r="K483" s="326"/>
      <c r="L483" s="328"/>
      <c r="M483" s="326"/>
      <c r="N483" s="326"/>
      <c r="O483" s="327">
        <v>0.99</v>
      </c>
      <c r="P483" s="326"/>
      <c r="Q483" s="290">
        <v>0</v>
      </c>
    </row>
    <row r="484" spans="1:17" hidden="1" outlineLevel="1" collapsed="1" x14ac:dyDescent="0.25">
      <c r="A484" s="287"/>
      <c r="B484" s="287"/>
      <c r="C484" s="287"/>
      <c r="D484" s="325">
        <v>100459271</v>
      </c>
      <c r="E484" s="326"/>
      <c r="F484" s="326"/>
      <c r="G484" s="326"/>
      <c r="H484" s="326"/>
      <c r="I484" s="327">
        <v>1.26</v>
      </c>
      <c r="J484" s="326"/>
      <c r="K484" s="326"/>
      <c r="L484" s="328"/>
      <c r="M484" s="326"/>
      <c r="N484" s="326"/>
      <c r="O484" s="327">
        <v>1.26</v>
      </c>
      <c r="P484" s="326"/>
      <c r="Q484" s="290">
        <v>0</v>
      </c>
    </row>
    <row r="485" spans="1:17" hidden="1" outlineLevel="1" collapsed="1" x14ac:dyDescent="0.25">
      <c r="A485" s="287"/>
      <c r="B485" s="287"/>
      <c r="C485" s="287"/>
      <c r="D485" s="325">
        <v>100459233</v>
      </c>
      <c r="E485" s="326"/>
      <c r="F485" s="326"/>
      <c r="G485" s="326"/>
      <c r="H485" s="326"/>
      <c r="I485" s="327">
        <v>1</v>
      </c>
      <c r="J485" s="326"/>
      <c r="K485" s="326"/>
      <c r="L485" s="328"/>
      <c r="M485" s="326"/>
      <c r="N485" s="326"/>
      <c r="O485" s="327">
        <v>1</v>
      </c>
      <c r="P485" s="326"/>
      <c r="Q485" s="290">
        <v>0</v>
      </c>
    </row>
    <row r="486" spans="1:17" hidden="1" outlineLevel="1" collapsed="1" x14ac:dyDescent="0.25">
      <c r="A486" s="287"/>
      <c r="B486" s="287"/>
      <c r="C486" s="339" t="s">
        <v>261</v>
      </c>
      <c r="D486" s="340"/>
      <c r="E486" s="340"/>
      <c r="F486" s="340"/>
      <c r="G486" s="340"/>
      <c r="H486" s="340"/>
      <c r="I486" s="341">
        <v>219.285</v>
      </c>
      <c r="J486" s="340"/>
      <c r="K486" s="340"/>
      <c r="L486" s="342"/>
      <c r="M486" s="340"/>
      <c r="N486" s="340"/>
      <c r="O486" s="341">
        <v>219.285</v>
      </c>
      <c r="P486" s="340"/>
      <c r="Q486" s="291">
        <v>0</v>
      </c>
    </row>
    <row r="487" spans="1:17" ht="13.8" collapsed="1" thickBot="1" x14ac:dyDescent="0.3">
      <c r="A487" s="287"/>
      <c r="C487" s="329" t="s">
        <v>262</v>
      </c>
      <c r="D487" s="330"/>
      <c r="E487" s="330"/>
      <c r="F487" s="330"/>
      <c r="G487" s="330"/>
      <c r="H487" s="330"/>
      <c r="I487" s="332">
        <v>130.16000000000003</v>
      </c>
      <c r="J487" s="330"/>
      <c r="K487" s="330"/>
      <c r="L487" s="331"/>
      <c r="M487" s="330"/>
      <c r="N487" s="330"/>
      <c r="O487" s="332">
        <v>130.16000000000003</v>
      </c>
      <c r="P487" s="330"/>
      <c r="Q487" s="289">
        <v>0</v>
      </c>
    </row>
    <row r="488" spans="1:17" ht="13.8" hidden="1" outlineLevel="1" collapsed="1" thickBot="1" x14ac:dyDescent="0.3">
      <c r="A488" s="287"/>
      <c r="B488" s="287"/>
      <c r="C488" s="287"/>
      <c r="D488" s="325">
        <v>100463897</v>
      </c>
      <c r="E488" s="326"/>
      <c r="F488" s="326"/>
      <c r="G488" s="326"/>
      <c r="H488" s="326"/>
      <c r="I488" s="327">
        <v>2.39</v>
      </c>
      <c r="J488" s="326"/>
      <c r="K488" s="326"/>
      <c r="L488" s="328"/>
      <c r="M488" s="326"/>
      <c r="N488" s="326"/>
      <c r="O488" s="327">
        <v>2.39</v>
      </c>
      <c r="P488" s="326"/>
      <c r="Q488" s="290">
        <v>0</v>
      </c>
    </row>
    <row r="489" spans="1:17" ht="13.8" hidden="1" outlineLevel="1" collapsed="1" thickBot="1" x14ac:dyDescent="0.3">
      <c r="A489" s="287"/>
      <c r="B489" s="287"/>
      <c r="C489" s="287"/>
      <c r="D489" s="325">
        <v>100463826</v>
      </c>
      <c r="E489" s="326"/>
      <c r="F489" s="326"/>
      <c r="G489" s="326"/>
      <c r="H489" s="326"/>
      <c r="I489" s="327">
        <v>0.3</v>
      </c>
      <c r="J489" s="326"/>
      <c r="K489" s="326"/>
      <c r="L489" s="328"/>
      <c r="M489" s="326"/>
      <c r="N489" s="326"/>
      <c r="O489" s="327">
        <v>0.3</v>
      </c>
      <c r="P489" s="326"/>
      <c r="Q489" s="290">
        <v>0</v>
      </c>
    </row>
    <row r="490" spans="1:17" ht="13.8" hidden="1" outlineLevel="1" collapsed="1" thickBot="1" x14ac:dyDescent="0.3">
      <c r="A490" s="287"/>
      <c r="B490" s="287"/>
      <c r="C490" s="287"/>
      <c r="D490" s="325">
        <v>100463343</v>
      </c>
      <c r="E490" s="326"/>
      <c r="F490" s="326"/>
      <c r="G490" s="326"/>
      <c r="H490" s="326"/>
      <c r="I490" s="327">
        <v>0.14000000000000001</v>
      </c>
      <c r="J490" s="326"/>
      <c r="K490" s="326"/>
      <c r="L490" s="328"/>
      <c r="M490" s="326"/>
      <c r="N490" s="326"/>
      <c r="O490" s="327">
        <v>0.14000000000000001</v>
      </c>
      <c r="P490" s="326"/>
      <c r="Q490" s="290">
        <v>0</v>
      </c>
    </row>
    <row r="491" spans="1:17" ht="13.8" hidden="1" outlineLevel="1" collapsed="1" thickBot="1" x14ac:dyDescent="0.3">
      <c r="A491" s="287"/>
      <c r="B491" s="287"/>
      <c r="C491" s="287"/>
      <c r="D491" s="325">
        <v>100463436</v>
      </c>
      <c r="E491" s="326"/>
      <c r="F491" s="326"/>
      <c r="G491" s="326"/>
      <c r="H491" s="326"/>
      <c r="I491" s="327">
        <v>0.71</v>
      </c>
      <c r="J491" s="326"/>
      <c r="K491" s="326"/>
      <c r="L491" s="328"/>
      <c r="M491" s="326"/>
      <c r="N491" s="326"/>
      <c r="O491" s="327">
        <v>0.71</v>
      </c>
      <c r="P491" s="326"/>
      <c r="Q491" s="290">
        <v>0</v>
      </c>
    </row>
    <row r="492" spans="1:17" ht="13.8" hidden="1" outlineLevel="1" collapsed="1" thickBot="1" x14ac:dyDescent="0.3">
      <c r="A492" s="287"/>
      <c r="B492" s="287"/>
      <c r="C492" s="287"/>
      <c r="D492" s="325">
        <v>100463493</v>
      </c>
      <c r="E492" s="326"/>
      <c r="F492" s="326"/>
      <c r="G492" s="326"/>
      <c r="H492" s="326"/>
      <c r="I492" s="327">
        <v>0.55000000000000004</v>
      </c>
      <c r="J492" s="326"/>
      <c r="K492" s="326"/>
      <c r="L492" s="328"/>
      <c r="M492" s="326"/>
      <c r="N492" s="326"/>
      <c r="O492" s="327">
        <v>0.55000000000000004</v>
      </c>
      <c r="P492" s="326"/>
      <c r="Q492" s="290">
        <v>0</v>
      </c>
    </row>
    <row r="493" spans="1:17" ht="13.8" hidden="1" outlineLevel="1" collapsed="1" thickBot="1" x14ac:dyDescent="0.3">
      <c r="A493" s="287"/>
      <c r="B493" s="287"/>
      <c r="C493" s="287"/>
      <c r="D493" s="325">
        <v>100463546</v>
      </c>
      <c r="E493" s="326"/>
      <c r="F493" s="326"/>
      <c r="G493" s="326"/>
      <c r="H493" s="326"/>
      <c r="I493" s="327">
        <v>2.88</v>
      </c>
      <c r="J493" s="326"/>
      <c r="K493" s="326"/>
      <c r="L493" s="328"/>
      <c r="M493" s="326"/>
      <c r="N493" s="326"/>
      <c r="O493" s="327">
        <v>2.88</v>
      </c>
      <c r="P493" s="326"/>
      <c r="Q493" s="290">
        <v>0</v>
      </c>
    </row>
    <row r="494" spans="1:17" ht="13.8" hidden="1" outlineLevel="1" collapsed="1" thickBot="1" x14ac:dyDescent="0.3">
      <c r="A494" s="287"/>
      <c r="B494" s="287"/>
      <c r="C494" s="287"/>
      <c r="D494" s="325">
        <v>100463547</v>
      </c>
      <c r="E494" s="326"/>
      <c r="F494" s="326"/>
      <c r="G494" s="326"/>
      <c r="H494" s="326"/>
      <c r="I494" s="327">
        <v>0.23</v>
      </c>
      <c r="J494" s="326"/>
      <c r="K494" s="326"/>
      <c r="L494" s="328"/>
      <c r="M494" s="326"/>
      <c r="N494" s="326"/>
      <c r="O494" s="327">
        <v>0.23</v>
      </c>
      <c r="P494" s="326"/>
      <c r="Q494" s="290">
        <v>0</v>
      </c>
    </row>
    <row r="495" spans="1:17" ht="13.8" hidden="1" outlineLevel="1" collapsed="1" thickBot="1" x14ac:dyDescent="0.3">
      <c r="A495" s="287"/>
      <c r="B495" s="287"/>
      <c r="C495" s="287"/>
      <c r="D495" s="325">
        <v>100463552</v>
      </c>
      <c r="E495" s="326"/>
      <c r="F495" s="326"/>
      <c r="G495" s="326"/>
      <c r="H495" s="326"/>
      <c r="I495" s="327">
        <v>0.85</v>
      </c>
      <c r="J495" s="326"/>
      <c r="K495" s="326"/>
      <c r="L495" s="328"/>
      <c r="M495" s="326"/>
      <c r="N495" s="326"/>
      <c r="O495" s="327">
        <v>0.85</v>
      </c>
      <c r="P495" s="326"/>
      <c r="Q495" s="290">
        <v>0</v>
      </c>
    </row>
    <row r="496" spans="1:17" ht="13.8" hidden="1" outlineLevel="1" collapsed="1" thickBot="1" x14ac:dyDescent="0.3">
      <c r="A496" s="287"/>
      <c r="B496" s="287"/>
      <c r="C496" s="287"/>
      <c r="D496" s="325">
        <v>100463566</v>
      </c>
      <c r="E496" s="326"/>
      <c r="F496" s="326"/>
      <c r="G496" s="326"/>
      <c r="H496" s="326"/>
      <c r="I496" s="327">
        <v>0.45</v>
      </c>
      <c r="J496" s="326"/>
      <c r="K496" s="326"/>
      <c r="L496" s="328"/>
      <c r="M496" s="326"/>
      <c r="N496" s="326"/>
      <c r="O496" s="327">
        <v>0.45</v>
      </c>
      <c r="P496" s="326"/>
      <c r="Q496" s="290">
        <v>0</v>
      </c>
    </row>
    <row r="497" spans="1:17" ht="13.8" hidden="1" outlineLevel="1" collapsed="1" thickBot="1" x14ac:dyDescent="0.3">
      <c r="A497" s="287"/>
      <c r="B497" s="287"/>
      <c r="C497" s="287"/>
      <c r="D497" s="325">
        <v>100463662</v>
      </c>
      <c r="E497" s="326"/>
      <c r="F497" s="326"/>
      <c r="G497" s="326"/>
      <c r="H497" s="326"/>
      <c r="I497" s="327">
        <v>0.56000000000000005</v>
      </c>
      <c r="J497" s="326"/>
      <c r="K497" s="326"/>
      <c r="L497" s="328"/>
      <c r="M497" s="326"/>
      <c r="N497" s="326"/>
      <c r="O497" s="327">
        <v>0.56000000000000005</v>
      </c>
      <c r="P497" s="326"/>
      <c r="Q497" s="290">
        <v>0</v>
      </c>
    </row>
    <row r="498" spans="1:17" ht="13.8" hidden="1" outlineLevel="1" collapsed="1" thickBot="1" x14ac:dyDescent="0.3">
      <c r="A498" s="287"/>
      <c r="B498" s="287"/>
      <c r="C498" s="287"/>
      <c r="D498" s="325">
        <v>100463784</v>
      </c>
      <c r="E498" s="326"/>
      <c r="F498" s="326"/>
      <c r="G498" s="326"/>
      <c r="H498" s="326"/>
      <c r="I498" s="327">
        <v>1.1499999999999999</v>
      </c>
      <c r="J498" s="326"/>
      <c r="K498" s="326"/>
      <c r="L498" s="328"/>
      <c r="M498" s="326"/>
      <c r="N498" s="326"/>
      <c r="O498" s="327">
        <v>1.1499999999999999</v>
      </c>
      <c r="P498" s="326"/>
      <c r="Q498" s="290">
        <v>0</v>
      </c>
    </row>
    <row r="499" spans="1:17" ht="13.8" hidden="1" outlineLevel="1" collapsed="1" thickBot="1" x14ac:dyDescent="0.3">
      <c r="A499" s="287"/>
      <c r="B499" s="287"/>
      <c r="C499" s="287"/>
      <c r="D499" s="325">
        <v>100463845</v>
      </c>
      <c r="E499" s="326"/>
      <c r="F499" s="326"/>
      <c r="G499" s="326"/>
      <c r="H499" s="326"/>
      <c r="I499" s="327">
        <v>0.11</v>
      </c>
      <c r="J499" s="326"/>
      <c r="K499" s="326"/>
      <c r="L499" s="328"/>
      <c r="M499" s="326"/>
      <c r="N499" s="326"/>
      <c r="O499" s="327">
        <v>0.11</v>
      </c>
      <c r="P499" s="326"/>
      <c r="Q499" s="290">
        <v>0</v>
      </c>
    </row>
    <row r="500" spans="1:17" ht="13.8" hidden="1" outlineLevel="1" collapsed="1" thickBot="1" x14ac:dyDescent="0.3">
      <c r="A500" s="287"/>
      <c r="B500" s="287"/>
      <c r="C500" s="287"/>
      <c r="D500" s="325">
        <v>100462283</v>
      </c>
      <c r="E500" s="326"/>
      <c r="F500" s="326"/>
      <c r="G500" s="326"/>
      <c r="H500" s="326"/>
      <c r="I500" s="327">
        <v>2.58</v>
      </c>
      <c r="J500" s="326"/>
      <c r="K500" s="326"/>
      <c r="L500" s="328"/>
      <c r="M500" s="326"/>
      <c r="N500" s="326"/>
      <c r="O500" s="327">
        <v>2.58</v>
      </c>
      <c r="P500" s="326"/>
      <c r="Q500" s="290">
        <v>0</v>
      </c>
    </row>
    <row r="501" spans="1:17" ht="13.8" hidden="1" outlineLevel="1" collapsed="1" thickBot="1" x14ac:dyDescent="0.3">
      <c r="A501" s="287"/>
      <c r="B501" s="287"/>
      <c r="C501" s="287"/>
      <c r="D501" s="325">
        <v>100462330</v>
      </c>
      <c r="E501" s="326"/>
      <c r="F501" s="326"/>
      <c r="G501" s="326"/>
      <c r="H501" s="326"/>
      <c r="I501" s="327">
        <v>1.1200000000000001</v>
      </c>
      <c r="J501" s="326"/>
      <c r="K501" s="326"/>
      <c r="L501" s="328"/>
      <c r="M501" s="326"/>
      <c r="N501" s="326"/>
      <c r="O501" s="327">
        <v>1.1200000000000001</v>
      </c>
      <c r="P501" s="326"/>
      <c r="Q501" s="290">
        <v>0</v>
      </c>
    </row>
    <row r="502" spans="1:17" ht="13.8" hidden="1" outlineLevel="1" collapsed="1" thickBot="1" x14ac:dyDescent="0.3">
      <c r="A502" s="287"/>
      <c r="B502" s="287"/>
      <c r="C502" s="287"/>
      <c r="D502" s="325">
        <v>100462344</v>
      </c>
      <c r="E502" s="326"/>
      <c r="F502" s="326"/>
      <c r="G502" s="326"/>
      <c r="H502" s="326"/>
      <c r="I502" s="327">
        <v>0.57999999999999996</v>
      </c>
      <c r="J502" s="326"/>
      <c r="K502" s="326"/>
      <c r="L502" s="328"/>
      <c r="M502" s="326"/>
      <c r="N502" s="326"/>
      <c r="O502" s="327">
        <v>0.57999999999999996</v>
      </c>
      <c r="P502" s="326"/>
      <c r="Q502" s="290">
        <v>0</v>
      </c>
    </row>
    <row r="503" spans="1:17" ht="13.8" hidden="1" outlineLevel="1" collapsed="1" thickBot="1" x14ac:dyDescent="0.3">
      <c r="A503" s="287"/>
      <c r="B503" s="287"/>
      <c r="C503" s="287"/>
      <c r="D503" s="325">
        <v>100462225</v>
      </c>
      <c r="E503" s="326"/>
      <c r="F503" s="326"/>
      <c r="G503" s="326"/>
      <c r="H503" s="326"/>
      <c r="I503" s="327">
        <v>3.34</v>
      </c>
      <c r="J503" s="326"/>
      <c r="K503" s="326"/>
      <c r="L503" s="328"/>
      <c r="M503" s="326"/>
      <c r="N503" s="326"/>
      <c r="O503" s="327">
        <v>3.34</v>
      </c>
      <c r="P503" s="326"/>
      <c r="Q503" s="290">
        <v>0</v>
      </c>
    </row>
    <row r="504" spans="1:17" ht="13.8" hidden="1" outlineLevel="1" collapsed="1" thickBot="1" x14ac:dyDescent="0.3">
      <c r="A504" s="287"/>
      <c r="B504" s="287"/>
      <c r="C504" s="287"/>
      <c r="D504" s="325">
        <v>100462235</v>
      </c>
      <c r="E504" s="326"/>
      <c r="F504" s="326"/>
      <c r="G504" s="326"/>
      <c r="H504" s="326"/>
      <c r="I504" s="327">
        <v>0.08</v>
      </c>
      <c r="J504" s="326"/>
      <c r="K504" s="326"/>
      <c r="L504" s="328"/>
      <c r="M504" s="326"/>
      <c r="N504" s="326"/>
      <c r="O504" s="327">
        <v>0.08</v>
      </c>
      <c r="P504" s="326"/>
      <c r="Q504" s="290">
        <v>0</v>
      </c>
    </row>
    <row r="505" spans="1:17" ht="13.8" hidden="1" outlineLevel="1" collapsed="1" thickBot="1" x14ac:dyDescent="0.3">
      <c r="A505" s="287"/>
      <c r="B505" s="287"/>
      <c r="C505" s="287"/>
      <c r="D505" s="325">
        <v>100462494</v>
      </c>
      <c r="E505" s="326"/>
      <c r="F505" s="326"/>
      <c r="G505" s="326"/>
      <c r="H505" s="326"/>
      <c r="I505" s="327">
        <v>3.19</v>
      </c>
      <c r="J505" s="326"/>
      <c r="K505" s="326"/>
      <c r="L505" s="328"/>
      <c r="M505" s="326"/>
      <c r="N505" s="326"/>
      <c r="O505" s="327">
        <v>3.19</v>
      </c>
      <c r="P505" s="326"/>
      <c r="Q505" s="290">
        <v>0</v>
      </c>
    </row>
    <row r="506" spans="1:17" ht="13.8" hidden="1" outlineLevel="1" collapsed="1" thickBot="1" x14ac:dyDescent="0.3">
      <c r="A506" s="287"/>
      <c r="B506" s="287"/>
      <c r="C506" s="287"/>
      <c r="D506" s="325">
        <v>100462538</v>
      </c>
      <c r="E506" s="326"/>
      <c r="F506" s="326"/>
      <c r="G506" s="326"/>
      <c r="H506" s="326"/>
      <c r="I506" s="327">
        <v>0.88</v>
      </c>
      <c r="J506" s="326"/>
      <c r="K506" s="326"/>
      <c r="L506" s="328"/>
      <c r="M506" s="326"/>
      <c r="N506" s="326"/>
      <c r="O506" s="327">
        <v>0.88</v>
      </c>
      <c r="P506" s="326"/>
      <c r="Q506" s="290">
        <v>0</v>
      </c>
    </row>
    <row r="507" spans="1:17" ht="13.8" hidden="1" outlineLevel="1" collapsed="1" thickBot="1" x14ac:dyDescent="0.3">
      <c r="A507" s="287"/>
      <c r="B507" s="287"/>
      <c r="C507" s="287"/>
      <c r="D507" s="325">
        <v>100462621</v>
      </c>
      <c r="E507" s="326"/>
      <c r="F507" s="326"/>
      <c r="G507" s="326"/>
      <c r="H507" s="326"/>
      <c r="I507" s="327">
        <v>0.33</v>
      </c>
      <c r="J507" s="326"/>
      <c r="K507" s="326"/>
      <c r="L507" s="328"/>
      <c r="M507" s="326"/>
      <c r="N507" s="326"/>
      <c r="O507" s="327">
        <v>0.33</v>
      </c>
      <c r="P507" s="326"/>
      <c r="Q507" s="290">
        <v>0</v>
      </c>
    </row>
    <row r="508" spans="1:17" ht="13.8" hidden="1" outlineLevel="1" collapsed="1" thickBot="1" x14ac:dyDescent="0.3">
      <c r="A508" s="287"/>
      <c r="B508" s="287"/>
      <c r="C508" s="287"/>
      <c r="D508" s="325">
        <v>100462631</v>
      </c>
      <c r="E508" s="326"/>
      <c r="F508" s="326"/>
      <c r="G508" s="326"/>
      <c r="H508" s="326"/>
      <c r="I508" s="327">
        <v>0.26</v>
      </c>
      <c r="J508" s="326"/>
      <c r="K508" s="326"/>
      <c r="L508" s="328"/>
      <c r="M508" s="326"/>
      <c r="N508" s="326"/>
      <c r="O508" s="327">
        <v>0.26</v>
      </c>
      <c r="P508" s="326"/>
      <c r="Q508" s="290">
        <v>0</v>
      </c>
    </row>
    <row r="509" spans="1:17" ht="13.8" hidden="1" outlineLevel="1" collapsed="1" thickBot="1" x14ac:dyDescent="0.3">
      <c r="A509" s="287"/>
      <c r="B509" s="287"/>
      <c r="C509" s="287"/>
      <c r="D509" s="325">
        <v>100462643</v>
      </c>
      <c r="E509" s="326"/>
      <c r="F509" s="326"/>
      <c r="G509" s="326"/>
      <c r="H509" s="326"/>
      <c r="I509" s="327">
        <v>0.54</v>
      </c>
      <c r="J509" s="326"/>
      <c r="K509" s="326"/>
      <c r="L509" s="328"/>
      <c r="M509" s="326"/>
      <c r="N509" s="326"/>
      <c r="O509" s="327">
        <v>0.54</v>
      </c>
      <c r="P509" s="326"/>
      <c r="Q509" s="290">
        <v>0</v>
      </c>
    </row>
    <row r="510" spans="1:17" ht="13.8" hidden="1" outlineLevel="1" collapsed="1" thickBot="1" x14ac:dyDescent="0.3">
      <c r="A510" s="287"/>
      <c r="B510" s="287"/>
      <c r="C510" s="287"/>
      <c r="D510" s="325">
        <v>100462675</v>
      </c>
      <c r="E510" s="326"/>
      <c r="F510" s="326"/>
      <c r="G510" s="326"/>
      <c r="H510" s="326"/>
      <c r="I510" s="327">
        <v>1.32</v>
      </c>
      <c r="J510" s="326"/>
      <c r="K510" s="326"/>
      <c r="L510" s="328"/>
      <c r="M510" s="326"/>
      <c r="N510" s="326"/>
      <c r="O510" s="327">
        <v>1.32</v>
      </c>
      <c r="P510" s="326"/>
      <c r="Q510" s="290">
        <v>0</v>
      </c>
    </row>
    <row r="511" spans="1:17" ht="13.8" hidden="1" outlineLevel="1" collapsed="1" thickBot="1" x14ac:dyDescent="0.3">
      <c r="A511" s="287"/>
      <c r="B511" s="287"/>
      <c r="C511" s="287"/>
      <c r="D511" s="325">
        <v>100462735</v>
      </c>
      <c r="E511" s="326"/>
      <c r="F511" s="326"/>
      <c r="G511" s="326"/>
      <c r="H511" s="326"/>
      <c r="I511" s="327">
        <v>0.46</v>
      </c>
      <c r="J511" s="326"/>
      <c r="K511" s="326"/>
      <c r="L511" s="328"/>
      <c r="M511" s="326"/>
      <c r="N511" s="326"/>
      <c r="O511" s="327">
        <v>0.46</v>
      </c>
      <c r="P511" s="326"/>
      <c r="Q511" s="290">
        <v>0</v>
      </c>
    </row>
    <row r="512" spans="1:17" ht="13.8" hidden="1" outlineLevel="1" collapsed="1" thickBot="1" x14ac:dyDescent="0.3">
      <c r="A512" s="287"/>
      <c r="B512" s="287"/>
      <c r="C512" s="287"/>
      <c r="D512" s="325">
        <v>100462758</v>
      </c>
      <c r="E512" s="326"/>
      <c r="F512" s="326"/>
      <c r="G512" s="326"/>
      <c r="H512" s="326"/>
      <c r="I512" s="327">
        <v>1.6</v>
      </c>
      <c r="J512" s="326"/>
      <c r="K512" s="326"/>
      <c r="L512" s="328"/>
      <c r="M512" s="326"/>
      <c r="N512" s="326"/>
      <c r="O512" s="327">
        <v>1.6</v>
      </c>
      <c r="P512" s="326"/>
      <c r="Q512" s="290">
        <v>0</v>
      </c>
    </row>
    <row r="513" spans="1:17" ht="13.8" hidden="1" outlineLevel="1" collapsed="1" thickBot="1" x14ac:dyDescent="0.3">
      <c r="A513" s="287"/>
      <c r="B513" s="287"/>
      <c r="C513" s="287"/>
      <c r="D513" s="325">
        <v>100462796</v>
      </c>
      <c r="E513" s="326"/>
      <c r="F513" s="326"/>
      <c r="G513" s="326"/>
      <c r="H513" s="326"/>
      <c r="I513" s="327">
        <v>1.85</v>
      </c>
      <c r="J513" s="326"/>
      <c r="K513" s="326"/>
      <c r="L513" s="328"/>
      <c r="M513" s="326"/>
      <c r="N513" s="326"/>
      <c r="O513" s="327">
        <v>1.85</v>
      </c>
      <c r="P513" s="326"/>
      <c r="Q513" s="290">
        <v>0</v>
      </c>
    </row>
    <row r="514" spans="1:17" ht="13.8" hidden="1" outlineLevel="1" collapsed="1" thickBot="1" x14ac:dyDescent="0.3">
      <c r="A514" s="287"/>
      <c r="B514" s="287"/>
      <c r="C514" s="287"/>
      <c r="D514" s="325">
        <v>100462803</v>
      </c>
      <c r="E514" s="326"/>
      <c r="F514" s="326"/>
      <c r="G514" s="326"/>
      <c r="H514" s="326"/>
      <c r="I514" s="327">
        <v>0.57999999999999996</v>
      </c>
      <c r="J514" s="326"/>
      <c r="K514" s="326"/>
      <c r="L514" s="328"/>
      <c r="M514" s="326"/>
      <c r="N514" s="326"/>
      <c r="O514" s="327">
        <v>0.57999999999999996</v>
      </c>
      <c r="P514" s="326"/>
      <c r="Q514" s="290">
        <v>0</v>
      </c>
    </row>
    <row r="515" spans="1:17" ht="13.8" hidden="1" outlineLevel="1" collapsed="1" thickBot="1" x14ac:dyDescent="0.3">
      <c r="A515" s="287"/>
      <c r="B515" s="287"/>
      <c r="C515" s="287"/>
      <c r="D515" s="325">
        <v>100462848</v>
      </c>
      <c r="E515" s="326"/>
      <c r="F515" s="326"/>
      <c r="G515" s="326"/>
      <c r="H515" s="326"/>
      <c r="I515" s="327">
        <v>0.04</v>
      </c>
      <c r="J515" s="326"/>
      <c r="K515" s="326"/>
      <c r="L515" s="328"/>
      <c r="M515" s="326"/>
      <c r="N515" s="326"/>
      <c r="O515" s="327">
        <v>0.04</v>
      </c>
      <c r="P515" s="326"/>
      <c r="Q515" s="290">
        <v>0</v>
      </c>
    </row>
    <row r="516" spans="1:17" ht="13.8" hidden="1" outlineLevel="1" collapsed="1" thickBot="1" x14ac:dyDescent="0.3">
      <c r="A516" s="287"/>
      <c r="B516" s="287"/>
      <c r="C516" s="287"/>
      <c r="D516" s="325">
        <v>100462956</v>
      </c>
      <c r="E516" s="326"/>
      <c r="F516" s="326"/>
      <c r="G516" s="326"/>
      <c r="H516" s="326"/>
      <c r="I516" s="327">
        <v>1.1499999999999999</v>
      </c>
      <c r="J516" s="326"/>
      <c r="K516" s="326"/>
      <c r="L516" s="328"/>
      <c r="M516" s="326"/>
      <c r="N516" s="326"/>
      <c r="O516" s="327">
        <v>1.1499999999999999</v>
      </c>
      <c r="P516" s="326"/>
      <c r="Q516" s="290">
        <v>0</v>
      </c>
    </row>
    <row r="517" spans="1:17" ht="13.8" hidden="1" outlineLevel="1" collapsed="1" thickBot="1" x14ac:dyDescent="0.3">
      <c r="A517" s="287"/>
      <c r="B517" s="287"/>
      <c r="C517" s="287"/>
      <c r="D517" s="325">
        <v>100463001</v>
      </c>
      <c r="E517" s="326"/>
      <c r="F517" s="326"/>
      <c r="G517" s="326"/>
      <c r="H517" s="326"/>
      <c r="I517" s="327">
        <v>4.74</v>
      </c>
      <c r="J517" s="326"/>
      <c r="K517" s="326"/>
      <c r="L517" s="328"/>
      <c r="M517" s="326"/>
      <c r="N517" s="326"/>
      <c r="O517" s="327">
        <v>4.74</v>
      </c>
      <c r="P517" s="326"/>
      <c r="Q517" s="290">
        <v>0</v>
      </c>
    </row>
    <row r="518" spans="1:17" ht="13.8" hidden="1" outlineLevel="1" collapsed="1" thickBot="1" x14ac:dyDescent="0.3">
      <c r="A518" s="287"/>
      <c r="B518" s="287"/>
      <c r="C518" s="287"/>
      <c r="D518" s="325">
        <v>100463003</v>
      </c>
      <c r="E518" s="326"/>
      <c r="F518" s="326"/>
      <c r="G518" s="326"/>
      <c r="H518" s="326"/>
      <c r="I518" s="327">
        <v>1.61</v>
      </c>
      <c r="J518" s="326"/>
      <c r="K518" s="326"/>
      <c r="L518" s="328"/>
      <c r="M518" s="326"/>
      <c r="N518" s="326"/>
      <c r="O518" s="327">
        <v>1.61</v>
      </c>
      <c r="P518" s="326"/>
      <c r="Q518" s="290">
        <v>0</v>
      </c>
    </row>
    <row r="519" spans="1:17" ht="13.8" hidden="1" outlineLevel="1" collapsed="1" thickBot="1" x14ac:dyDescent="0.3">
      <c r="A519" s="287"/>
      <c r="B519" s="287"/>
      <c r="C519" s="287"/>
      <c r="D519" s="325">
        <v>100463009</v>
      </c>
      <c r="E519" s="326"/>
      <c r="F519" s="326"/>
      <c r="G519" s="326"/>
      <c r="H519" s="326"/>
      <c r="I519" s="327">
        <v>4.4000000000000004</v>
      </c>
      <c r="J519" s="326"/>
      <c r="K519" s="326"/>
      <c r="L519" s="328"/>
      <c r="M519" s="326"/>
      <c r="N519" s="326"/>
      <c r="O519" s="327">
        <v>4.4000000000000004</v>
      </c>
      <c r="P519" s="326"/>
      <c r="Q519" s="290">
        <v>0</v>
      </c>
    </row>
    <row r="520" spans="1:17" ht="13.8" hidden="1" outlineLevel="1" collapsed="1" thickBot="1" x14ac:dyDescent="0.3">
      <c r="A520" s="287"/>
      <c r="B520" s="287"/>
      <c r="C520" s="287"/>
      <c r="D520" s="325">
        <v>100463082</v>
      </c>
      <c r="E520" s="326"/>
      <c r="F520" s="326"/>
      <c r="G520" s="326"/>
      <c r="H520" s="326"/>
      <c r="I520" s="327">
        <v>1.36</v>
      </c>
      <c r="J520" s="326"/>
      <c r="K520" s="326"/>
      <c r="L520" s="328"/>
      <c r="M520" s="326"/>
      <c r="N520" s="326"/>
      <c r="O520" s="327">
        <v>1.36</v>
      </c>
      <c r="P520" s="326"/>
      <c r="Q520" s="290">
        <v>0</v>
      </c>
    </row>
    <row r="521" spans="1:17" ht="13.8" hidden="1" outlineLevel="1" collapsed="1" thickBot="1" x14ac:dyDescent="0.3">
      <c r="A521" s="287"/>
      <c r="B521" s="287"/>
      <c r="C521" s="287"/>
      <c r="D521" s="325">
        <v>100463111</v>
      </c>
      <c r="E521" s="326"/>
      <c r="F521" s="326"/>
      <c r="G521" s="326"/>
      <c r="H521" s="326"/>
      <c r="I521" s="327">
        <v>0.42</v>
      </c>
      <c r="J521" s="326"/>
      <c r="K521" s="326"/>
      <c r="L521" s="328"/>
      <c r="M521" s="326"/>
      <c r="N521" s="326"/>
      <c r="O521" s="327">
        <v>0.42</v>
      </c>
      <c r="P521" s="326"/>
      <c r="Q521" s="290">
        <v>0</v>
      </c>
    </row>
    <row r="522" spans="1:17" ht="13.8" hidden="1" outlineLevel="1" collapsed="1" thickBot="1" x14ac:dyDescent="0.3">
      <c r="A522" s="287"/>
      <c r="B522" s="287"/>
      <c r="C522" s="287"/>
      <c r="D522" s="325">
        <v>100463098</v>
      </c>
      <c r="E522" s="326"/>
      <c r="F522" s="326"/>
      <c r="G522" s="326"/>
      <c r="H522" s="326"/>
      <c r="I522" s="327">
        <v>0.21</v>
      </c>
      <c r="J522" s="326"/>
      <c r="K522" s="326"/>
      <c r="L522" s="328"/>
      <c r="M522" s="326"/>
      <c r="N522" s="326"/>
      <c r="O522" s="327">
        <v>0.21</v>
      </c>
      <c r="P522" s="326"/>
      <c r="Q522" s="290">
        <v>0</v>
      </c>
    </row>
    <row r="523" spans="1:17" ht="13.8" hidden="1" outlineLevel="1" collapsed="1" thickBot="1" x14ac:dyDescent="0.3">
      <c r="A523" s="287"/>
      <c r="B523" s="287"/>
      <c r="C523" s="287"/>
      <c r="D523" s="325">
        <v>100463187</v>
      </c>
      <c r="E523" s="326"/>
      <c r="F523" s="326"/>
      <c r="G523" s="326"/>
      <c r="H523" s="326"/>
      <c r="I523" s="327">
        <v>0.43</v>
      </c>
      <c r="J523" s="326"/>
      <c r="K523" s="326"/>
      <c r="L523" s="328"/>
      <c r="M523" s="326"/>
      <c r="N523" s="326"/>
      <c r="O523" s="327">
        <v>0.43</v>
      </c>
      <c r="P523" s="326"/>
      <c r="Q523" s="290">
        <v>0</v>
      </c>
    </row>
    <row r="524" spans="1:17" ht="13.8" hidden="1" outlineLevel="1" collapsed="1" thickBot="1" x14ac:dyDescent="0.3">
      <c r="A524" s="287"/>
      <c r="B524" s="287"/>
      <c r="C524" s="287"/>
      <c r="D524" s="325">
        <v>100463225</v>
      </c>
      <c r="E524" s="326"/>
      <c r="F524" s="326"/>
      <c r="G524" s="326"/>
      <c r="H524" s="326"/>
      <c r="I524" s="327">
        <v>2.08</v>
      </c>
      <c r="J524" s="326"/>
      <c r="K524" s="326"/>
      <c r="L524" s="328"/>
      <c r="M524" s="326"/>
      <c r="N524" s="326"/>
      <c r="O524" s="327">
        <v>2.08</v>
      </c>
      <c r="P524" s="326"/>
      <c r="Q524" s="290">
        <v>0</v>
      </c>
    </row>
    <row r="525" spans="1:17" ht="13.8" hidden="1" outlineLevel="1" collapsed="1" thickBot="1" x14ac:dyDescent="0.3">
      <c r="A525" s="287"/>
      <c r="B525" s="287"/>
      <c r="C525" s="287"/>
      <c r="D525" s="325">
        <v>100463329</v>
      </c>
      <c r="E525" s="326"/>
      <c r="F525" s="326"/>
      <c r="G525" s="326"/>
      <c r="H525" s="326"/>
      <c r="I525" s="327">
        <v>2.42</v>
      </c>
      <c r="J525" s="326"/>
      <c r="K525" s="326"/>
      <c r="L525" s="328"/>
      <c r="M525" s="326"/>
      <c r="N525" s="326"/>
      <c r="O525" s="327">
        <v>2.42</v>
      </c>
      <c r="P525" s="326"/>
      <c r="Q525" s="290">
        <v>0</v>
      </c>
    </row>
    <row r="526" spans="1:17" ht="13.8" hidden="1" outlineLevel="1" collapsed="1" thickBot="1" x14ac:dyDescent="0.3">
      <c r="A526" s="287"/>
      <c r="B526" s="287"/>
      <c r="C526" s="287"/>
      <c r="D526" s="325">
        <v>100461937</v>
      </c>
      <c r="E526" s="326"/>
      <c r="F526" s="326"/>
      <c r="G526" s="326"/>
      <c r="H526" s="326"/>
      <c r="I526" s="327">
        <v>0.4</v>
      </c>
      <c r="J526" s="326"/>
      <c r="K526" s="326"/>
      <c r="L526" s="328"/>
      <c r="M526" s="326"/>
      <c r="N526" s="326"/>
      <c r="O526" s="327">
        <v>0.4</v>
      </c>
      <c r="P526" s="326"/>
      <c r="Q526" s="290">
        <v>0</v>
      </c>
    </row>
    <row r="527" spans="1:17" ht="13.8" hidden="1" outlineLevel="1" collapsed="1" thickBot="1" x14ac:dyDescent="0.3">
      <c r="A527" s="287"/>
      <c r="B527" s="287"/>
      <c r="C527" s="287"/>
      <c r="D527" s="325">
        <v>100461977</v>
      </c>
      <c r="E527" s="326"/>
      <c r="F527" s="326"/>
      <c r="G527" s="326"/>
      <c r="H527" s="326"/>
      <c r="I527" s="327">
        <v>0.27</v>
      </c>
      <c r="J527" s="326"/>
      <c r="K527" s="326"/>
      <c r="L527" s="328"/>
      <c r="M527" s="326"/>
      <c r="N527" s="326"/>
      <c r="O527" s="327">
        <v>0.27</v>
      </c>
      <c r="P527" s="326"/>
      <c r="Q527" s="290">
        <v>0</v>
      </c>
    </row>
    <row r="528" spans="1:17" ht="13.8" hidden="1" outlineLevel="1" collapsed="1" thickBot="1" x14ac:dyDescent="0.3">
      <c r="A528" s="287"/>
      <c r="B528" s="287"/>
      <c r="C528" s="287"/>
      <c r="D528" s="325">
        <v>100461983</v>
      </c>
      <c r="E528" s="326"/>
      <c r="F528" s="326"/>
      <c r="G528" s="326"/>
      <c r="H528" s="326"/>
      <c r="I528" s="327">
        <v>0.49</v>
      </c>
      <c r="J528" s="326"/>
      <c r="K528" s="326"/>
      <c r="L528" s="328"/>
      <c r="M528" s="326"/>
      <c r="N528" s="326"/>
      <c r="O528" s="327">
        <v>0.49</v>
      </c>
      <c r="P528" s="326"/>
      <c r="Q528" s="290">
        <v>0</v>
      </c>
    </row>
    <row r="529" spans="1:17" ht="13.8" hidden="1" outlineLevel="1" collapsed="1" thickBot="1" x14ac:dyDescent="0.3">
      <c r="A529" s="287"/>
      <c r="B529" s="287"/>
      <c r="C529" s="287"/>
      <c r="D529" s="325">
        <v>100461674</v>
      </c>
      <c r="E529" s="326"/>
      <c r="F529" s="326"/>
      <c r="G529" s="326"/>
      <c r="H529" s="326"/>
      <c r="I529" s="327">
        <v>0.25</v>
      </c>
      <c r="J529" s="326"/>
      <c r="K529" s="326"/>
      <c r="L529" s="328"/>
      <c r="M529" s="326"/>
      <c r="N529" s="326"/>
      <c r="O529" s="327">
        <v>0.25</v>
      </c>
      <c r="P529" s="326"/>
      <c r="Q529" s="290">
        <v>0</v>
      </c>
    </row>
    <row r="530" spans="1:17" ht="13.8" hidden="1" outlineLevel="1" collapsed="1" thickBot="1" x14ac:dyDescent="0.3">
      <c r="A530" s="287"/>
      <c r="B530" s="287"/>
      <c r="C530" s="287"/>
      <c r="D530" s="325">
        <v>100461702</v>
      </c>
      <c r="E530" s="326"/>
      <c r="F530" s="326"/>
      <c r="G530" s="326"/>
      <c r="H530" s="326"/>
      <c r="I530" s="327">
        <v>1.22</v>
      </c>
      <c r="J530" s="326"/>
      <c r="K530" s="326"/>
      <c r="L530" s="328"/>
      <c r="M530" s="326"/>
      <c r="N530" s="326"/>
      <c r="O530" s="327">
        <v>1.22</v>
      </c>
      <c r="P530" s="326"/>
      <c r="Q530" s="290">
        <v>0</v>
      </c>
    </row>
    <row r="531" spans="1:17" ht="13.8" hidden="1" outlineLevel="1" collapsed="1" thickBot="1" x14ac:dyDescent="0.3">
      <c r="A531" s="287"/>
      <c r="B531" s="287"/>
      <c r="C531" s="287"/>
      <c r="D531" s="325">
        <v>100461738</v>
      </c>
      <c r="E531" s="326"/>
      <c r="F531" s="326"/>
      <c r="G531" s="326"/>
      <c r="H531" s="326"/>
      <c r="I531" s="327">
        <v>0.08</v>
      </c>
      <c r="J531" s="326"/>
      <c r="K531" s="326"/>
      <c r="L531" s="328"/>
      <c r="M531" s="326"/>
      <c r="N531" s="326"/>
      <c r="O531" s="327">
        <v>0.08</v>
      </c>
      <c r="P531" s="326"/>
      <c r="Q531" s="290">
        <v>0</v>
      </c>
    </row>
    <row r="532" spans="1:17" ht="13.8" hidden="1" outlineLevel="1" collapsed="1" thickBot="1" x14ac:dyDescent="0.3">
      <c r="A532" s="287"/>
      <c r="B532" s="287"/>
      <c r="C532" s="287"/>
      <c r="D532" s="325">
        <v>100461751</v>
      </c>
      <c r="E532" s="326"/>
      <c r="F532" s="326"/>
      <c r="G532" s="326"/>
      <c r="H532" s="326"/>
      <c r="I532" s="327">
        <v>1.53</v>
      </c>
      <c r="J532" s="326"/>
      <c r="K532" s="326"/>
      <c r="L532" s="328"/>
      <c r="M532" s="326"/>
      <c r="N532" s="326"/>
      <c r="O532" s="327">
        <v>1.53</v>
      </c>
      <c r="P532" s="326"/>
      <c r="Q532" s="290">
        <v>0</v>
      </c>
    </row>
    <row r="533" spans="1:17" ht="13.8" hidden="1" outlineLevel="1" collapsed="1" thickBot="1" x14ac:dyDescent="0.3">
      <c r="A533" s="287"/>
      <c r="B533" s="287"/>
      <c r="C533" s="287"/>
      <c r="D533" s="325">
        <v>100461498</v>
      </c>
      <c r="E533" s="326"/>
      <c r="F533" s="326"/>
      <c r="G533" s="326"/>
      <c r="H533" s="326"/>
      <c r="I533" s="327">
        <v>0.36</v>
      </c>
      <c r="J533" s="326"/>
      <c r="K533" s="326"/>
      <c r="L533" s="328"/>
      <c r="M533" s="326"/>
      <c r="N533" s="326"/>
      <c r="O533" s="327">
        <v>0.36</v>
      </c>
      <c r="P533" s="326"/>
      <c r="Q533" s="290">
        <v>0</v>
      </c>
    </row>
    <row r="534" spans="1:17" ht="13.8" hidden="1" outlineLevel="1" collapsed="1" thickBot="1" x14ac:dyDescent="0.3">
      <c r="A534" s="287"/>
      <c r="B534" s="287"/>
      <c r="C534" s="287"/>
      <c r="D534" s="325">
        <v>100461226</v>
      </c>
      <c r="E534" s="326"/>
      <c r="F534" s="326"/>
      <c r="G534" s="326"/>
      <c r="H534" s="326"/>
      <c r="I534" s="327">
        <v>1.31</v>
      </c>
      <c r="J534" s="326"/>
      <c r="K534" s="326"/>
      <c r="L534" s="328"/>
      <c r="M534" s="326"/>
      <c r="N534" s="326"/>
      <c r="O534" s="327">
        <v>1.31</v>
      </c>
      <c r="P534" s="326"/>
      <c r="Q534" s="290">
        <v>0</v>
      </c>
    </row>
    <row r="535" spans="1:17" ht="13.8" hidden="1" outlineLevel="1" collapsed="1" thickBot="1" x14ac:dyDescent="0.3">
      <c r="A535" s="287"/>
      <c r="B535" s="287"/>
      <c r="C535" s="287"/>
      <c r="D535" s="325">
        <v>100461170</v>
      </c>
      <c r="E535" s="326"/>
      <c r="F535" s="326"/>
      <c r="G535" s="326"/>
      <c r="H535" s="326"/>
      <c r="I535" s="327">
        <v>1.06</v>
      </c>
      <c r="J535" s="326"/>
      <c r="K535" s="326"/>
      <c r="L535" s="328"/>
      <c r="M535" s="326"/>
      <c r="N535" s="326"/>
      <c r="O535" s="327">
        <v>1.06</v>
      </c>
      <c r="P535" s="326"/>
      <c r="Q535" s="290">
        <v>0</v>
      </c>
    </row>
    <row r="536" spans="1:17" ht="13.8" hidden="1" outlineLevel="1" collapsed="1" thickBot="1" x14ac:dyDescent="0.3">
      <c r="A536" s="287"/>
      <c r="B536" s="287"/>
      <c r="C536" s="287"/>
      <c r="D536" s="325">
        <v>100461239</v>
      </c>
      <c r="E536" s="326"/>
      <c r="F536" s="326"/>
      <c r="G536" s="326"/>
      <c r="H536" s="326"/>
      <c r="I536" s="327">
        <v>1.31</v>
      </c>
      <c r="J536" s="326"/>
      <c r="K536" s="326"/>
      <c r="L536" s="328"/>
      <c r="M536" s="326"/>
      <c r="N536" s="326"/>
      <c r="O536" s="327">
        <v>1.31</v>
      </c>
      <c r="P536" s="326"/>
      <c r="Q536" s="290">
        <v>0</v>
      </c>
    </row>
    <row r="537" spans="1:17" ht="13.8" hidden="1" outlineLevel="1" collapsed="1" thickBot="1" x14ac:dyDescent="0.3">
      <c r="A537" s="287"/>
      <c r="B537" s="287"/>
      <c r="C537" s="287"/>
      <c r="D537" s="325">
        <v>100461241</v>
      </c>
      <c r="E537" s="326"/>
      <c r="F537" s="326"/>
      <c r="G537" s="326"/>
      <c r="H537" s="326"/>
      <c r="I537" s="327">
        <v>1.76</v>
      </c>
      <c r="J537" s="326"/>
      <c r="K537" s="326"/>
      <c r="L537" s="328"/>
      <c r="M537" s="326"/>
      <c r="N537" s="326"/>
      <c r="O537" s="327">
        <v>1.76</v>
      </c>
      <c r="P537" s="326"/>
      <c r="Q537" s="290">
        <v>0</v>
      </c>
    </row>
    <row r="538" spans="1:17" ht="13.8" hidden="1" outlineLevel="1" collapsed="1" thickBot="1" x14ac:dyDescent="0.3">
      <c r="A538" s="287"/>
      <c r="B538" s="287"/>
      <c r="C538" s="287"/>
      <c r="D538" s="325">
        <v>100461243</v>
      </c>
      <c r="E538" s="326"/>
      <c r="F538" s="326"/>
      <c r="G538" s="326"/>
      <c r="H538" s="326"/>
      <c r="I538" s="327">
        <v>0.26</v>
      </c>
      <c r="J538" s="326"/>
      <c r="K538" s="326"/>
      <c r="L538" s="328"/>
      <c r="M538" s="326"/>
      <c r="N538" s="326"/>
      <c r="O538" s="327">
        <v>0.26</v>
      </c>
      <c r="P538" s="326"/>
      <c r="Q538" s="290">
        <v>0</v>
      </c>
    </row>
    <row r="539" spans="1:17" ht="13.8" hidden="1" outlineLevel="1" collapsed="1" thickBot="1" x14ac:dyDescent="0.3">
      <c r="A539" s="287"/>
      <c r="B539" s="287"/>
      <c r="C539" s="287"/>
      <c r="D539" s="325">
        <v>100461258</v>
      </c>
      <c r="E539" s="326"/>
      <c r="F539" s="326"/>
      <c r="G539" s="326"/>
      <c r="H539" s="326"/>
      <c r="I539" s="327">
        <v>1.17</v>
      </c>
      <c r="J539" s="326"/>
      <c r="K539" s="326"/>
      <c r="L539" s="328"/>
      <c r="M539" s="326"/>
      <c r="N539" s="326"/>
      <c r="O539" s="327">
        <v>1.17</v>
      </c>
      <c r="P539" s="326"/>
      <c r="Q539" s="290">
        <v>0</v>
      </c>
    </row>
    <row r="540" spans="1:17" ht="13.8" hidden="1" outlineLevel="1" collapsed="1" thickBot="1" x14ac:dyDescent="0.3">
      <c r="A540" s="287"/>
      <c r="B540" s="287"/>
      <c r="C540" s="287"/>
      <c r="D540" s="325">
        <v>100461373</v>
      </c>
      <c r="E540" s="326"/>
      <c r="F540" s="326"/>
      <c r="G540" s="326"/>
      <c r="H540" s="326"/>
      <c r="I540" s="327">
        <v>1.95</v>
      </c>
      <c r="J540" s="326"/>
      <c r="K540" s="326"/>
      <c r="L540" s="328"/>
      <c r="M540" s="326"/>
      <c r="N540" s="326"/>
      <c r="O540" s="327">
        <v>1.95</v>
      </c>
      <c r="P540" s="326"/>
      <c r="Q540" s="290">
        <v>0</v>
      </c>
    </row>
    <row r="541" spans="1:17" ht="13.8" hidden="1" outlineLevel="1" collapsed="1" thickBot="1" x14ac:dyDescent="0.3">
      <c r="A541" s="287"/>
      <c r="B541" s="287"/>
      <c r="C541" s="287"/>
      <c r="D541" s="325">
        <v>100461365</v>
      </c>
      <c r="E541" s="326"/>
      <c r="F541" s="326"/>
      <c r="G541" s="326"/>
      <c r="H541" s="326"/>
      <c r="I541" s="327">
        <v>0.18</v>
      </c>
      <c r="J541" s="326"/>
      <c r="K541" s="326"/>
      <c r="L541" s="328"/>
      <c r="M541" s="326"/>
      <c r="N541" s="326"/>
      <c r="O541" s="327">
        <v>0.18</v>
      </c>
      <c r="P541" s="326"/>
      <c r="Q541" s="290">
        <v>0</v>
      </c>
    </row>
    <row r="542" spans="1:17" ht="13.8" hidden="1" outlineLevel="1" collapsed="1" thickBot="1" x14ac:dyDescent="0.3">
      <c r="A542" s="287"/>
      <c r="B542" s="287"/>
      <c r="C542" s="287"/>
      <c r="D542" s="325">
        <v>100461389</v>
      </c>
      <c r="E542" s="326"/>
      <c r="F542" s="326"/>
      <c r="G542" s="326"/>
      <c r="H542" s="326"/>
      <c r="I542" s="327">
        <v>0.98</v>
      </c>
      <c r="J542" s="326"/>
      <c r="K542" s="326"/>
      <c r="L542" s="328"/>
      <c r="M542" s="326"/>
      <c r="N542" s="326"/>
      <c r="O542" s="327">
        <v>0.98</v>
      </c>
      <c r="P542" s="326"/>
      <c r="Q542" s="290">
        <v>0</v>
      </c>
    </row>
    <row r="543" spans="1:17" ht="13.8" hidden="1" outlineLevel="1" collapsed="1" thickBot="1" x14ac:dyDescent="0.3">
      <c r="A543" s="287"/>
      <c r="B543" s="287"/>
      <c r="C543" s="287"/>
      <c r="D543" s="325">
        <v>100461402</v>
      </c>
      <c r="E543" s="326"/>
      <c r="F543" s="326"/>
      <c r="G543" s="326"/>
      <c r="H543" s="326"/>
      <c r="I543" s="327">
        <v>2.13</v>
      </c>
      <c r="J543" s="326"/>
      <c r="K543" s="326"/>
      <c r="L543" s="328"/>
      <c r="M543" s="326"/>
      <c r="N543" s="326"/>
      <c r="O543" s="327">
        <v>2.13</v>
      </c>
      <c r="P543" s="326"/>
      <c r="Q543" s="290">
        <v>0</v>
      </c>
    </row>
    <row r="544" spans="1:17" ht="13.8" hidden="1" outlineLevel="1" collapsed="1" thickBot="1" x14ac:dyDescent="0.3">
      <c r="A544" s="287"/>
      <c r="B544" s="287"/>
      <c r="C544" s="287"/>
      <c r="D544" s="325">
        <v>100461594</v>
      </c>
      <c r="E544" s="326"/>
      <c r="F544" s="326"/>
      <c r="G544" s="326"/>
      <c r="H544" s="326"/>
      <c r="I544" s="327">
        <v>0.03</v>
      </c>
      <c r="J544" s="326"/>
      <c r="K544" s="326"/>
      <c r="L544" s="328"/>
      <c r="M544" s="326"/>
      <c r="N544" s="326"/>
      <c r="O544" s="327">
        <v>0.03</v>
      </c>
      <c r="P544" s="326"/>
      <c r="Q544" s="290">
        <v>0</v>
      </c>
    </row>
    <row r="545" spans="1:17" ht="13.8" hidden="1" outlineLevel="1" collapsed="1" thickBot="1" x14ac:dyDescent="0.3">
      <c r="A545" s="287"/>
      <c r="B545" s="287"/>
      <c r="C545" s="287"/>
      <c r="D545" s="325">
        <v>100460165</v>
      </c>
      <c r="E545" s="326"/>
      <c r="F545" s="326"/>
      <c r="G545" s="326"/>
      <c r="H545" s="326"/>
      <c r="I545" s="327">
        <v>2.4300000000000002</v>
      </c>
      <c r="J545" s="326"/>
      <c r="K545" s="326"/>
      <c r="L545" s="328"/>
      <c r="M545" s="326"/>
      <c r="N545" s="326"/>
      <c r="O545" s="327">
        <v>2.4300000000000002</v>
      </c>
      <c r="P545" s="326"/>
      <c r="Q545" s="290">
        <v>0</v>
      </c>
    </row>
    <row r="546" spans="1:17" ht="13.8" hidden="1" outlineLevel="1" collapsed="1" thickBot="1" x14ac:dyDescent="0.3">
      <c r="A546" s="287"/>
      <c r="B546" s="287"/>
      <c r="C546" s="287"/>
      <c r="D546" s="325">
        <v>100460210</v>
      </c>
      <c r="E546" s="326"/>
      <c r="F546" s="326"/>
      <c r="G546" s="326"/>
      <c r="H546" s="326"/>
      <c r="I546" s="327">
        <v>0.16</v>
      </c>
      <c r="J546" s="326"/>
      <c r="K546" s="326"/>
      <c r="L546" s="328"/>
      <c r="M546" s="326"/>
      <c r="N546" s="326"/>
      <c r="O546" s="327">
        <v>0.16</v>
      </c>
      <c r="P546" s="326"/>
      <c r="Q546" s="290">
        <v>0</v>
      </c>
    </row>
    <row r="547" spans="1:17" ht="13.8" hidden="1" outlineLevel="1" collapsed="1" thickBot="1" x14ac:dyDescent="0.3">
      <c r="A547" s="287"/>
      <c r="B547" s="287"/>
      <c r="C547" s="287"/>
      <c r="D547" s="325">
        <v>100460305</v>
      </c>
      <c r="E547" s="326"/>
      <c r="F547" s="326"/>
      <c r="G547" s="326"/>
      <c r="H547" s="326"/>
      <c r="I547" s="327">
        <v>0.05</v>
      </c>
      <c r="J547" s="326"/>
      <c r="K547" s="326"/>
      <c r="L547" s="328"/>
      <c r="M547" s="326"/>
      <c r="N547" s="326"/>
      <c r="O547" s="327">
        <v>0.05</v>
      </c>
      <c r="P547" s="326"/>
      <c r="Q547" s="290">
        <v>0</v>
      </c>
    </row>
    <row r="548" spans="1:17" ht="13.8" hidden="1" outlineLevel="1" collapsed="1" thickBot="1" x14ac:dyDescent="0.3">
      <c r="A548" s="287"/>
      <c r="B548" s="287"/>
      <c r="C548" s="287"/>
      <c r="D548" s="325">
        <v>100460377</v>
      </c>
      <c r="E548" s="326"/>
      <c r="F548" s="326"/>
      <c r="G548" s="326"/>
      <c r="H548" s="326"/>
      <c r="I548" s="327">
        <v>3.04</v>
      </c>
      <c r="J548" s="326"/>
      <c r="K548" s="326"/>
      <c r="L548" s="328"/>
      <c r="M548" s="326"/>
      <c r="N548" s="326"/>
      <c r="O548" s="327">
        <v>3.04</v>
      </c>
      <c r="P548" s="326"/>
      <c r="Q548" s="290">
        <v>0</v>
      </c>
    </row>
    <row r="549" spans="1:17" ht="13.8" hidden="1" outlineLevel="1" collapsed="1" thickBot="1" x14ac:dyDescent="0.3">
      <c r="A549" s="287"/>
      <c r="B549" s="287"/>
      <c r="C549" s="287"/>
      <c r="D549" s="325">
        <v>100460457</v>
      </c>
      <c r="E549" s="326"/>
      <c r="F549" s="326"/>
      <c r="G549" s="326"/>
      <c r="H549" s="326"/>
      <c r="I549" s="327">
        <v>4.12</v>
      </c>
      <c r="J549" s="326"/>
      <c r="K549" s="326"/>
      <c r="L549" s="328"/>
      <c r="M549" s="326"/>
      <c r="N549" s="326"/>
      <c r="O549" s="327">
        <v>4.12</v>
      </c>
      <c r="P549" s="326"/>
      <c r="Q549" s="290">
        <v>0</v>
      </c>
    </row>
    <row r="550" spans="1:17" ht="13.8" hidden="1" outlineLevel="1" collapsed="1" thickBot="1" x14ac:dyDescent="0.3">
      <c r="A550" s="287"/>
      <c r="B550" s="287"/>
      <c r="C550" s="287"/>
      <c r="D550" s="325">
        <v>100460462</v>
      </c>
      <c r="E550" s="326"/>
      <c r="F550" s="326"/>
      <c r="G550" s="326"/>
      <c r="H550" s="326"/>
      <c r="I550" s="327">
        <v>1.68</v>
      </c>
      <c r="J550" s="326"/>
      <c r="K550" s="326"/>
      <c r="L550" s="328"/>
      <c r="M550" s="326"/>
      <c r="N550" s="326"/>
      <c r="O550" s="327">
        <v>1.68</v>
      </c>
      <c r="P550" s="326"/>
      <c r="Q550" s="290">
        <v>0</v>
      </c>
    </row>
    <row r="551" spans="1:17" ht="13.8" hidden="1" outlineLevel="1" collapsed="1" thickBot="1" x14ac:dyDescent="0.3">
      <c r="A551" s="287"/>
      <c r="B551" s="287"/>
      <c r="C551" s="287"/>
      <c r="D551" s="325">
        <v>100460580</v>
      </c>
      <c r="E551" s="326"/>
      <c r="F551" s="326"/>
      <c r="G551" s="326"/>
      <c r="H551" s="326"/>
      <c r="I551" s="327">
        <v>1.34</v>
      </c>
      <c r="J551" s="326"/>
      <c r="K551" s="326"/>
      <c r="L551" s="328"/>
      <c r="M551" s="326"/>
      <c r="N551" s="326"/>
      <c r="O551" s="327">
        <v>1.34</v>
      </c>
      <c r="P551" s="326"/>
      <c r="Q551" s="290">
        <v>0</v>
      </c>
    </row>
    <row r="552" spans="1:17" ht="13.8" hidden="1" outlineLevel="1" collapsed="1" thickBot="1" x14ac:dyDescent="0.3">
      <c r="A552" s="287"/>
      <c r="B552" s="287"/>
      <c r="C552" s="287"/>
      <c r="D552" s="325">
        <v>100460629</v>
      </c>
      <c r="E552" s="326"/>
      <c r="F552" s="326"/>
      <c r="G552" s="326"/>
      <c r="H552" s="326"/>
      <c r="I552" s="327">
        <v>1.07</v>
      </c>
      <c r="J552" s="326"/>
      <c r="K552" s="326"/>
      <c r="L552" s="328"/>
      <c r="M552" s="326"/>
      <c r="N552" s="326"/>
      <c r="O552" s="327">
        <v>1.07</v>
      </c>
      <c r="P552" s="326"/>
      <c r="Q552" s="290">
        <v>0</v>
      </c>
    </row>
    <row r="553" spans="1:17" ht="13.8" hidden="1" outlineLevel="1" collapsed="1" thickBot="1" x14ac:dyDescent="0.3">
      <c r="A553" s="287"/>
      <c r="B553" s="287"/>
      <c r="C553" s="287"/>
      <c r="D553" s="325">
        <v>100460683</v>
      </c>
      <c r="E553" s="326"/>
      <c r="F553" s="326"/>
      <c r="G553" s="326"/>
      <c r="H553" s="326"/>
      <c r="I553" s="327">
        <v>0.62</v>
      </c>
      <c r="J553" s="326"/>
      <c r="K553" s="326"/>
      <c r="L553" s="328"/>
      <c r="M553" s="326"/>
      <c r="N553" s="326"/>
      <c r="O553" s="327">
        <v>0.62</v>
      </c>
      <c r="P553" s="326"/>
      <c r="Q553" s="290">
        <v>0</v>
      </c>
    </row>
    <row r="554" spans="1:17" ht="13.8" hidden="1" outlineLevel="1" collapsed="1" thickBot="1" x14ac:dyDescent="0.3">
      <c r="A554" s="287"/>
      <c r="B554" s="287"/>
      <c r="C554" s="287"/>
      <c r="D554" s="325">
        <v>100460612</v>
      </c>
      <c r="E554" s="326"/>
      <c r="F554" s="326"/>
      <c r="G554" s="326"/>
      <c r="H554" s="326"/>
      <c r="I554" s="327">
        <v>0.2</v>
      </c>
      <c r="J554" s="326"/>
      <c r="K554" s="326"/>
      <c r="L554" s="328"/>
      <c r="M554" s="326"/>
      <c r="N554" s="326"/>
      <c r="O554" s="327">
        <v>0.2</v>
      </c>
      <c r="P554" s="326"/>
      <c r="Q554" s="290">
        <v>0</v>
      </c>
    </row>
    <row r="555" spans="1:17" ht="13.8" hidden="1" outlineLevel="1" collapsed="1" thickBot="1" x14ac:dyDescent="0.3">
      <c r="A555" s="287"/>
      <c r="B555" s="287"/>
      <c r="C555" s="287"/>
      <c r="D555" s="325">
        <v>100460647</v>
      </c>
      <c r="E555" s="326"/>
      <c r="F555" s="326"/>
      <c r="G555" s="326"/>
      <c r="H555" s="326"/>
      <c r="I555" s="327">
        <v>0.24</v>
      </c>
      <c r="J555" s="326"/>
      <c r="K555" s="326"/>
      <c r="L555" s="328"/>
      <c r="M555" s="326"/>
      <c r="N555" s="326"/>
      <c r="O555" s="327">
        <v>0.24</v>
      </c>
      <c r="P555" s="326"/>
      <c r="Q555" s="290">
        <v>0</v>
      </c>
    </row>
    <row r="556" spans="1:17" ht="13.8" hidden="1" outlineLevel="1" collapsed="1" thickBot="1" x14ac:dyDescent="0.3">
      <c r="A556" s="287"/>
      <c r="B556" s="287"/>
      <c r="C556" s="287"/>
      <c r="D556" s="325">
        <v>100460748</v>
      </c>
      <c r="E556" s="326"/>
      <c r="F556" s="326"/>
      <c r="G556" s="326"/>
      <c r="H556" s="326"/>
      <c r="I556" s="327">
        <v>2.9</v>
      </c>
      <c r="J556" s="326"/>
      <c r="K556" s="326"/>
      <c r="L556" s="328"/>
      <c r="M556" s="326"/>
      <c r="N556" s="326"/>
      <c r="O556" s="327">
        <v>2.9</v>
      </c>
      <c r="P556" s="326"/>
      <c r="Q556" s="290">
        <v>0</v>
      </c>
    </row>
    <row r="557" spans="1:17" ht="13.8" hidden="1" outlineLevel="1" collapsed="1" thickBot="1" x14ac:dyDescent="0.3">
      <c r="A557" s="287"/>
      <c r="B557" s="287"/>
      <c r="C557" s="287"/>
      <c r="D557" s="325">
        <v>100460861</v>
      </c>
      <c r="E557" s="326"/>
      <c r="F557" s="326"/>
      <c r="G557" s="326"/>
      <c r="H557" s="326"/>
      <c r="I557" s="327">
        <v>1.19</v>
      </c>
      <c r="J557" s="326"/>
      <c r="K557" s="326"/>
      <c r="L557" s="328"/>
      <c r="M557" s="326"/>
      <c r="N557" s="326"/>
      <c r="O557" s="327">
        <v>1.19</v>
      </c>
      <c r="P557" s="326"/>
      <c r="Q557" s="290">
        <v>0</v>
      </c>
    </row>
    <row r="558" spans="1:17" ht="13.8" hidden="1" outlineLevel="1" collapsed="1" thickBot="1" x14ac:dyDescent="0.3">
      <c r="A558" s="287"/>
      <c r="B558" s="287"/>
      <c r="C558" s="287"/>
      <c r="D558" s="325">
        <v>100460910</v>
      </c>
      <c r="E558" s="326"/>
      <c r="F558" s="326"/>
      <c r="G558" s="326"/>
      <c r="H558" s="326"/>
      <c r="I558" s="327">
        <v>0.39</v>
      </c>
      <c r="J558" s="326"/>
      <c r="K558" s="326"/>
      <c r="L558" s="328"/>
      <c r="M558" s="326"/>
      <c r="N558" s="326"/>
      <c r="O558" s="327">
        <v>0.39</v>
      </c>
      <c r="P558" s="326"/>
      <c r="Q558" s="290">
        <v>0</v>
      </c>
    </row>
    <row r="559" spans="1:17" ht="13.8" hidden="1" outlineLevel="1" collapsed="1" thickBot="1" x14ac:dyDescent="0.3">
      <c r="A559" s="287"/>
      <c r="B559" s="287"/>
      <c r="C559" s="287"/>
      <c r="D559" s="325">
        <v>100460989</v>
      </c>
      <c r="E559" s="326"/>
      <c r="F559" s="326"/>
      <c r="G559" s="326"/>
      <c r="H559" s="326"/>
      <c r="I559" s="327">
        <v>1.67</v>
      </c>
      <c r="J559" s="326"/>
      <c r="K559" s="326"/>
      <c r="L559" s="328"/>
      <c r="M559" s="326"/>
      <c r="N559" s="326"/>
      <c r="O559" s="327">
        <v>1.67</v>
      </c>
      <c r="P559" s="326"/>
      <c r="Q559" s="290">
        <v>0</v>
      </c>
    </row>
    <row r="560" spans="1:17" ht="13.8" hidden="1" outlineLevel="1" collapsed="1" thickBot="1" x14ac:dyDescent="0.3">
      <c r="A560" s="287"/>
      <c r="B560" s="287"/>
      <c r="C560" s="287"/>
      <c r="D560" s="325">
        <v>100460917</v>
      </c>
      <c r="E560" s="326"/>
      <c r="F560" s="326"/>
      <c r="G560" s="326"/>
      <c r="H560" s="326"/>
      <c r="I560" s="327">
        <v>0.15</v>
      </c>
      <c r="J560" s="326"/>
      <c r="K560" s="326"/>
      <c r="L560" s="328"/>
      <c r="M560" s="326"/>
      <c r="N560" s="326"/>
      <c r="O560" s="327">
        <v>0.15</v>
      </c>
      <c r="P560" s="326"/>
      <c r="Q560" s="290">
        <v>0</v>
      </c>
    </row>
    <row r="561" spans="1:17" ht="13.8" hidden="1" outlineLevel="1" collapsed="1" thickBot="1" x14ac:dyDescent="0.3">
      <c r="A561" s="287"/>
      <c r="B561" s="287"/>
      <c r="C561" s="287"/>
      <c r="D561" s="325">
        <v>100461113</v>
      </c>
      <c r="E561" s="326"/>
      <c r="F561" s="326"/>
      <c r="G561" s="326"/>
      <c r="H561" s="326"/>
      <c r="I561" s="327">
        <v>0.94</v>
      </c>
      <c r="J561" s="326"/>
      <c r="K561" s="326"/>
      <c r="L561" s="328"/>
      <c r="M561" s="326"/>
      <c r="N561" s="326"/>
      <c r="O561" s="327">
        <v>0.94</v>
      </c>
      <c r="P561" s="326"/>
      <c r="Q561" s="290">
        <v>0</v>
      </c>
    </row>
    <row r="562" spans="1:17" ht="13.8" hidden="1" outlineLevel="1" collapsed="1" thickBot="1" x14ac:dyDescent="0.3">
      <c r="A562" s="287"/>
      <c r="B562" s="287"/>
      <c r="C562" s="287"/>
      <c r="D562" s="325">
        <v>100461121</v>
      </c>
      <c r="E562" s="326"/>
      <c r="F562" s="326"/>
      <c r="G562" s="326"/>
      <c r="H562" s="326"/>
      <c r="I562" s="327">
        <v>0.75</v>
      </c>
      <c r="J562" s="326"/>
      <c r="K562" s="326"/>
      <c r="L562" s="328"/>
      <c r="M562" s="326"/>
      <c r="N562" s="326"/>
      <c r="O562" s="327">
        <v>0.75</v>
      </c>
      <c r="P562" s="326"/>
      <c r="Q562" s="290">
        <v>0</v>
      </c>
    </row>
    <row r="563" spans="1:17" ht="13.8" hidden="1" outlineLevel="1" collapsed="1" thickBot="1" x14ac:dyDescent="0.3">
      <c r="A563" s="287"/>
      <c r="B563" s="287"/>
      <c r="C563" s="287"/>
      <c r="D563" s="325">
        <v>100461133</v>
      </c>
      <c r="E563" s="326"/>
      <c r="F563" s="326"/>
      <c r="G563" s="326"/>
      <c r="H563" s="326"/>
      <c r="I563" s="327">
        <v>0.5</v>
      </c>
      <c r="J563" s="326"/>
      <c r="K563" s="326"/>
      <c r="L563" s="328"/>
      <c r="M563" s="326"/>
      <c r="N563" s="326"/>
      <c r="O563" s="327">
        <v>0.5</v>
      </c>
      <c r="P563" s="326"/>
      <c r="Q563" s="290">
        <v>0</v>
      </c>
    </row>
    <row r="564" spans="1:17" ht="13.8" hidden="1" outlineLevel="1" collapsed="1" thickBot="1" x14ac:dyDescent="0.3">
      <c r="A564" s="287"/>
      <c r="B564" s="287"/>
      <c r="C564" s="287"/>
      <c r="D564" s="325">
        <v>100461134</v>
      </c>
      <c r="E564" s="326"/>
      <c r="F564" s="326"/>
      <c r="G564" s="326"/>
      <c r="H564" s="326"/>
      <c r="I564" s="327">
        <v>0.36</v>
      </c>
      <c r="J564" s="326"/>
      <c r="K564" s="326"/>
      <c r="L564" s="328"/>
      <c r="M564" s="326"/>
      <c r="N564" s="326"/>
      <c r="O564" s="327">
        <v>0.36</v>
      </c>
      <c r="P564" s="326"/>
      <c r="Q564" s="290">
        <v>0</v>
      </c>
    </row>
    <row r="565" spans="1:17" ht="13.8" hidden="1" outlineLevel="1" collapsed="1" thickBot="1" x14ac:dyDescent="0.3">
      <c r="A565" s="287"/>
      <c r="B565" s="287"/>
      <c r="C565" s="287"/>
      <c r="D565" s="325">
        <v>100461141</v>
      </c>
      <c r="E565" s="326"/>
      <c r="F565" s="326"/>
      <c r="G565" s="326"/>
      <c r="H565" s="326"/>
      <c r="I565" s="327">
        <v>0.08</v>
      </c>
      <c r="J565" s="326"/>
      <c r="K565" s="326"/>
      <c r="L565" s="328"/>
      <c r="M565" s="326"/>
      <c r="N565" s="326"/>
      <c r="O565" s="327">
        <v>0.08</v>
      </c>
      <c r="P565" s="326"/>
      <c r="Q565" s="290">
        <v>0</v>
      </c>
    </row>
    <row r="566" spans="1:17" ht="13.8" hidden="1" outlineLevel="1" collapsed="1" thickBot="1" x14ac:dyDescent="0.3">
      <c r="A566" s="287"/>
      <c r="B566" s="287"/>
      <c r="C566" s="287"/>
      <c r="D566" s="325">
        <v>100461026</v>
      </c>
      <c r="E566" s="326"/>
      <c r="F566" s="326"/>
      <c r="G566" s="326"/>
      <c r="H566" s="326"/>
      <c r="I566" s="327">
        <v>0.28999999999999998</v>
      </c>
      <c r="J566" s="326"/>
      <c r="K566" s="326"/>
      <c r="L566" s="328"/>
      <c r="M566" s="326"/>
      <c r="N566" s="326"/>
      <c r="O566" s="327">
        <v>0.28999999999999998</v>
      </c>
      <c r="P566" s="326"/>
      <c r="Q566" s="290">
        <v>0</v>
      </c>
    </row>
    <row r="567" spans="1:17" ht="13.8" hidden="1" outlineLevel="1" collapsed="1" thickBot="1" x14ac:dyDescent="0.3">
      <c r="A567" s="287"/>
      <c r="B567" s="287"/>
      <c r="C567" s="287"/>
      <c r="D567" s="325">
        <v>100461147</v>
      </c>
      <c r="E567" s="326"/>
      <c r="F567" s="326"/>
      <c r="G567" s="326"/>
      <c r="H567" s="326"/>
      <c r="I567" s="327">
        <v>0.89</v>
      </c>
      <c r="J567" s="326"/>
      <c r="K567" s="326"/>
      <c r="L567" s="328"/>
      <c r="M567" s="326"/>
      <c r="N567" s="326"/>
      <c r="O567" s="327">
        <v>0.89</v>
      </c>
      <c r="P567" s="326"/>
      <c r="Q567" s="290">
        <v>0</v>
      </c>
    </row>
    <row r="568" spans="1:17" ht="13.8" hidden="1" outlineLevel="1" collapsed="1" thickBot="1" x14ac:dyDescent="0.3">
      <c r="A568" s="287"/>
      <c r="B568" s="287"/>
      <c r="C568" s="287"/>
      <c r="D568" s="325">
        <v>100461151</v>
      </c>
      <c r="E568" s="326"/>
      <c r="F568" s="326"/>
      <c r="G568" s="326"/>
      <c r="H568" s="326"/>
      <c r="I568" s="327">
        <v>0.68</v>
      </c>
      <c r="J568" s="326"/>
      <c r="K568" s="326"/>
      <c r="L568" s="328"/>
      <c r="M568" s="326"/>
      <c r="N568" s="326"/>
      <c r="O568" s="327">
        <v>0.68</v>
      </c>
      <c r="P568" s="326"/>
      <c r="Q568" s="290">
        <v>0</v>
      </c>
    </row>
    <row r="569" spans="1:17" ht="13.8" hidden="1" outlineLevel="1" collapsed="1" thickBot="1" x14ac:dyDescent="0.3">
      <c r="A569" s="287"/>
      <c r="B569" s="287"/>
      <c r="C569" s="287"/>
      <c r="D569" s="325">
        <v>100461196</v>
      </c>
      <c r="E569" s="326"/>
      <c r="F569" s="326"/>
      <c r="G569" s="326"/>
      <c r="H569" s="326"/>
      <c r="I569" s="327">
        <v>1.1399999999999999</v>
      </c>
      <c r="J569" s="326"/>
      <c r="K569" s="326"/>
      <c r="L569" s="328"/>
      <c r="M569" s="326"/>
      <c r="N569" s="326"/>
      <c r="O569" s="327">
        <v>1.1399999999999999</v>
      </c>
      <c r="P569" s="326"/>
      <c r="Q569" s="290">
        <v>0</v>
      </c>
    </row>
    <row r="570" spans="1:17" ht="13.8" hidden="1" outlineLevel="1" collapsed="1" thickBot="1" x14ac:dyDescent="0.3">
      <c r="A570" s="287"/>
      <c r="B570" s="287"/>
      <c r="C570" s="287"/>
      <c r="D570" s="325">
        <v>100458868</v>
      </c>
      <c r="E570" s="326"/>
      <c r="F570" s="326"/>
      <c r="G570" s="326"/>
      <c r="H570" s="326"/>
      <c r="I570" s="327">
        <v>0.1</v>
      </c>
      <c r="J570" s="326"/>
      <c r="K570" s="326"/>
      <c r="L570" s="328"/>
      <c r="M570" s="326"/>
      <c r="N570" s="326"/>
      <c r="O570" s="327">
        <v>0.1</v>
      </c>
      <c r="P570" s="326"/>
      <c r="Q570" s="290">
        <v>0</v>
      </c>
    </row>
    <row r="571" spans="1:17" ht="13.8" hidden="1" outlineLevel="1" collapsed="1" thickBot="1" x14ac:dyDescent="0.3">
      <c r="A571" s="287"/>
      <c r="B571" s="287"/>
      <c r="C571" s="287"/>
      <c r="D571" s="325">
        <v>100458882</v>
      </c>
      <c r="E571" s="326"/>
      <c r="F571" s="326"/>
      <c r="G571" s="326"/>
      <c r="H571" s="326"/>
      <c r="I571" s="327">
        <v>0.18</v>
      </c>
      <c r="J571" s="326"/>
      <c r="K571" s="326"/>
      <c r="L571" s="328"/>
      <c r="M571" s="326"/>
      <c r="N571" s="326"/>
      <c r="O571" s="327">
        <v>0.18</v>
      </c>
      <c r="P571" s="326"/>
      <c r="Q571" s="290">
        <v>0</v>
      </c>
    </row>
    <row r="572" spans="1:17" ht="13.8" hidden="1" outlineLevel="1" collapsed="1" thickBot="1" x14ac:dyDescent="0.3">
      <c r="A572" s="287"/>
      <c r="B572" s="287"/>
      <c r="C572" s="287"/>
      <c r="D572" s="325">
        <v>100458804</v>
      </c>
      <c r="E572" s="326"/>
      <c r="F572" s="326"/>
      <c r="G572" s="326"/>
      <c r="H572" s="326"/>
      <c r="I572" s="327">
        <v>0.56999999999999995</v>
      </c>
      <c r="J572" s="326"/>
      <c r="K572" s="326"/>
      <c r="L572" s="328"/>
      <c r="M572" s="326"/>
      <c r="N572" s="326"/>
      <c r="O572" s="327">
        <v>0.56999999999999995</v>
      </c>
      <c r="P572" s="326"/>
      <c r="Q572" s="290">
        <v>0</v>
      </c>
    </row>
    <row r="573" spans="1:17" ht="13.8" hidden="1" outlineLevel="1" collapsed="1" thickBot="1" x14ac:dyDescent="0.3">
      <c r="A573" s="287"/>
      <c r="B573" s="287"/>
      <c r="C573" s="287"/>
      <c r="D573" s="325">
        <v>100458566</v>
      </c>
      <c r="E573" s="326"/>
      <c r="F573" s="326"/>
      <c r="G573" s="326"/>
      <c r="H573" s="326"/>
      <c r="I573" s="327">
        <v>1.27</v>
      </c>
      <c r="J573" s="326"/>
      <c r="K573" s="326"/>
      <c r="L573" s="328"/>
      <c r="M573" s="326"/>
      <c r="N573" s="326"/>
      <c r="O573" s="327">
        <v>1.27</v>
      </c>
      <c r="P573" s="326"/>
      <c r="Q573" s="290">
        <v>0</v>
      </c>
    </row>
    <row r="574" spans="1:17" ht="13.8" hidden="1" outlineLevel="1" collapsed="1" thickBot="1" x14ac:dyDescent="0.3">
      <c r="A574" s="287"/>
      <c r="B574" s="287"/>
      <c r="C574" s="287"/>
      <c r="D574" s="325">
        <v>100458567</v>
      </c>
      <c r="E574" s="326"/>
      <c r="F574" s="326"/>
      <c r="G574" s="326"/>
      <c r="H574" s="326"/>
      <c r="I574" s="327">
        <v>0.47</v>
      </c>
      <c r="J574" s="326"/>
      <c r="K574" s="326"/>
      <c r="L574" s="328"/>
      <c r="M574" s="326"/>
      <c r="N574" s="326"/>
      <c r="O574" s="327">
        <v>0.47</v>
      </c>
      <c r="P574" s="326"/>
      <c r="Q574" s="290">
        <v>0</v>
      </c>
    </row>
    <row r="575" spans="1:17" ht="13.8" hidden="1" outlineLevel="1" collapsed="1" thickBot="1" x14ac:dyDescent="0.3">
      <c r="A575" s="287"/>
      <c r="B575" s="287"/>
      <c r="C575" s="287"/>
      <c r="D575" s="325">
        <v>100458647</v>
      </c>
      <c r="E575" s="326"/>
      <c r="F575" s="326"/>
      <c r="G575" s="326"/>
      <c r="H575" s="326"/>
      <c r="I575" s="327">
        <v>1.1599999999999999</v>
      </c>
      <c r="J575" s="326"/>
      <c r="K575" s="326"/>
      <c r="L575" s="328"/>
      <c r="M575" s="326"/>
      <c r="N575" s="326"/>
      <c r="O575" s="327">
        <v>1.1599999999999999</v>
      </c>
      <c r="P575" s="326"/>
      <c r="Q575" s="290">
        <v>0</v>
      </c>
    </row>
    <row r="576" spans="1:17" ht="13.8" hidden="1" outlineLevel="1" collapsed="1" thickBot="1" x14ac:dyDescent="0.3">
      <c r="A576" s="287"/>
      <c r="B576" s="287"/>
      <c r="C576" s="287"/>
      <c r="D576" s="325">
        <v>100458734</v>
      </c>
      <c r="E576" s="326"/>
      <c r="F576" s="326"/>
      <c r="G576" s="326"/>
      <c r="H576" s="326"/>
      <c r="I576" s="327">
        <v>0.96</v>
      </c>
      <c r="J576" s="326"/>
      <c r="K576" s="326"/>
      <c r="L576" s="328"/>
      <c r="M576" s="326"/>
      <c r="N576" s="326"/>
      <c r="O576" s="327">
        <v>0.96</v>
      </c>
      <c r="P576" s="326"/>
      <c r="Q576" s="290">
        <v>0</v>
      </c>
    </row>
    <row r="577" spans="1:17" ht="13.8" hidden="1" outlineLevel="1" collapsed="1" thickBot="1" x14ac:dyDescent="0.3">
      <c r="A577" s="287"/>
      <c r="B577" s="287"/>
      <c r="C577" s="287"/>
      <c r="D577" s="325">
        <v>100458940</v>
      </c>
      <c r="E577" s="326"/>
      <c r="F577" s="326"/>
      <c r="G577" s="326"/>
      <c r="H577" s="326"/>
      <c r="I577" s="327">
        <v>0.25</v>
      </c>
      <c r="J577" s="326"/>
      <c r="K577" s="326"/>
      <c r="L577" s="328"/>
      <c r="M577" s="326"/>
      <c r="N577" s="326"/>
      <c r="O577" s="327">
        <v>0.25</v>
      </c>
      <c r="P577" s="326"/>
      <c r="Q577" s="290">
        <v>0</v>
      </c>
    </row>
    <row r="578" spans="1:17" ht="13.8" hidden="1" outlineLevel="1" collapsed="1" thickBot="1" x14ac:dyDescent="0.3">
      <c r="A578" s="287"/>
      <c r="B578" s="287"/>
      <c r="C578" s="287"/>
      <c r="D578" s="325">
        <v>100458908</v>
      </c>
      <c r="E578" s="326"/>
      <c r="F578" s="326"/>
      <c r="G578" s="326"/>
      <c r="H578" s="326"/>
      <c r="I578" s="327">
        <v>1.1499999999999999</v>
      </c>
      <c r="J578" s="326"/>
      <c r="K578" s="326"/>
      <c r="L578" s="328"/>
      <c r="M578" s="326"/>
      <c r="N578" s="326"/>
      <c r="O578" s="327">
        <v>1.1499999999999999</v>
      </c>
      <c r="P578" s="326"/>
      <c r="Q578" s="290">
        <v>0</v>
      </c>
    </row>
    <row r="579" spans="1:17" ht="13.8" hidden="1" outlineLevel="1" collapsed="1" thickBot="1" x14ac:dyDescent="0.3">
      <c r="A579" s="287"/>
      <c r="B579" s="287"/>
      <c r="C579" s="287"/>
      <c r="D579" s="325">
        <v>100458933</v>
      </c>
      <c r="E579" s="326"/>
      <c r="F579" s="326"/>
      <c r="G579" s="326"/>
      <c r="H579" s="326"/>
      <c r="I579" s="327">
        <v>0.21</v>
      </c>
      <c r="J579" s="326"/>
      <c r="K579" s="326"/>
      <c r="L579" s="328"/>
      <c r="M579" s="326"/>
      <c r="N579" s="326"/>
      <c r="O579" s="327">
        <v>0.21</v>
      </c>
      <c r="P579" s="326"/>
      <c r="Q579" s="290">
        <v>0</v>
      </c>
    </row>
    <row r="580" spans="1:17" ht="13.8" hidden="1" outlineLevel="1" collapsed="1" thickBot="1" x14ac:dyDescent="0.3">
      <c r="A580" s="287"/>
      <c r="B580" s="287"/>
      <c r="C580" s="287"/>
      <c r="D580" s="325">
        <v>100459052</v>
      </c>
      <c r="E580" s="326"/>
      <c r="F580" s="326"/>
      <c r="G580" s="326"/>
      <c r="H580" s="326"/>
      <c r="I580" s="327">
        <v>2.35</v>
      </c>
      <c r="J580" s="326"/>
      <c r="K580" s="326"/>
      <c r="L580" s="328"/>
      <c r="M580" s="326"/>
      <c r="N580" s="326"/>
      <c r="O580" s="327">
        <v>2.35</v>
      </c>
      <c r="P580" s="326"/>
      <c r="Q580" s="290">
        <v>0</v>
      </c>
    </row>
    <row r="581" spans="1:17" ht="13.8" hidden="1" outlineLevel="1" collapsed="1" thickBot="1" x14ac:dyDescent="0.3">
      <c r="A581" s="287"/>
      <c r="B581" s="287"/>
      <c r="C581" s="287"/>
      <c r="D581" s="325">
        <v>100459121</v>
      </c>
      <c r="E581" s="326"/>
      <c r="F581" s="326"/>
      <c r="G581" s="326"/>
      <c r="H581" s="326"/>
      <c r="I581" s="327">
        <v>1.07</v>
      </c>
      <c r="J581" s="326"/>
      <c r="K581" s="326"/>
      <c r="L581" s="328"/>
      <c r="M581" s="326"/>
      <c r="N581" s="326"/>
      <c r="O581" s="327">
        <v>1.07</v>
      </c>
      <c r="P581" s="326"/>
      <c r="Q581" s="290">
        <v>0</v>
      </c>
    </row>
    <row r="582" spans="1:17" ht="13.8" hidden="1" outlineLevel="1" collapsed="1" thickBot="1" x14ac:dyDescent="0.3">
      <c r="A582" s="287"/>
      <c r="B582" s="287"/>
      <c r="C582" s="287"/>
      <c r="D582" s="325">
        <v>100459132</v>
      </c>
      <c r="E582" s="326"/>
      <c r="F582" s="326"/>
      <c r="G582" s="326"/>
      <c r="H582" s="326"/>
      <c r="I582" s="327">
        <v>0.33</v>
      </c>
      <c r="J582" s="326"/>
      <c r="K582" s="326"/>
      <c r="L582" s="328"/>
      <c r="M582" s="326"/>
      <c r="N582" s="326"/>
      <c r="O582" s="327">
        <v>0.33</v>
      </c>
      <c r="P582" s="326"/>
      <c r="Q582" s="290">
        <v>0</v>
      </c>
    </row>
    <row r="583" spans="1:17" ht="13.8" hidden="1" outlineLevel="1" collapsed="1" thickBot="1" x14ac:dyDescent="0.3">
      <c r="A583" s="287"/>
      <c r="B583" s="287"/>
      <c r="C583" s="287"/>
      <c r="D583" s="325">
        <v>100459281</v>
      </c>
      <c r="E583" s="326"/>
      <c r="F583" s="326"/>
      <c r="G583" s="326"/>
      <c r="H583" s="326"/>
      <c r="I583" s="327">
        <v>0.32</v>
      </c>
      <c r="J583" s="326"/>
      <c r="K583" s="326"/>
      <c r="L583" s="328"/>
      <c r="M583" s="326"/>
      <c r="N583" s="326"/>
      <c r="O583" s="327">
        <v>0.32</v>
      </c>
      <c r="P583" s="326"/>
      <c r="Q583" s="290">
        <v>0</v>
      </c>
    </row>
    <row r="584" spans="1:17" ht="13.8" hidden="1" outlineLevel="1" collapsed="1" thickBot="1" x14ac:dyDescent="0.3">
      <c r="A584" s="287"/>
      <c r="B584" s="287"/>
      <c r="C584" s="287"/>
      <c r="D584" s="325">
        <v>100459273</v>
      </c>
      <c r="E584" s="326"/>
      <c r="F584" s="326"/>
      <c r="G584" s="326"/>
      <c r="H584" s="326"/>
      <c r="I584" s="327">
        <v>0.13</v>
      </c>
      <c r="J584" s="326"/>
      <c r="K584" s="326"/>
      <c r="L584" s="328"/>
      <c r="M584" s="326"/>
      <c r="N584" s="326"/>
      <c r="O584" s="327">
        <v>0.13</v>
      </c>
      <c r="P584" s="326"/>
      <c r="Q584" s="290">
        <v>0</v>
      </c>
    </row>
    <row r="585" spans="1:17" ht="13.8" hidden="1" outlineLevel="1" collapsed="1" thickBot="1" x14ac:dyDescent="0.3">
      <c r="A585" s="287"/>
      <c r="B585" s="287"/>
      <c r="C585" s="287"/>
      <c r="D585" s="325">
        <v>100459274</v>
      </c>
      <c r="E585" s="326"/>
      <c r="F585" s="326"/>
      <c r="G585" s="326"/>
      <c r="H585" s="326"/>
      <c r="I585" s="327">
        <v>0.08</v>
      </c>
      <c r="J585" s="326"/>
      <c r="K585" s="326"/>
      <c r="L585" s="328"/>
      <c r="M585" s="326"/>
      <c r="N585" s="326"/>
      <c r="O585" s="327">
        <v>0.08</v>
      </c>
      <c r="P585" s="326"/>
      <c r="Q585" s="290">
        <v>0</v>
      </c>
    </row>
    <row r="586" spans="1:17" ht="13.8" hidden="1" outlineLevel="1" collapsed="1" thickBot="1" x14ac:dyDescent="0.3">
      <c r="A586" s="287"/>
      <c r="B586" s="287"/>
      <c r="C586" s="287"/>
      <c r="D586" s="325">
        <v>100459324</v>
      </c>
      <c r="E586" s="326"/>
      <c r="F586" s="326"/>
      <c r="G586" s="326"/>
      <c r="H586" s="326"/>
      <c r="I586" s="327">
        <v>1.04</v>
      </c>
      <c r="J586" s="326"/>
      <c r="K586" s="326"/>
      <c r="L586" s="328"/>
      <c r="M586" s="326"/>
      <c r="N586" s="326"/>
      <c r="O586" s="327">
        <v>1.04</v>
      </c>
      <c r="P586" s="326"/>
      <c r="Q586" s="290">
        <v>0</v>
      </c>
    </row>
    <row r="587" spans="1:17" ht="13.8" hidden="1" outlineLevel="1" collapsed="1" thickBot="1" x14ac:dyDescent="0.3">
      <c r="A587" s="287"/>
      <c r="B587" s="287"/>
      <c r="C587" s="287"/>
      <c r="D587" s="325">
        <v>100459401</v>
      </c>
      <c r="E587" s="326"/>
      <c r="F587" s="326"/>
      <c r="G587" s="326"/>
      <c r="H587" s="326"/>
      <c r="I587" s="327">
        <v>0.28999999999999998</v>
      </c>
      <c r="J587" s="326"/>
      <c r="K587" s="326"/>
      <c r="L587" s="328"/>
      <c r="M587" s="326"/>
      <c r="N587" s="326"/>
      <c r="O587" s="327">
        <v>0.28999999999999998</v>
      </c>
      <c r="P587" s="326"/>
      <c r="Q587" s="290">
        <v>0</v>
      </c>
    </row>
    <row r="588" spans="1:17" ht="13.8" hidden="1" outlineLevel="1" collapsed="1" thickBot="1" x14ac:dyDescent="0.3">
      <c r="A588" s="287"/>
      <c r="B588" s="287"/>
      <c r="C588" s="287"/>
      <c r="D588" s="325">
        <v>100459373</v>
      </c>
      <c r="E588" s="326"/>
      <c r="F588" s="326"/>
      <c r="G588" s="326"/>
      <c r="H588" s="326"/>
      <c r="I588" s="327">
        <v>0.22</v>
      </c>
      <c r="J588" s="326"/>
      <c r="K588" s="326"/>
      <c r="L588" s="328"/>
      <c r="M588" s="326"/>
      <c r="N588" s="326"/>
      <c r="O588" s="327">
        <v>0.22</v>
      </c>
      <c r="P588" s="326"/>
      <c r="Q588" s="290">
        <v>0</v>
      </c>
    </row>
    <row r="589" spans="1:17" ht="13.8" hidden="1" outlineLevel="1" collapsed="1" thickBot="1" x14ac:dyDescent="0.3">
      <c r="A589" s="287"/>
      <c r="B589" s="287"/>
      <c r="C589" s="287"/>
      <c r="D589" s="325">
        <v>100459389</v>
      </c>
      <c r="E589" s="326"/>
      <c r="F589" s="326"/>
      <c r="G589" s="326"/>
      <c r="H589" s="326"/>
      <c r="I589" s="327">
        <v>0.23</v>
      </c>
      <c r="J589" s="326"/>
      <c r="K589" s="326"/>
      <c r="L589" s="328"/>
      <c r="M589" s="326"/>
      <c r="N589" s="326"/>
      <c r="O589" s="327">
        <v>0.23</v>
      </c>
      <c r="P589" s="326"/>
      <c r="Q589" s="290">
        <v>0</v>
      </c>
    </row>
    <row r="590" spans="1:17" ht="13.8" hidden="1" outlineLevel="1" collapsed="1" thickBot="1" x14ac:dyDescent="0.3">
      <c r="A590" s="287"/>
      <c r="B590" s="287"/>
      <c r="C590" s="287"/>
      <c r="D590" s="325">
        <v>100459511</v>
      </c>
      <c r="E590" s="326"/>
      <c r="F590" s="326"/>
      <c r="G590" s="326"/>
      <c r="H590" s="326"/>
      <c r="I590" s="327">
        <v>0.17</v>
      </c>
      <c r="J590" s="326"/>
      <c r="K590" s="326"/>
      <c r="L590" s="328"/>
      <c r="M590" s="326"/>
      <c r="N590" s="326"/>
      <c r="O590" s="327">
        <v>0.17</v>
      </c>
      <c r="P590" s="326"/>
      <c r="Q590" s="290">
        <v>0</v>
      </c>
    </row>
    <row r="591" spans="1:17" ht="13.8" hidden="1" outlineLevel="1" collapsed="1" thickBot="1" x14ac:dyDescent="0.3">
      <c r="A591" s="287"/>
      <c r="B591" s="287"/>
      <c r="C591" s="287"/>
      <c r="D591" s="325">
        <v>100459545</v>
      </c>
      <c r="E591" s="326"/>
      <c r="F591" s="326"/>
      <c r="G591" s="326"/>
      <c r="H591" s="326"/>
      <c r="I591" s="327">
        <v>1.7</v>
      </c>
      <c r="J591" s="326"/>
      <c r="K591" s="326"/>
      <c r="L591" s="328"/>
      <c r="M591" s="326"/>
      <c r="N591" s="326"/>
      <c r="O591" s="327">
        <v>1.7</v>
      </c>
      <c r="P591" s="326"/>
      <c r="Q591" s="290">
        <v>0</v>
      </c>
    </row>
    <row r="592" spans="1:17" ht="13.8" hidden="1" outlineLevel="1" collapsed="1" thickBot="1" x14ac:dyDescent="0.3">
      <c r="A592" s="287"/>
      <c r="B592" s="287"/>
      <c r="C592" s="287"/>
      <c r="D592" s="325">
        <v>100459520</v>
      </c>
      <c r="E592" s="326"/>
      <c r="F592" s="326"/>
      <c r="G592" s="326"/>
      <c r="H592" s="326"/>
      <c r="I592" s="327">
        <v>0.73</v>
      </c>
      <c r="J592" s="326"/>
      <c r="K592" s="326"/>
      <c r="L592" s="328"/>
      <c r="M592" s="326"/>
      <c r="N592" s="326"/>
      <c r="O592" s="327">
        <v>0.73</v>
      </c>
      <c r="P592" s="326"/>
      <c r="Q592" s="290">
        <v>0</v>
      </c>
    </row>
    <row r="593" spans="1:17" ht="13.8" hidden="1" outlineLevel="1" collapsed="1" thickBot="1" x14ac:dyDescent="0.3">
      <c r="A593" s="287"/>
      <c r="B593" s="287"/>
      <c r="C593" s="287"/>
      <c r="D593" s="325">
        <v>100459527</v>
      </c>
      <c r="E593" s="326"/>
      <c r="F593" s="326"/>
      <c r="G593" s="326"/>
      <c r="H593" s="326"/>
      <c r="I593" s="327">
        <v>2.37</v>
      </c>
      <c r="J593" s="326"/>
      <c r="K593" s="326"/>
      <c r="L593" s="328"/>
      <c r="M593" s="326"/>
      <c r="N593" s="326"/>
      <c r="O593" s="327">
        <v>2.37</v>
      </c>
      <c r="P593" s="326"/>
      <c r="Q593" s="290">
        <v>0</v>
      </c>
    </row>
    <row r="594" spans="1:17" ht="13.8" hidden="1" outlineLevel="1" collapsed="1" thickBot="1" x14ac:dyDescent="0.3">
      <c r="A594" s="287"/>
      <c r="B594" s="287"/>
      <c r="C594" s="287"/>
      <c r="D594" s="325">
        <v>100459731</v>
      </c>
      <c r="E594" s="326"/>
      <c r="F594" s="326"/>
      <c r="G594" s="326"/>
      <c r="H594" s="326"/>
      <c r="I594" s="327">
        <v>3.12</v>
      </c>
      <c r="J594" s="326"/>
      <c r="K594" s="326"/>
      <c r="L594" s="328"/>
      <c r="M594" s="326"/>
      <c r="N594" s="326"/>
      <c r="O594" s="327">
        <v>3.12</v>
      </c>
      <c r="P594" s="326"/>
      <c r="Q594" s="290">
        <v>0</v>
      </c>
    </row>
    <row r="595" spans="1:17" ht="13.8" hidden="1" outlineLevel="1" collapsed="1" thickBot="1" x14ac:dyDescent="0.3">
      <c r="A595" s="287"/>
      <c r="B595" s="287"/>
      <c r="C595" s="287"/>
      <c r="D595" s="325">
        <v>100459781</v>
      </c>
      <c r="E595" s="326"/>
      <c r="F595" s="326"/>
      <c r="G595" s="326"/>
      <c r="H595" s="326"/>
      <c r="I595" s="327">
        <v>4.42</v>
      </c>
      <c r="J595" s="326"/>
      <c r="K595" s="326"/>
      <c r="L595" s="328"/>
      <c r="M595" s="326"/>
      <c r="N595" s="326"/>
      <c r="O595" s="327">
        <v>4.42</v>
      </c>
      <c r="P595" s="326"/>
      <c r="Q595" s="290">
        <v>0</v>
      </c>
    </row>
    <row r="596" spans="1:17" ht="13.8" hidden="1" outlineLevel="1" collapsed="1" thickBot="1" x14ac:dyDescent="0.3">
      <c r="A596" s="287"/>
      <c r="B596" s="287"/>
      <c r="C596" s="287"/>
      <c r="D596" s="325">
        <v>100459597</v>
      </c>
      <c r="E596" s="326"/>
      <c r="F596" s="326"/>
      <c r="G596" s="326"/>
      <c r="H596" s="326"/>
      <c r="I596" s="327">
        <v>0.16</v>
      </c>
      <c r="J596" s="326"/>
      <c r="K596" s="326"/>
      <c r="L596" s="328"/>
      <c r="M596" s="326"/>
      <c r="N596" s="326"/>
      <c r="O596" s="327">
        <v>0.16</v>
      </c>
      <c r="P596" s="326"/>
      <c r="Q596" s="290">
        <v>0</v>
      </c>
    </row>
    <row r="597" spans="1:17" ht="13.8" hidden="1" outlineLevel="1" collapsed="1" thickBot="1" x14ac:dyDescent="0.3">
      <c r="A597" s="287"/>
      <c r="B597" s="287"/>
      <c r="C597" s="287"/>
      <c r="D597" s="325">
        <v>100459398</v>
      </c>
      <c r="E597" s="326"/>
      <c r="F597" s="326"/>
      <c r="G597" s="326"/>
      <c r="H597" s="326"/>
      <c r="I597" s="327">
        <v>0.28000000000000003</v>
      </c>
      <c r="J597" s="326"/>
      <c r="K597" s="326"/>
      <c r="L597" s="328"/>
      <c r="M597" s="326"/>
      <c r="N597" s="326"/>
      <c r="O597" s="327">
        <v>0.28000000000000003</v>
      </c>
      <c r="P597" s="326"/>
      <c r="Q597" s="290">
        <v>0</v>
      </c>
    </row>
    <row r="598" spans="1:17" ht="13.8" hidden="1" outlineLevel="1" collapsed="1" thickBot="1" x14ac:dyDescent="0.3">
      <c r="A598" s="287"/>
      <c r="B598" s="287"/>
      <c r="C598" s="287"/>
      <c r="D598" s="325">
        <v>100459594</v>
      </c>
      <c r="E598" s="326"/>
      <c r="F598" s="326"/>
      <c r="G598" s="326"/>
      <c r="H598" s="326"/>
      <c r="I598" s="327">
        <v>7.41</v>
      </c>
      <c r="J598" s="326"/>
      <c r="K598" s="326"/>
      <c r="L598" s="328"/>
      <c r="M598" s="326"/>
      <c r="N598" s="326"/>
      <c r="O598" s="327">
        <v>7.41</v>
      </c>
      <c r="P598" s="326"/>
      <c r="Q598" s="290">
        <v>0</v>
      </c>
    </row>
    <row r="599" spans="1:17" ht="13.8" hidden="1" outlineLevel="1" collapsed="1" thickBot="1" x14ac:dyDescent="0.3">
      <c r="A599" s="287"/>
      <c r="B599" s="287"/>
      <c r="C599" s="287"/>
      <c r="D599" s="325">
        <v>100459843</v>
      </c>
      <c r="E599" s="326"/>
      <c r="F599" s="326"/>
      <c r="G599" s="326"/>
      <c r="H599" s="326"/>
      <c r="I599" s="327">
        <v>0.3</v>
      </c>
      <c r="J599" s="326"/>
      <c r="K599" s="326"/>
      <c r="L599" s="328"/>
      <c r="M599" s="326"/>
      <c r="N599" s="326"/>
      <c r="O599" s="327">
        <v>0.3</v>
      </c>
      <c r="P599" s="326"/>
      <c r="Q599" s="290">
        <v>0</v>
      </c>
    </row>
    <row r="600" spans="1:17" ht="13.8" hidden="1" outlineLevel="1" collapsed="1" thickBot="1" x14ac:dyDescent="0.3">
      <c r="A600" s="287"/>
      <c r="B600" s="287"/>
      <c r="C600" s="287"/>
      <c r="D600" s="325">
        <v>100459908</v>
      </c>
      <c r="E600" s="326"/>
      <c r="F600" s="326"/>
      <c r="G600" s="326"/>
      <c r="H600" s="326"/>
      <c r="I600" s="327">
        <v>1.41</v>
      </c>
      <c r="J600" s="326"/>
      <c r="K600" s="326"/>
      <c r="L600" s="328"/>
      <c r="M600" s="326"/>
      <c r="N600" s="326"/>
      <c r="O600" s="327">
        <v>1.41</v>
      </c>
      <c r="P600" s="326"/>
      <c r="Q600" s="290">
        <v>0</v>
      </c>
    </row>
    <row r="601" spans="1:17" ht="13.8" hidden="1" outlineLevel="1" collapsed="1" thickBot="1" x14ac:dyDescent="0.3">
      <c r="A601" s="287"/>
      <c r="B601" s="287"/>
      <c r="C601" s="287"/>
      <c r="D601" s="325">
        <v>100460002</v>
      </c>
      <c r="E601" s="326"/>
      <c r="F601" s="326"/>
      <c r="G601" s="326"/>
      <c r="H601" s="326"/>
      <c r="I601" s="327">
        <v>2.2400000000000002</v>
      </c>
      <c r="J601" s="326"/>
      <c r="K601" s="326"/>
      <c r="L601" s="328"/>
      <c r="M601" s="326"/>
      <c r="N601" s="326"/>
      <c r="O601" s="327">
        <v>2.2400000000000002</v>
      </c>
      <c r="P601" s="326"/>
      <c r="Q601" s="290">
        <v>0</v>
      </c>
    </row>
    <row r="602" spans="1:17" ht="13.8" hidden="1" outlineLevel="1" collapsed="1" thickBot="1" x14ac:dyDescent="0.3">
      <c r="A602" s="287"/>
      <c r="B602" s="287"/>
      <c r="C602" s="287"/>
      <c r="D602" s="325">
        <v>100460014</v>
      </c>
      <c r="E602" s="326"/>
      <c r="F602" s="326"/>
      <c r="G602" s="326"/>
      <c r="H602" s="326"/>
      <c r="I602" s="327">
        <v>1.52</v>
      </c>
      <c r="J602" s="326"/>
      <c r="K602" s="326"/>
      <c r="L602" s="328"/>
      <c r="M602" s="326"/>
      <c r="N602" s="326"/>
      <c r="O602" s="327">
        <v>1.52</v>
      </c>
      <c r="P602" s="326"/>
      <c r="Q602" s="290">
        <v>0</v>
      </c>
    </row>
    <row r="603" spans="1:17" ht="13.8" hidden="1" outlineLevel="1" collapsed="1" thickBot="1" x14ac:dyDescent="0.3">
      <c r="A603" s="287"/>
      <c r="B603" s="287"/>
      <c r="C603" s="287"/>
      <c r="D603" s="325">
        <v>100460029</v>
      </c>
      <c r="E603" s="326"/>
      <c r="F603" s="326"/>
      <c r="G603" s="326"/>
      <c r="H603" s="326"/>
      <c r="I603" s="327">
        <v>0.44</v>
      </c>
      <c r="J603" s="326"/>
      <c r="K603" s="326"/>
      <c r="L603" s="328"/>
      <c r="M603" s="326"/>
      <c r="N603" s="326"/>
      <c r="O603" s="327">
        <v>0.44</v>
      </c>
      <c r="P603" s="326"/>
      <c r="Q603" s="290">
        <v>0</v>
      </c>
    </row>
    <row r="604" spans="1:17" ht="13.8" hidden="1" outlineLevel="1" collapsed="1" thickBot="1" x14ac:dyDescent="0.3">
      <c r="A604" s="287"/>
      <c r="B604" s="287"/>
      <c r="C604" s="339" t="s">
        <v>263</v>
      </c>
      <c r="D604" s="340"/>
      <c r="E604" s="340"/>
      <c r="F604" s="340"/>
      <c r="G604" s="340"/>
      <c r="H604" s="340"/>
      <c r="I604" s="341">
        <v>130.16000000000003</v>
      </c>
      <c r="J604" s="340"/>
      <c r="K604" s="340"/>
      <c r="L604" s="342"/>
      <c r="M604" s="340"/>
      <c r="N604" s="340"/>
      <c r="O604" s="341">
        <v>130.16000000000003</v>
      </c>
      <c r="P604" s="340"/>
      <c r="Q604" s="291">
        <v>0</v>
      </c>
    </row>
    <row r="605" spans="1:17" x14ac:dyDescent="0.25">
      <c r="A605" s="287"/>
      <c r="B605" s="343" t="s">
        <v>264</v>
      </c>
      <c r="C605" s="344"/>
      <c r="D605" s="344"/>
      <c r="E605" s="344"/>
      <c r="F605" s="344"/>
      <c r="G605" s="344"/>
      <c r="H605" s="344"/>
      <c r="I605" s="345">
        <v>1641.9049999999986</v>
      </c>
      <c r="J605" s="344"/>
      <c r="K605" s="344"/>
      <c r="L605" s="346"/>
      <c r="M605" s="344"/>
      <c r="N605" s="344"/>
      <c r="O605" s="345">
        <v>369.02500000000009</v>
      </c>
      <c r="P605" s="344"/>
      <c r="Q605" s="292">
        <v>1272.879999999999</v>
      </c>
    </row>
    <row r="606" spans="1:17" x14ac:dyDescent="0.25">
      <c r="A606" s="287"/>
      <c r="B606" s="329" t="s">
        <v>265</v>
      </c>
      <c r="C606" s="330"/>
      <c r="D606" s="330"/>
      <c r="E606" s="330"/>
      <c r="F606" s="330"/>
      <c r="G606" s="330"/>
      <c r="H606" s="330"/>
      <c r="I606" s="331"/>
      <c r="J606" s="330"/>
      <c r="K606" s="330"/>
      <c r="L606" s="331"/>
      <c r="M606" s="330"/>
      <c r="N606" s="330"/>
      <c r="O606" s="331"/>
      <c r="P606" s="330"/>
      <c r="Q606" s="288"/>
    </row>
    <row r="607" spans="1:17" collapsed="1" x14ac:dyDescent="0.25">
      <c r="A607" s="287"/>
      <c r="C607" s="329" t="s">
        <v>266</v>
      </c>
      <c r="D607" s="330"/>
      <c r="E607" s="330"/>
      <c r="F607" s="330"/>
      <c r="G607" s="330"/>
      <c r="H607" s="330"/>
      <c r="I607" s="332">
        <v>107.07449999999997</v>
      </c>
      <c r="J607" s="330"/>
      <c r="K607" s="330"/>
      <c r="L607" s="331"/>
      <c r="M607" s="330"/>
      <c r="N607" s="330"/>
      <c r="O607" s="331"/>
      <c r="P607" s="330"/>
      <c r="Q607" s="289">
        <v>107.07449999999997</v>
      </c>
    </row>
    <row r="608" spans="1:17" hidden="1" outlineLevel="1" collapsed="1" x14ac:dyDescent="0.25">
      <c r="A608" s="287"/>
      <c r="B608" s="287"/>
      <c r="C608" s="287"/>
      <c r="D608" s="325">
        <v>100463279</v>
      </c>
      <c r="E608" s="326"/>
      <c r="F608" s="326"/>
      <c r="G608" s="326"/>
      <c r="H608" s="326"/>
      <c r="I608" s="327">
        <v>0.59</v>
      </c>
      <c r="J608" s="326"/>
      <c r="K608" s="326"/>
      <c r="L608" s="328"/>
      <c r="M608" s="326"/>
      <c r="N608" s="326"/>
      <c r="O608" s="328"/>
      <c r="P608" s="326"/>
      <c r="Q608" s="290">
        <v>0.59</v>
      </c>
    </row>
    <row r="609" spans="1:17" hidden="1" outlineLevel="1" collapsed="1" x14ac:dyDescent="0.25">
      <c r="A609" s="287"/>
      <c r="B609" s="287"/>
      <c r="C609" s="287"/>
      <c r="D609" s="325">
        <v>100463209</v>
      </c>
      <c r="E609" s="326"/>
      <c r="F609" s="326"/>
      <c r="G609" s="326"/>
      <c r="H609" s="326"/>
      <c r="I609" s="327">
        <v>0.85</v>
      </c>
      <c r="J609" s="326"/>
      <c r="K609" s="326"/>
      <c r="L609" s="328"/>
      <c r="M609" s="326"/>
      <c r="N609" s="326"/>
      <c r="O609" s="328"/>
      <c r="P609" s="326"/>
      <c r="Q609" s="290">
        <v>0.85</v>
      </c>
    </row>
    <row r="610" spans="1:17" hidden="1" outlineLevel="1" collapsed="1" x14ac:dyDescent="0.25">
      <c r="A610" s="287"/>
      <c r="B610" s="287"/>
      <c r="C610" s="287"/>
      <c r="D610" s="325">
        <v>100463383</v>
      </c>
      <c r="E610" s="326"/>
      <c r="F610" s="326"/>
      <c r="G610" s="326"/>
      <c r="H610" s="326"/>
      <c r="I610" s="327">
        <v>2.4300000000000002</v>
      </c>
      <c r="J610" s="326"/>
      <c r="K610" s="326"/>
      <c r="L610" s="328"/>
      <c r="M610" s="326"/>
      <c r="N610" s="326"/>
      <c r="O610" s="328"/>
      <c r="P610" s="326"/>
      <c r="Q610" s="290">
        <v>2.4300000000000002</v>
      </c>
    </row>
    <row r="611" spans="1:17" hidden="1" outlineLevel="1" collapsed="1" x14ac:dyDescent="0.25">
      <c r="A611" s="287"/>
      <c r="B611" s="287"/>
      <c r="C611" s="287"/>
      <c r="D611" s="325">
        <v>100463392</v>
      </c>
      <c r="E611" s="326"/>
      <c r="F611" s="326"/>
      <c r="G611" s="326"/>
      <c r="H611" s="326"/>
      <c r="I611" s="327">
        <v>2.83</v>
      </c>
      <c r="J611" s="326"/>
      <c r="K611" s="326"/>
      <c r="L611" s="328"/>
      <c r="M611" s="326"/>
      <c r="N611" s="326"/>
      <c r="O611" s="328"/>
      <c r="P611" s="326"/>
      <c r="Q611" s="290">
        <v>2.83</v>
      </c>
    </row>
    <row r="612" spans="1:17" hidden="1" outlineLevel="1" collapsed="1" x14ac:dyDescent="0.25">
      <c r="A612" s="287"/>
      <c r="B612" s="287"/>
      <c r="C612" s="287"/>
      <c r="D612" s="325">
        <v>100463194</v>
      </c>
      <c r="E612" s="326"/>
      <c r="F612" s="326"/>
      <c r="G612" s="326"/>
      <c r="H612" s="326"/>
      <c r="I612" s="327">
        <v>5.16</v>
      </c>
      <c r="J612" s="326"/>
      <c r="K612" s="326"/>
      <c r="L612" s="328"/>
      <c r="M612" s="326"/>
      <c r="N612" s="326"/>
      <c r="O612" s="328"/>
      <c r="P612" s="326"/>
      <c r="Q612" s="290">
        <v>5.16</v>
      </c>
    </row>
    <row r="613" spans="1:17" hidden="1" outlineLevel="1" collapsed="1" x14ac:dyDescent="0.25">
      <c r="A613" s="287"/>
      <c r="B613" s="287"/>
      <c r="C613" s="287"/>
      <c r="D613" s="325">
        <v>100463681</v>
      </c>
      <c r="E613" s="326"/>
      <c r="F613" s="326"/>
      <c r="G613" s="326"/>
      <c r="H613" s="326"/>
      <c r="I613" s="327">
        <v>2.34</v>
      </c>
      <c r="J613" s="326"/>
      <c r="K613" s="326"/>
      <c r="L613" s="328"/>
      <c r="M613" s="326"/>
      <c r="N613" s="326"/>
      <c r="O613" s="328"/>
      <c r="P613" s="326"/>
      <c r="Q613" s="290">
        <v>2.34</v>
      </c>
    </row>
    <row r="614" spans="1:17" hidden="1" outlineLevel="1" collapsed="1" x14ac:dyDescent="0.25">
      <c r="A614" s="287"/>
      <c r="B614" s="287"/>
      <c r="C614" s="287"/>
      <c r="D614" s="325">
        <v>100463761</v>
      </c>
      <c r="E614" s="326"/>
      <c r="F614" s="326"/>
      <c r="G614" s="326"/>
      <c r="H614" s="326"/>
      <c r="I614" s="327">
        <v>1.62</v>
      </c>
      <c r="J614" s="326"/>
      <c r="K614" s="326"/>
      <c r="L614" s="328"/>
      <c r="M614" s="326"/>
      <c r="N614" s="326"/>
      <c r="O614" s="328"/>
      <c r="P614" s="326"/>
      <c r="Q614" s="290">
        <v>1.62</v>
      </c>
    </row>
    <row r="615" spans="1:17" hidden="1" outlineLevel="1" collapsed="1" x14ac:dyDescent="0.25">
      <c r="A615" s="287"/>
      <c r="B615" s="287"/>
      <c r="C615" s="287"/>
      <c r="D615" s="325">
        <v>100463787</v>
      </c>
      <c r="E615" s="326"/>
      <c r="F615" s="326"/>
      <c r="G615" s="326"/>
      <c r="H615" s="326"/>
      <c r="I615" s="327">
        <v>1.17</v>
      </c>
      <c r="J615" s="326"/>
      <c r="K615" s="326"/>
      <c r="L615" s="328"/>
      <c r="M615" s="326"/>
      <c r="N615" s="326"/>
      <c r="O615" s="328"/>
      <c r="P615" s="326"/>
      <c r="Q615" s="290">
        <v>1.17</v>
      </c>
    </row>
    <row r="616" spans="1:17" hidden="1" outlineLevel="1" collapsed="1" x14ac:dyDescent="0.25">
      <c r="A616" s="287"/>
      <c r="B616" s="287"/>
      <c r="C616" s="287"/>
      <c r="D616" s="325">
        <v>100463903</v>
      </c>
      <c r="E616" s="326"/>
      <c r="F616" s="326"/>
      <c r="G616" s="326"/>
      <c r="H616" s="326"/>
      <c r="I616" s="327">
        <v>1.19</v>
      </c>
      <c r="J616" s="326"/>
      <c r="K616" s="326"/>
      <c r="L616" s="328"/>
      <c r="M616" s="326"/>
      <c r="N616" s="326"/>
      <c r="O616" s="328"/>
      <c r="P616" s="326"/>
      <c r="Q616" s="290">
        <v>1.19</v>
      </c>
    </row>
    <row r="617" spans="1:17" hidden="1" outlineLevel="1" collapsed="1" x14ac:dyDescent="0.25">
      <c r="A617" s="287"/>
      <c r="B617" s="287"/>
      <c r="C617" s="287"/>
      <c r="D617" s="325">
        <v>100460652</v>
      </c>
      <c r="E617" s="326"/>
      <c r="F617" s="326"/>
      <c r="G617" s="326"/>
      <c r="H617" s="326"/>
      <c r="I617" s="327">
        <v>1.625</v>
      </c>
      <c r="J617" s="326"/>
      <c r="K617" s="326"/>
      <c r="L617" s="328"/>
      <c r="M617" s="326"/>
      <c r="N617" s="326"/>
      <c r="O617" s="328"/>
      <c r="P617" s="326"/>
      <c r="Q617" s="290">
        <v>1.625</v>
      </c>
    </row>
    <row r="618" spans="1:17" hidden="1" outlineLevel="1" collapsed="1" x14ac:dyDescent="0.25">
      <c r="A618" s="287"/>
      <c r="B618" s="287"/>
      <c r="C618" s="287"/>
      <c r="D618" s="325">
        <v>100460653</v>
      </c>
      <c r="E618" s="326"/>
      <c r="F618" s="326"/>
      <c r="G618" s="326"/>
      <c r="H618" s="326"/>
      <c r="I618" s="327">
        <v>2.65</v>
      </c>
      <c r="J618" s="326"/>
      <c r="K618" s="326"/>
      <c r="L618" s="328"/>
      <c r="M618" s="326"/>
      <c r="N618" s="326"/>
      <c r="O618" s="328"/>
      <c r="P618" s="326"/>
      <c r="Q618" s="290">
        <v>2.65</v>
      </c>
    </row>
    <row r="619" spans="1:17" hidden="1" outlineLevel="1" collapsed="1" x14ac:dyDescent="0.25">
      <c r="A619" s="287"/>
      <c r="B619" s="287"/>
      <c r="C619" s="287"/>
      <c r="D619" s="325">
        <v>100460654</v>
      </c>
      <c r="E619" s="326"/>
      <c r="F619" s="326"/>
      <c r="G619" s="326"/>
      <c r="H619" s="326"/>
      <c r="I619" s="327">
        <v>5.0999999999999996</v>
      </c>
      <c r="J619" s="326"/>
      <c r="K619" s="326"/>
      <c r="L619" s="328"/>
      <c r="M619" s="326"/>
      <c r="N619" s="326"/>
      <c r="O619" s="328"/>
      <c r="P619" s="326"/>
      <c r="Q619" s="290">
        <v>5.0999999999999996</v>
      </c>
    </row>
    <row r="620" spans="1:17" hidden="1" outlineLevel="1" collapsed="1" x14ac:dyDescent="0.25">
      <c r="A620" s="287"/>
      <c r="B620" s="287"/>
      <c r="C620" s="287"/>
      <c r="D620" s="325">
        <v>100460453</v>
      </c>
      <c r="E620" s="326"/>
      <c r="F620" s="326"/>
      <c r="G620" s="326"/>
      <c r="H620" s="326"/>
      <c r="I620" s="327">
        <v>1.48</v>
      </c>
      <c r="J620" s="326"/>
      <c r="K620" s="326"/>
      <c r="L620" s="328"/>
      <c r="M620" s="326"/>
      <c r="N620" s="326"/>
      <c r="O620" s="328"/>
      <c r="P620" s="326"/>
      <c r="Q620" s="290">
        <v>1.48</v>
      </c>
    </row>
    <row r="621" spans="1:17" hidden="1" outlineLevel="1" collapsed="1" x14ac:dyDescent="0.25">
      <c r="A621" s="287"/>
      <c r="B621" s="287"/>
      <c r="C621" s="287"/>
      <c r="D621" s="325">
        <v>100460459</v>
      </c>
      <c r="E621" s="326"/>
      <c r="F621" s="326"/>
      <c r="G621" s="326"/>
      <c r="H621" s="326"/>
      <c r="I621" s="327">
        <v>2.1135000000000002</v>
      </c>
      <c r="J621" s="326"/>
      <c r="K621" s="326"/>
      <c r="L621" s="328"/>
      <c r="M621" s="326"/>
      <c r="N621" s="326"/>
      <c r="O621" s="328"/>
      <c r="P621" s="326"/>
      <c r="Q621" s="290">
        <v>2.1135000000000002</v>
      </c>
    </row>
    <row r="622" spans="1:17" hidden="1" outlineLevel="1" collapsed="1" x14ac:dyDescent="0.25">
      <c r="A622" s="287"/>
      <c r="B622" s="287"/>
      <c r="C622" s="287"/>
      <c r="D622" s="325">
        <v>100460087</v>
      </c>
      <c r="E622" s="326"/>
      <c r="F622" s="326"/>
      <c r="G622" s="326"/>
      <c r="H622" s="326"/>
      <c r="I622" s="327">
        <v>2.14</v>
      </c>
      <c r="J622" s="326"/>
      <c r="K622" s="326"/>
      <c r="L622" s="328"/>
      <c r="M622" s="326"/>
      <c r="N622" s="326"/>
      <c r="O622" s="328"/>
      <c r="P622" s="326"/>
      <c r="Q622" s="290">
        <v>2.14</v>
      </c>
    </row>
    <row r="623" spans="1:17" hidden="1" outlineLevel="1" collapsed="1" x14ac:dyDescent="0.25">
      <c r="A623" s="287"/>
      <c r="B623" s="287"/>
      <c r="C623" s="287"/>
      <c r="D623" s="325">
        <v>100460020</v>
      </c>
      <c r="E623" s="326"/>
      <c r="F623" s="326"/>
      <c r="G623" s="326"/>
      <c r="H623" s="326"/>
      <c r="I623" s="327">
        <v>1.0435000000000001</v>
      </c>
      <c r="J623" s="326"/>
      <c r="K623" s="326"/>
      <c r="L623" s="328"/>
      <c r="M623" s="326"/>
      <c r="N623" s="326"/>
      <c r="O623" s="328"/>
      <c r="P623" s="326"/>
      <c r="Q623" s="290">
        <v>1.0435000000000001</v>
      </c>
    </row>
    <row r="624" spans="1:17" hidden="1" outlineLevel="1" collapsed="1" x14ac:dyDescent="0.25">
      <c r="A624" s="287"/>
      <c r="B624" s="287"/>
      <c r="C624" s="287"/>
      <c r="D624" s="325">
        <v>100459964</v>
      </c>
      <c r="E624" s="326"/>
      <c r="F624" s="326"/>
      <c r="G624" s="326"/>
      <c r="H624" s="326"/>
      <c r="I624" s="327">
        <v>1.51</v>
      </c>
      <c r="J624" s="326"/>
      <c r="K624" s="326"/>
      <c r="L624" s="328"/>
      <c r="M624" s="326"/>
      <c r="N624" s="326"/>
      <c r="O624" s="328"/>
      <c r="P624" s="326"/>
      <c r="Q624" s="290">
        <v>1.51</v>
      </c>
    </row>
    <row r="625" spans="1:17" hidden="1" outlineLevel="1" collapsed="1" x14ac:dyDescent="0.25">
      <c r="A625" s="287"/>
      <c r="B625" s="287"/>
      <c r="C625" s="287"/>
      <c r="D625" s="325">
        <v>100459935</v>
      </c>
      <c r="E625" s="326"/>
      <c r="F625" s="326"/>
      <c r="G625" s="326"/>
      <c r="H625" s="326"/>
      <c r="I625" s="327">
        <v>1.6835</v>
      </c>
      <c r="J625" s="326"/>
      <c r="K625" s="326"/>
      <c r="L625" s="328"/>
      <c r="M625" s="326"/>
      <c r="N625" s="326"/>
      <c r="O625" s="328"/>
      <c r="P625" s="326"/>
      <c r="Q625" s="290">
        <v>1.6835</v>
      </c>
    </row>
    <row r="626" spans="1:17" hidden="1" outlineLevel="1" collapsed="1" x14ac:dyDescent="0.25">
      <c r="A626" s="287"/>
      <c r="B626" s="287"/>
      <c r="C626" s="287"/>
      <c r="D626" s="325">
        <v>100459979</v>
      </c>
      <c r="E626" s="326"/>
      <c r="F626" s="326"/>
      <c r="G626" s="326"/>
      <c r="H626" s="326"/>
      <c r="I626" s="327">
        <v>0.57999999999999996</v>
      </c>
      <c r="J626" s="326"/>
      <c r="K626" s="326"/>
      <c r="L626" s="328"/>
      <c r="M626" s="326"/>
      <c r="N626" s="326"/>
      <c r="O626" s="328"/>
      <c r="P626" s="326"/>
      <c r="Q626" s="290">
        <v>0.57999999999999996</v>
      </c>
    </row>
    <row r="627" spans="1:17" hidden="1" outlineLevel="1" collapsed="1" x14ac:dyDescent="0.25">
      <c r="A627" s="287"/>
      <c r="B627" s="287"/>
      <c r="C627" s="287"/>
      <c r="D627" s="325">
        <v>100459942</v>
      </c>
      <c r="E627" s="326"/>
      <c r="F627" s="326"/>
      <c r="G627" s="326"/>
      <c r="H627" s="326"/>
      <c r="I627" s="327">
        <v>0.95</v>
      </c>
      <c r="J627" s="326"/>
      <c r="K627" s="326"/>
      <c r="L627" s="328"/>
      <c r="M627" s="326"/>
      <c r="N627" s="326"/>
      <c r="O627" s="328"/>
      <c r="P627" s="326"/>
      <c r="Q627" s="290">
        <v>0.95</v>
      </c>
    </row>
    <row r="628" spans="1:17" hidden="1" outlineLevel="1" collapsed="1" x14ac:dyDescent="0.25">
      <c r="A628" s="287"/>
      <c r="B628" s="287"/>
      <c r="C628" s="287"/>
      <c r="D628" s="325">
        <v>100459892</v>
      </c>
      <c r="E628" s="326"/>
      <c r="F628" s="326"/>
      <c r="G628" s="326"/>
      <c r="H628" s="326"/>
      <c r="I628" s="327">
        <v>2.44</v>
      </c>
      <c r="J628" s="326"/>
      <c r="K628" s="326"/>
      <c r="L628" s="328"/>
      <c r="M628" s="326"/>
      <c r="N628" s="326"/>
      <c r="O628" s="328"/>
      <c r="P628" s="326"/>
      <c r="Q628" s="290">
        <v>2.44</v>
      </c>
    </row>
    <row r="629" spans="1:17" hidden="1" outlineLevel="1" collapsed="1" x14ac:dyDescent="0.25">
      <c r="A629" s="287"/>
      <c r="B629" s="287"/>
      <c r="C629" s="287"/>
      <c r="D629" s="325">
        <v>100459902</v>
      </c>
      <c r="E629" s="326"/>
      <c r="F629" s="326"/>
      <c r="G629" s="326"/>
      <c r="H629" s="326"/>
      <c r="I629" s="327">
        <v>1.65</v>
      </c>
      <c r="J629" s="326"/>
      <c r="K629" s="326"/>
      <c r="L629" s="328"/>
      <c r="M629" s="326"/>
      <c r="N629" s="326"/>
      <c r="O629" s="328"/>
      <c r="P629" s="326"/>
      <c r="Q629" s="290">
        <v>1.65</v>
      </c>
    </row>
    <row r="630" spans="1:17" hidden="1" outlineLevel="1" collapsed="1" x14ac:dyDescent="0.25">
      <c r="A630" s="287"/>
      <c r="B630" s="287"/>
      <c r="C630" s="287"/>
      <c r="D630" s="325">
        <v>100459619</v>
      </c>
      <c r="E630" s="326"/>
      <c r="F630" s="326"/>
      <c r="G630" s="326"/>
      <c r="H630" s="326"/>
      <c r="I630" s="327">
        <v>3.18</v>
      </c>
      <c r="J630" s="326"/>
      <c r="K630" s="326"/>
      <c r="L630" s="328"/>
      <c r="M630" s="326"/>
      <c r="N630" s="326"/>
      <c r="O630" s="328"/>
      <c r="P630" s="326"/>
      <c r="Q630" s="290">
        <v>3.18</v>
      </c>
    </row>
    <row r="631" spans="1:17" hidden="1" outlineLevel="1" collapsed="1" x14ac:dyDescent="0.25">
      <c r="A631" s="287"/>
      <c r="B631" s="287"/>
      <c r="C631" s="287"/>
      <c r="D631" s="325">
        <v>100459673</v>
      </c>
      <c r="E631" s="326"/>
      <c r="F631" s="326"/>
      <c r="G631" s="326"/>
      <c r="H631" s="326"/>
      <c r="I631" s="327">
        <v>0.91</v>
      </c>
      <c r="J631" s="326"/>
      <c r="K631" s="326"/>
      <c r="L631" s="328"/>
      <c r="M631" s="326"/>
      <c r="N631" s="326"/>
      <c r="O631" s="328"/>
      <c r="P631" s="326"/>
      <c r="Q631" s="290">
        <v>0.91</v>
      </c>
    </row>
    <row r="632" spans="1:17" hidden="1" outlineLevel="1" collapsed="1" x14ac:dyDescent="0.25">
      <c r="A632" s="287"/>
      <c r="B632" s="287"/>
      <c r="C632" s="287"/>
      <c r="D632" s="325">
        <v>100458638</v>
      </c>
      <c r="E632" s="326"/>
      <c r="F632" s="326"/>
      <c r="G632" s="326"/>
      <c r="H632" s="326"/>
      <c r="I632" s="327">
        <v>1.99</v>
      </c>
      <c r="J632" s="326"/>
      <c r="K632" s="326"/>
      <c r="L632" s="328"/>
      <c r="M632" s="326"/>
      <c r="N632" s="326"/>
      <c r="O632" s="328"/>
      <c r="P632" s="326"/>
      <c r="Q632" s="290">
        <v>1.99</v>
      </c>
    </row>
    <row r="633" spans="1:17" hidden="1" outlineLevel="1" collapsed="1" x14ac:dyDescent="0.25">
      <c r="A633" s="287"/>
      <c r="B633" s="287"/>
      <c r="C633" s="287"/>
      <c r="D633" s="325">
        <v>100458614</v>
      </c>
      <c r="E633" s="326"/>
      <c r="F633" s="326"/>
      <c r="G633" s="326"/>
      <c r="H633" s="326"/>
      <c r="I633" s="327">
        <v>1.2635000000000001</v>
      </c>
      <c r="J633" s="326"/>
      <c r="K633" s="326"/>
      <c r="L633" s="328"/>
      <c r="M633" s="326"/>
      <c r="N633" s="326"/>
      <c r="O633" s="328"/>
      <c r="P633" s="326"/>
      <c r="Q633" s="290">
        <v>1.2635000000000001</v>
      </c>
    </row>
    <row r="634" spans="1:17" hidden="1" outlineLevel="1" collapsed="1" x14ac:dyDescent="0.25">
      <c r="A634" s="287"/>
      <c r="B634" s="287"/>
      <c r="C634" s="287"/>
      <c r="D634" s="325">
        <v>100458741</v>
      </c>
      <c r="E634" s="326"/>
      <c r="F634" s="326"/>
      <c r="G634" s="326"/>
      <c r="H634" s="326"/>
      <c r="I634" s="327">
        <v>1.2250000000000001</v>
      </c>
      <c r="J634" s="326"/>
      <c r="K634" s="326"/>
      <c r="L634" s="328"/>
      <c r="M634" s="326"/>
      <c r="N634" s="326"/>
      <c r="O634" s="328"/>
      <c r="P634" s="326"/>
      <c r="Q634" s="290">
        <v>1.2250000000000001</v>
      </c>
    </row>
    <row r="635" spans="1:17" hidden="1" outlineLevel="1" collapsed="1" x14ac:dyDescent="0.25">
      <c r="A635" s="287"/>
      <c r="B635" s="287"/>
      <c r="C635" s="287"/>
      <c r="D635" s="325">
        <v>100458745</v>
      </c>
      <c r="E635" s="326"/>
      <c r="F635" s="326"/>
      <c r="G635" s="326"/>
      <c r="H635" s="326"/>
      <c r="I635" s="327">
        <v>1.52</v>
      </c>
      <c r="J635" s="326"/>
      <c r="K635" s="326"/>
      <c r="L635" s="328"/>
      <c r="M635" s="326"/>
      <c r="N635" s="326"/>
      <c r="O635" s="328"/>
      <c r="P635" s="326"/>
      <c r="Q635" s="290">
        <v>1.52</v>
      </c>
    </row>
    <row r="636" spans="1:17" hidden="1" outlineLevel="1" collapsed="1" x14ac:dyDescent="0.25">
      <c r="A636" s="287"/>
      <c r="B636" s="287"/>
      <c r="C636" s="287"/>
      <c r="D636" s="325">
        <v>100458636</v>
      </c>
      <c r="E636" s="326"/>
      <c r="F636" s="326"/>
      <c r="G636" s="326"/>
      <c r="H636" s="326"/>
      <c r="I636" s="327">
        <v>1.61</v>
      </c>
      <c r="J636" s="326"/>
      <c r="K636" s="326"/>
      <c r="L636" s="328"/>
      <c r="M636" s="326"/>
      <c r="N636" s="326"/>
      <c r="O636" s="328"/>
      <c r="P636" s="326"/>
      <c r="Q636" s="290">
        <v>1.61</v>
      </c>
    </row>
    <row r="637" spans="1:17" hidden="1" outlineLevel="1" collapsed="1" x14ac:dyDescent="0.25">
      <c r="A637" s="287"/>
      <c r="B637" s="287"/>
      <c r="C637" s="287"/>
      <c r="D637" s="325">
        <v>100458993</v>
      </c>
      <c r="E637" s="326"/>
      <c r="F637" s="326"/>
      <c r="G637" s="326"/>
      <c r="H637" s="326"/>
      <c r="I637" s="327">
        <v>2.85</v>
      </c>
      <c r="J637" s="326"/>
      <c r="K637" s="326"/>
      <c r="L637" s="328"/>
      <c r="M637" s="326"/>
      <c r="N637" s="326"/>
      <c r="O637" s="328"/>
      <c r="P637" s="326"/>
      <c r="Q637" s="290">
        <v>2.85</v>
      </c>
    </row>
    <row r="638" spans="1:17" hidden="1" outlineLevel="1" collapsed="1" x14ac:dyDescent="0.25">
      <c r="A638" s="287"/>
      <c r="B638" s="287"/>
      <c r="C638" s="287"/>
      <c r="D638" s="325">
        <v>100458994</v>
      </c>
      <c r="E638" s="326"/>
      <c r="F638" s="326"/>
      <c r="G638" s="326"/>
      <c r="H638" s="326"/>
      <c r="I638" s="327">
        <v>0.93</v>
      </c>
      <c r="J638" s="326"/>
      <c r="K638" s="326"/>
      <c r="L638" s="328"/>
      <c r="M638" s="326"/>
      <c r="N638" s="326"/>
      <c r="O638" s="328"/>
      <c r="P638" s="326"/>
      <c r="Q638" s="290">
        <v>0.93</v>
      </c>
    </row>
    <row r="639" spans="1:17" hidden="1" outlineLevel="1" collapsed="1" x14ac:dyDescent="0.25">
      <c r="A639" s="287"/>
      <c r="B639" s="287"/>
      <c r="C639" s="287"/>
      <c r="D639" s="325">
        <v>100459041</v>
      </c>
      <c r="E639" s="326"/>
      <c r="F639" s="326"/>
      <c r="G639" s="326"/>
      <c r="H639" s="326"/>
      <c r="I639" s="327">
        <v>0.89</v>
      </c>
      <c r="J639" s="326"/>
      <c r="K639" s="326"/>
      <c r="L639" s="328"/>
      <c r="M639" s="326"/>
      <c r="N639" s="326"/>
      <c r="O639" s="328"/>
      <c r="P639" s="326"/>
      <c r="Q639" s="290">
        <v>0.89</v>
      </c>
    </row>
    <row r="640" spans="1:17" hidden="1" outlineLevel="1" collapsed="1" x14ac:dyDescent="0.25">
      <c r="A640" s="287"/>
      <c r="B640" s="287"/>
      <c r="C640" s="287"/>
      <c r="D640" s="325">
        <v>100459045</v>
      </c>
      <c r="E640" s="326"/>
      <c r="F640" s="326"/>
      <c r="G640" s="326"/>
      <c r="H640" s="326"/>
      <c r="I640" s="327">
        <v>2.65</v>
      </c>
      <c r="J640" s="326"/>
      <c r="K640" s="326"/>
      <c r="L640" s="328"/>
      <c r="M640" s="326"/>
      <c r="N640" s="326"/>
      <c r="O640" s="328"/>
      <c r="P640" s="326"/>
      <c r="Q640" s="290">
        <v>2.65</v>
      </c>
    </row>
    <row r="641" spans="1:17" hidden="1" outlineLevel="1" collapsed="1" x14ac:dyDescent="0.25">
      <c r="A641" s="287"/>
      <c r="B641" s="287"/>
      <c r="C641" s="287"/>
      <c r="D641" s="325">
        <v>100459127</v>
      </c>
      <c r="E641" s="326"/>
      <c r="F641" s="326"/>
      <c r="G641" s="326"/>
      <c r="H641" s="326"/>
      <c r="I641" s="327">
        <v>1.51</v>
      </c>
      <c r="J641" s="326"/>
      <c r="K641" s="326"/>
      <c r="L641" s="328"/>
      <c r="M641" s="326"/>
      <c r="N641" s="326"/>
      <c r="O641" s="328"/>
      <c r="P641" s="326"/>
      <c r="Q641" s="290">
        <v>1.51</v>
      </c>
    </row>
    <row r="642" spans="1:17" hidden="1" outlineLevel="1" collapsed="1" x14ac:dyDescent="0.25">
      <c r="A642" s="287"/>
      <c r="B642" s="287"/>
      <c r="C642" s="287"/>
      <c r="D642" s="325">
        <v>100459402</v>
      </c>
      <c r="E642" s="326"/>
      <c r="F642" s="326"/>
      <c r="G642" s="326"/>
      <c r="H642" s="326"/>
      <c r="I642" s="327">
        <v>1.36</v>
      </c>
      <c r="J642" s="326"/>
      <c r="K642" s="326"/>
      <c r="L642" s="328"/>
      <c r="M642" s="326"/>
      <c r="N642" s="326"/>
      <c r="O642" s="328"/>
      <c r="P642" s="326"/>
      <c r="Q642" s="290">
        <v>1.36</v>
      </c>
    </row>
    <row r="643" spans="1:17" hidden="1" outlineLevel="1" collapsed="1" x14ac:dyDescent="0.25">
      <c r="A643" s="287"/>
      <c r="B643" s="287"/>
      <c r="C643" s="287"/>
      <c r="D643" s="325">
        <v>100459475</v>
      </c>
      <c r="E643" s="326"/>
      <c r="F643" s="326"/>
      <c r="G643" s="326"/>
      <c r="H643" s="326"/>
      <c r="I643" s="327">
        <v>2.6635</v>
      </c>
      <c r="J643" s="326"/>
      <c r="K643" s="326"/>
      <c r="L643" s="328"/>
      <c r="M643" s="326"/>
      <c r="N643" s="326"/>
      <c r="O643" s="328"/>
      <c r="P643" s="326"/>
      <c r="Q643" s="290">
        <v>2.6635</v>
      </c>
    </row>
    <row r="644" spans="1:17" hidden="1" outlineLevel="1" collapsed="1" x14ac:dyDescent="0.25">
      <c r="A644" s="287"/>
      <c r="B644" s="287"/>
      <c r="C644" s="287"/>
      <c r="D644" s="325">
        <v>100459476</v>
      </c>
      <c r="E644" s="326"/>
      <c r="F644" s="326"/>
      <c r="G644" s="326"/>
      <c r="H644" s="326"/>
      <c r="I644" s="327">
        <v>1.07</v>
      </c>
      <c r="J644" s="326"/>
      <c r="K644" s="326"/>
      <c r="L644" s="328"/>
      <c r="M644" s="326"/>
      <c r="N644" s="326"/>
      <c r="O644" s="328"/>
      <c r="P644" s="326"/>
      <c r="Q644" s="290">
        <v>1.07</v>
      </c>
    </row>
    <row r="645" spans="1:17" hidden="1" outlineLevel="1" collapsed="1" x14ac:dyDescent="0.25">
      <c r="A645" s="287"/>
      <c r="B645" s="287"/>
      <c r="C645" s="287"/>
      <c r="D645" s="325">
        <v>100459592</v>
      </c>
      <c r="E645" s="326"/>
      <c r="F645" s="326"/>
      <c r="G645" s="326"/>
      <c r="H645" s="326"/>
      <c r="I645" s="327">
        <v>3.57</v>
      </c>
      <c r="J645" s="326"/>
      <c r="K645" s="326"/>
      <c r="L645" s="328"/>
      <c r="M645" s="326"/>
      <c r="N645" s="326"/>
      <c r="O645" s="328"/>
      <c r="P645" s="326"/>
      <c r="Q645" s="290">
        <v>3.57</v>
      </c>
    </row>
    <row r="646" spans="1:17" hidden="1" outlineLevel="1" collapsed="1" x14ac:dyDescent="0.25">
      <c r="A646" s="287"/>
      <c r="B646" s="287"/>
      <c r="C646" s="287"/>
      <c r="D646" s="325">
        <v>100460858</v>
      </c>
      <c r="E646" s="326"/>
      <c r="F646" s="326"/>
      <c r="G646" s="326"/>
      <c r="H646" s="326"/>
      <c r="I646" s="327">
        <v>0.56999999999999995</v>
      </c>
      <c r="J646" s="326"/>
      <c r="K646" s="326"/>
      <c r="L646" s="328"/>
      <c r="M646" s="326"/>
      <c r="N646" s="326"/>
      <c r="O646" s="328"/>
      <c r="P646" s="326"/>
      <c r="Q646" s="290">
        <v>0.56999999999999995</v>
      </c>
    </row>
    <row r="647" spans="1:17" hidden="1" outlineLevel="1" collapsed="1" x14ac:dyDescent="0.25">
      <c r="A647" s="287"/>
      <c r="B647" s="287"/>
      <c r="C647" s="287"/>
      <c r="D647" s="325">
        <v>100460866</v>
      </c>
      <c r="E647" s="326"/>
      <c r="F647" s="326"/>
      <c r="G647" s="326"/>
      <c r="H647" s="326"/>
      <c r="I647" s="327">
        <v>1.05</v>
      </c>
      <c r="J647" s="326"/>
      <c r="K647" s="326"/>
      <c r="L647" s="328"/>
      <c r="M647" s="326"/>
      <c r="N647" s="326"/>
      <c r="O647" s="328"/>
      <c r="P647" s="326"/>
      <c r="Q647" s="290">
        <v>1.05</v>
      </c>
    </row>
    <row r="648" spans="1:17" hidden="1" outlineLevel="1" collapsed="1" x14ac:dyDescent="0.25">
      <c r="A648" s="287"/>
      <c r="B648" s="287"/>
      <c r="C648" s="287"/>
      <c r="D648" s="325">
        <v>100460658</v>
      </c>
      <c r="E648" s="326"/>
      <c r="F648" s="326"/>
      <c r="G648" s="326"/>
      <c r="H648" s="326"/>
      <c r="I648" s="327">
        <v>1.58</v>
      </c>
      <c r="J648" s="326"/>
      <c r="K648" s="326"/>
      <c r="L648" s="328"/>
      <c r="M648" s="326"/>
      <c r="N648" s="326"/>
      <c r="O648" s="328"/>
      <c r="P648" s="326"/>
      <c r="Q648" s="290">
        <v>1.58</v>
      </c>
    </row>
    <row r="649" spans="1:17" hidden="1" outlineLevel="1" collapsed="1" x14ac:dyDescent="0.25">
      <c r="A649" s="287"/>
      <c r="B649" s="287"/>
      <c r="C649" s="287"/>
      <c r="D649" s="325">
        <v>100460781</v>
      </c>
      <c r="E649" s="326"/>
      <c r="F649" s="326"/>
      <c r="G649" s="326"/>
      <c r="H649" s="326"/>
      <c r="I649" s="327">
        <v>1.07</v>
      </c>
      <c r="J649" s="326"/>
      <c r="K649" s="326"/>
      <c r="L649" s="328"/>
      <c r="M649" s="326"/>
      <c r="N649" s="326"/>
      <c r="O649" s="328"/>
      <c r="P649" s="326"/>
      <c r="Q649" s="290">
        <v>1.07</v>
      </c>
    </row>
    <row r="650" spans="1:17" hidden="1" outlineLevel="1" collapsed="1" x14ac:dyDescent="0.25">
      <c r="A650" s="287"/>
      <c r="B650" s="287"/>
      <c r="C650" s="287"/>
      <c r="D650" s="325">
        <v>100461246</v>
      </c>
      <c r="E650" s="326"/>
      <c r="F650" s="326"/>
      <c r="G650" s="326"/>
      <c r="H650" s="326"/>
      <c r="I650" s="327">
        <v>3</v>
      </c>
      <c r="J650" s="326"/>
      <c r="K650" s="326"/>
      <c r="L650" s="328"/>
      <c r="M650" s="326"/>
      <c r="N650" s="326"/>
      <c r="O650" s="328"/>
      <c r="P650" s="326"/>
      <c r="Q650" s="290">
        <v>3</v>
      </c>
    </row>
    <row r="651" spans="1:17" hidden="1" outlineLevel="1" collapsed="1" x14ac:dyDescent="0.25">
      <c r="A651" s="287"/>
      <c r="B651" s="287"/>
      <c r="C651" s="287"/>
      <c r="D651" s="325">
        <v>100461294</v>
      </c>
      <c r="E651" s="326"/>
      <c r="F651" s="326"/>
      <c r="G651" s="326"/>
      <c r="H651" s="326"/>
      <c r="I651" s="327">
        <v>4.1399999999999997</v>
      </c>
      <c r="J651" s="326"/>
      <c r="K651" s="326"/>
      <c r="L651" s="328"/>
      <c r="M651" s="326"/>
      <c r="N651" s="326"/>
      <c r="O651" s="328"/>
      <c r="P651" s="326"/>
      <c r="Q651" s="290">
        <v>4.1399999999999997</v>
      </c>
    </row>
    <row r="652" spans="1:17" hidden="1" outlineLevel="1" collapsed="1" x14ac:dyDescent="0.25">
      <c r="A652" s="287"/>
      <c r="B652" s="287"/>
      <c r="C652" s="287"/>
      <c r="D652" s="325">
        <v>100461349</v>
      </c>
      <c r="E652" s="326"/>
      <c r="F652" s="326"/>
      <c r="G652" s="326"/>
      <c r="H652" s="326"/>
      <c r="I652" s="327">
        <v>1.68</v>
      </c>
      <c r="J652" s="326"/>
      <c r="K652" s="326"/>
      <c r="L652" s="328"/>
      <c r="M652" s="326"/>
      <c r="N652" s="326"/>
      <c r="O652" s="328"/>
      <c r="P652" s="326"/>
      <c r="Q652" s="290">
        <v>1.68</v>
      </c>
    </row>
    <row r="653" spans="1:17" hidden="1" outlineLevel="1" collapsed="1" x14ac:dyDescent="0.25">
      <c r="A653" s="287"/>
      <c r="B653" s="287"/>
      <c r="C653" s="287"/>
      <c r="D653" s="325">
        <v>100461351</v>
      </c>
      <c r="E653" s="326"/>
      <c r="F653" s="326"/>
      <c r="G653" s="326"/>
      <c r="H653" s="326"/>
      <c r="I653" s="327">
        <v>0.39</v>
      </c>
      <c r="J653" s="326"/>
      <c r="K653" s="326"/>
      <c r="L653" s="328"/>
      <c r="M653" s="326"/>
      <c r="N653" s="326"/>
      <c r="O653" s="328"/>
      <c r="P653" s="326"/>
      <c r="Q653" s="290">
        <v>0.39</v>
      </c>
    </row>
    <row r="654" spans="1:17" hidden="1" outlineLevel="1" collapsed="1" x14ac:dyDescent="0.25">
      <c r="A654" s="287"/>
      <c r="B654" s="287"/>
      <c r="C654" s="287"/>
      <c r="D654" s="325">
        <v>100461418</v>
      </c>
      <c r="E654" s="326"/>
      <c r="F654" s="326"/>
      <c r="G654" s="326"/>
      <c r="H654" s="326"/>
      <c r="I654" s="327">
        <v>1.1034999999999999</v>
      </c>
      <c r="J654" s="326"/>
      <c r="K654" s="326"/>
      <c r="L654" s="328"/>
      <c r="M654" s="326"/>
      <c r="N654" s="326"/>
      <c r="O654" s="328"/>
      <c r="P654" s="326"/>
      <c r="Q654" s="290">
        <v>1.1034999999999999</v>
      </c>
    </row>
    <row r="655" spans="1:17" hidden="1" outlineLevel="1" collapsed="1" x14ac:dyDescent="0.25">
      <c r="A655" s="287"/>
      <c r="B655" s="287"/>
      <c r="C655" s="287"/>
      <c r="D655" s="325">
        <v>100461520</v>
      </c>
      <c r="E655" s="326"/>
      <c r="F655" s="326"/>
      <c r="G655" s="326"/>
      <c r="H655" s="326"/>
      <c r="I655" s="327">
        <v>0.88</v>
      </c>
      <c r="J655" s="326"/>
      <c r="K655" s="326"/>
      <c r="L655" s="328"/>
      <c r="M655" s="326"/>
      <c r="N655" s="326"/>
      <c r="O655" s="328"/>
      <c r="P655" s="326"/>
      <c r="Q655" s="290">
        <v>0.88</v>
      </c>
    </row>
    <row r="656" spans="1:17" hidden="1" outlineLevel="1" collapsed="1" x14ac:dyDescent="0.25">
      <c r="A656" s="287"/>
      <c r="B656" s="287"/>
      <c r="C656" s="287"/>
      <c r="D656" s="325">
        <v>100461686</v>
      </c>
      <c r="E656" s="326"/>
      <c r="F656" s="326"/>
      <c r="G656" s="326"/>
      <c r="H656" s="326"/>
      <c r="I656" s="327">
        <v>1.44</v>
      </c>
      <c r="J656" s="326"/>
      <c r="K656" s="326"/>
      <c r="L656" s="328"/>
      <c r="M656" s="326"/>
      <c r="N656" s="326"/>
      <c r="O656" s="328"/>
      <c r="P656" s="326"/>
      <c r="Q656" s="290">
        <v>1.44</v>
      </c>
    </row>
    <row r="657" spans="1:17" hidden="1" outlineLevel="1" collapsed="1" x14ac:dyDescent="0.25">
      <c r="A657" s="287"/>
      <c r="B657" s="287"/>
      <c r="C657" s="287"/>
      <c r="D657" s="325">
        <v>100461718</v>
      </c>
      <c r="E657" s="326"/>
      <c r="F657" s="326"/>
      <c r="G657" s="326"/>
      <c r="H657" s="326"/>
      <c r="I657" s="327">
        <v>1.52</v>
      </c>
      <c r="J657" s="326"/>
      <c r="K657" s="326"/>
      <c r="L657" s="328"/>
      <c r="M657" s="326"/>
      <c r="N657" s="326"/>
      <c r="O657" s="328"/>
      <c r="P657" s="326"/>
      <c r="Q657" s="290">
        <v>1.52</v>
      </c>
    </row>
    <row r="658" spans="1:17" hidden="1" outlineLevel="1" collapsed="1" x14ac:dyDescent="0.25">
      <c r="A658" s="287"/>
      <c r="B658" s="287"/>
      <c r="C658" s="287"/>
      <c r="D658" s="325">
        <v>100461740</v>
      </c>
      <c r="E658" s="326"/>
      <c r="F658" s="326"/>
      <c r="G658" s="326"/>
      <c r="H658" s="326"/>
      <c r="I658" s="327">
        <v>2.6735000000000002</v>
      </c>
      <c r="J658" s="326"/>
      <c r="K658" s="326"/>
      <c r="L658" s="328"/>
      <c r="M658" s="326"/>
      <c r="N658" s="326"/>
      <c r="O658" s="328"/>
      <c r="P658" s="326"/>
      <c r="Q658" s="290">
        <v>2.6735000000000002</v>
      </c>
    </row>
    <row r="659" spans="1:17" hidden="1" outlineLevel="1" collapsed="1" x14ac:dyDescent="0.25">
      <c r="A659" s="287"/>
      <c r="B659" s="287"/>
      <c r="C659" s="287"/>
      <c r="D659" s="325">
        <v>100461746</v>
      </c>
      <c r="E659" s="326"/>
      <c r="F659" s="326"/>
      <c r="G659" s="326"/>
      <c r="H659" s="326"/>
      <c r="I659" s="327">
        <v>0.96</v>
      </c>
      <c r="J659" s="326"/>
      <c r="K659" s="326"/>
      <c r="L659" s="328"/>
      <c r="M659" s="326"/>
      <c r="N659" s="326"/>
      <c r="O659" s="328"/>
      <c r="P659" s="326"/>
      <c r="Q659" s="290">
        <v>0.96</v>
      </c>
    </row>
    <row r="660" spans="1:17" hidden="1" outlineLevel="1" collapsed="1" x14ac:dyDescent="0.25">
      <c r="A660" s="287"/>
      <c r="B660" s="287"/>
      <c r="C660" s="287"/>
      <c r="D660" s="325">
        <v>100462109</v>
      </c>
      <c r="E660" s="326"/>
      <c r="F660" s="326"/>
      <c r="G660" s="326"/>
      <c r="H660" s="326"/>
      <c r="I660" s="327">
        <v>1.46</v>
      </c>
      <c r="J660" s="326"/>
      <c r="K660" s="326"/>
      <c r="L660" s="328"/>
      <c r="M660" s="326"/>
      <c r="N660" s="326"/>
      <c r="O660" s="328"/>
      <c r="P660" s="326"/>
      <c r="Q660" s="290">
        <v>1.46</v>
      </c>
    </row>
    <row r="661" spans="1:17" hidden="1" outlineLevel="1" collapsed="1" x14ac:dyDescent="0.25">
      <c r="A661" s="287"/>
      <c r="B661" s="287"/>
      <c r="C661" s="287"/>
      <c r="D661" s="325">
        <v>100462055</v>
      </c>
      <c r="E661" s="326"/>
      <c r="F661" s="326"/>
      <c r="G661" s="326"/>
      <c r="H661" s="326"/>
      <c r="I661" s="327">
        <v>1.84</v>
      </c>
      <c r="J661" s="326"/>
      <c r="K661" s="326"/>
      <c r="L661" s="328"/>
      <c r="M661" s="326"/>
      <c r="N661" s="326"/>
      <c r="O661" s="328"/>
      <c r="P661" s="326"/>
      <c r="Q661" s="290">
        <v>1.84</v>
      </c>
    </row>
    <row r="662" spans="1:17" hidden="1" outlineLevel="1" collapsed="1" x14ac:dyDescent="0.25">
      <c r="A662" s="287"/>
      <c r="B662" s="287"/>
      <c r="C662" s="287"/>
      <c r="D662" s="325">
        <v>100462163</v>
      </c>
      <c r="E662" s="326"/>
      <c r="F662" s="326"/>
      <c r="G662" s="326"/>
      <c r="H662" s="326"/>
      <c r="I662" s="327">
        <v>1.9</v>
      </c>
      <c r="J662" s="326"/>
      <c r="K662" s="326"/>
      <c r="L662" s="328"/>
      <c r="M662" s="326"/>
      <c r="N662" s="326"/>
      <c r="O662" s="328"/>
      <c r="P662" s="326"/>
      <c r="Q662" s="290">
        <v>1.9</v>
      </c>
    </row>
    <row r="663" spans="1:17" hidden="1" outlineLevel="1" collapsed="1" x14ac:dyDescent="0.25">
      <c r="A663" s="287"/>
      <c r="B663" s="287"/>
      <c r="C663" s="287"/>
      <c r="D663" s="325">
        <v>100462165</v>
      </c>
      <c r="E663" s="326"/>
      <c r="F663" s="326"/>
      <c r="G663" s="326"/>
      <c r="H663" s="326"/>
      <c r="I663" s="327">
        <v>0.9</v>
      </c>
      <c r="J663" s="326"/>
      <c r="K663" s="326"/>
      <c r="L663" s="328"/>
      <c r="M663" s="326"/>
      <c r="N663" s="326"/>
      <c r="O663" s="328"/>
      <c r="P663" s="326"/>
      <c r="Q663" s="290">
        <v>0.9</v>
      </c>
    </row>
    <row r="664" spans="1:17" hidden="1" outlineLevel="1" collapsed="1" x14ac:dyDescent="0.25">
      <c r="A664" s="287"/>
      <c r="B664" s="287"/>
      <c r="C664" s="287"/>
      <c r="D664" s="325">
        <v>100462191</v>
      </c>
      <c r="E664" s="326"/>
      <c r="F664" s="326"/>
      <c r="G664" s="326"/>
      <c r="H664" s="326"/>
      <c r="I664" s="327">
        <v>2.2400000000000002</v>
      </c>
      <c r="J664" s="326"/>
      <c r="K664" s="326"/>
      <c r="L664" s="328"/>
      <c r="M664" s="326"/>
      <c r="N664" s="326"/>
      <c r="O664" s="328"/>
      <c r="P664" s="326"/>
      <c r="Q664" s="290">
        <v>2.2400000000000002</v>
      </c>
    </row>
    <row r="665" spans="1:17" hidden="1" outlineLevel="1" collapsed="1" x14ac:dyDescent="0.25">
      <c r="A665" s="287"/>
      <c r="B665" s="287"/>
      <c r="C665" s="287"/>
      <c r="D665" s="325">
        <v>100462241</v>
      </c>
      <c r="E665" s="326"/>
      <c r="F665" s="326"/>
      <c r="G665" s="326"/>
      <c r="H665" s="326"/>
      <c r="I665" s="327">
        <v>0.26</v>
      </c>
      <c r="J665" s="326"/>
      <c r="K665" s="326"/>
      <c r="L665" s="328"/>
      <c r="M665" s="326"/>
      <c r="N665" s="326"/>
      <c r="O665" s="328"/>
      <c r="P665" s="326"/>
      <c r="Q665" s="290">
        <v>0.26</v>
      </c>
    </row>
    <row r="666" spans="1:17" hidden="1" outlineLevel="1" collapsed="1" x14ac:dyDescent="0.25">
      <c r="A666" s="287"/>
      <c r="B666" s="287"/>
      <c r="C666" s="287"/>
      <c r="D666" s="325">
        <v>100462628</v>
      </c>
      <c r="E666" s="326"/>
      <c r="F666" s="326"/>
      <c r="G666" s="326"/>
      <c r="H666" s="326"/>
      <c r="I666" s="327">
        <v>2.0499999999999998</v>
      </c>
      <c r="J666" s="326"/>
      <c r="K666" s="326"/>
      <c r="L666" s="328"/>
      <c r="M666" s="326"/>
      <c r="N666" s="326"/>
      <c r="O666" s="328"/>
      <c r="P666" s="326"/>
      <c r="Q666" s="290">
        <v>2.0499999999999998</v>
      </c>
    </row>
    <row r="667" spans="1:17" hidden="1" outlineLevel="1" collapsed="1" x14ac:dyDescent="0.25">
      <c r="A667" s="287"/>
      <c r="B667" s="287"/>
      <c r="C667" s="287"/>
      <c r="D667" s="325">
        <v>100462629</v>
      </c>
      <c r="E667" s="326"/>
      <c r="F667" s="326"/>
      <c r="G667" s="326"/>
      <c r="H667" s="326"/>
      <c r="I667" s="327">
        <v>1.24</v>
      </c>
      <c r="J667" s="326"/>
      <c r="K667" s="326"/>
      <c r="L667" s="328"/>
      <c r="M667" s="326"/>
      <c r="N667" s="326"/>
      <c r="O667" s="328"/>
      <c r="P667" s="326"/>
      <c r="Q667" s="290">
        <v>1.24</v>
      </c>
    </row>
    <row r="668" spans="1:17" hidden="1" outlineLevel="1" collapsed="1" x14ac:dyDescent="0.25">
      <c r="A668" s="287"/>
      <c r="B668" s="287"/>
      <c r="C668" s="287"/>
      <c r="D668" s="325">
        <v>100462640</v>
      </c>
      <c r="E668" s="326"/>
      <c r="F668" s="326"/>
      <c r="G668" s="326"/>
      <c r="H668" s="326"/>
      <c r="I668" s="327">
        <v>0.79</v>
      </c>
      <c r="J668" s="326"/>
      <c r="K668" s="326"/>
      <c r="L668" s="328"/>
      <c r="M668" s="326"/>
      <c r="N668" s="326"/>
      <c r="O668" s="328"/>
      <c r="P668" s="326"/>
      <c r="Q668" s="290">
        <v>0.79</v>
      </c>
    </row>
    <row r="669" spans="1:17" hidden="1" outlineLevel="1" collapsed="1" x14ac:dyDescent="0.25">
      <c r="A669" s="287"/>
      <c r="B669" s="287"/>
      <c r="C669" s="339" t="s">
        <v>267</v>
      </c>
      <c r="D669" s="340"/>
      <c r="E669" s="340"/>
      <c r="F669" s="340"/>
      <c r="G669" s="340"/>
      <c r="H669" s="340"/>
      <c r="I669" s="341">
        <v>107.07449999999997</v>
      </c>
      <c r="J669" s="340"/>
      <c r="K669" s="340"/>
      <c r="L669" s="342"/>
      <c r="M669" s="340"/>
      <c r="N669" s="340"/>
      <c r="O669" s="342"/>
      <c r="P669" s="340"/>
      <c r="Q669" s="291">
        <v>107.07449999999997</v>
      </c>
    </row>
    <row r="670" spans="1:17" collapsed="1" x14ac:dyDescent="0.25">
      <c r="A670" s="287"/>
      <c r="C670" s="329" t="s">
        <v>268</v>
      </c>
      <c r="D670" s="330"/>
      <c r="E670" s="330"/>
      <c r="F670" s="330"/>
      <c r="G670" s="330"/>
      <c r="H670" s="330"/>
      <c r="I670" s="332">
        <v>899.84999999999957</v>
      </c>
      <c r="J670" s="330"/>
      <c r="K670" s="330"/>
      <c r="L670" s="331"/>
      <c r="M670" s="330"/>
      <c r="N670" s="330"/>
      <c r="O670" s="331"/>
      <c r="P670" s="330"/>
      <c r="Q670" s="289">
        <v>899.84999999999957</v>
      </c>
    </row>
    <row r="671" spans="1:17" hidden="1" outlineLevel="1" collapsed="1" x14ac:dyDescent="0.25">
      <c r="A671" s="287"/>
      <c r="B671" s="287"/>
      <c r="C671" s="287"/>
      <c r="D671" s="325">
        <v>100462579</v>
      </c>
      <c r="E671" s="326"/>
      <c r="F671" s="326"/>
      <c r="G671" s="326"/>
      <c r="H671" s="326"/>
      <c r="I671" s="327">
        <v>11.12</v>
      </c>
      <c r="J671" s="326"/>
      <c r="K671" s="326"/>
      <c r="L671" s="328"/>
      <c r="M671" s="326"/>
      <c r="N671" s="326"/>
      <c r="O671" s="328"/>
      <c r="P671" s="326"/>
      <c r="Q671" s="290">
        <v>11.12</v>
      </c>
    </row>
    <row r="672" spans="1:17" hidden="1" outlineLevel="1" collapsed="1" x14ac:dyDescent="0.25">
      <c r="A672" s="287"/>
      <c r="B672" s="287"/>
      <c r="C672" s="287"/>
      <c r="D672" s="325">
        <v>100462587</v>
      </c>
      <c r="E672" s="326"/>
      <c r="F672" s="326"/>
      <c r="G672" s="326"/>
      <c r="H672" s="326"/>
      <c r="I672" s="327">
        <v>4.12</v>
      </c>
      <c r="J672" s="326"/>
      <c r="K672" s="326"/>
      <c r="L672" s="328"/>
      <c r="M672" s="326"/>
      <c r="N672" s="326"/>
      <c r="O672" s="328"/>
      <c r="P672" s="326"/>
      <c r="Q672" s="290">
        <v>4.12</v>
      </c>
    </row>
    <row r="673" spans="1:17" hidden="1" outlineLevel="1" collapsed="1" x14ac:dyDescent="0.25">
      <c r="A673" s="287"/>
      <c r="B673" s="287"/>
      <c r="C673" s="287"/>
      <c r="D673" s="325">
        <v>100462575</v>
      </c>
      <c r="E673" s="326"/>
      <c r="F673" s="326"/>
      <c r="G673" s="326"/>
      <c r="H673" s="326"/>
      <c r="I673" s="327">
        <v>5.97</v>
      </c>
      <c r="J673" s="326"/>
      <c r="K673" s="326"/>
      <c r="L673" s="328"/>
      <c r="M673" s="326"/>
      <c r="N673" s="326"/>
      <c r="O673" s="328"/>
      <c r="P673" s="326"/>
      <c r="Q673" s="290">
        <v>5.97</v>
      </c>
    </row>
    <row r="674" spans="1:17" hidden="1" outlineLevel="1" collapsed="1" x14ac:dyDescent="0.25">
      <c r="A674" s="287"/>
      <c r="B674" s="287"/>
      <c r="C674" s="287"/>
      <c r="D674" s="325">
        <v>100462484</v>
      </c>
      <c r="E674" s="326"/>
      <c r="F674" s="326"/>
      <c r="G674" s="326"/>
      <c r="H674" s="326"/>
      <c r="I674" s="327">
        <v>5.59</v>
      </c>
      <c r="J674" s="326"/>
      <c r="K674" s="326"/>
      <c r="L674" s="328"/>
      <c r="M674" s="326"/>
      <c r="N674" s="326"/>
      <c r="O674" s="328"/>
      <c r="P674" s="326"/>
      <c r="Q674" s="290">
        <v>5.59</v>
      </c>
    </row>
    <row r="675" spans="1:17" hidden="1" outlineLevel="1" collapsed="1" x14ac:dyDescent="0.25">
      <c r="A675" s="287"/>
      <c r="B675" s="287"/>
      <c r="C675" s="287"/>
      <c r="D675" s="325">
        <v>100462530</v>
      </c>
      <c r="E675" s="326"/>
      <c r="F675" s="326"/>
      <c r="G675" s="326"/>
      <c r="H675" s="326"/>
      <c r="I675" s="327">
        <v>8.09</v>
      </c>
      <c r="J675" s="326"/>
      <c r="K675" s="326"/>
      <c r="L675" s="328"/>
      <c r="M675" s="326"/>
      <c r="N675" s="326"/>
      <c r="O675" s="328"/>
      <c r="P675" s="326"/>
      <c r="Q675" s="290">
        <v>8.09</v>
      </c>
    </row>
    <row r="676" spans="1:17" hidden="1" outlineLevel="1" collapsed="1" x14ac:dyDescent="0.25">
      <c r="A676" s="287"/>
      <c r="B676" s="287"/>
      <c r="C676" s="287"/>
      <c r="D676" s="325">
        <v>100462717</v>
      </c>
      <c r="E676" s="326"/>
      <c r="F676" s="326"/>
      <c r="G676" s="326"/>
      <c r="H676" s="326"/>
      <c r="I676" s="327">
        <v>8.83</v>
      </c>
      <c r="J676" s="326"/>
      <c r="K676" s="326"/>
      <c r="L676" s="328"/>
      <c r="M676" s="326"/>
      <c r="N676" s="326"/>
      <c r="O676" s="328"/>
      <c r="P676" s="326"/>
      <c r="Q676" s="290">
        <v>8.83</v>
      </c>
    </row>
    <row r="677" spans="1:17" hidden="1" outlineLevel="1" collapsed="1" x14ac:dyDescent="0.25">
      <c r="A677" s="287"/>
      <c r="B677" s="287"/>
      <c r="C677" s="287"/>
      <c r="D677" s="325">
        <v>100462700</v>
      </c>
      <c r="E677" s="326"/>
      <c r="F677" s="326"/>
      <c r="G677" s="326"/>
      <c r="H677" s="326"/>
      <c r="I677" s="327">
        <v>2.73</v>
      </c>
      <c r="J677" s="326"/>
      <c r="K677" s="326"/>
      <c r="L677" s="328"/>
      <c r="M677" s="326"/>
      <c r="N677" s="326"/>
      <c r="O677" s="328"/>
      <c r="P677" s="326"/>
      <c r="Q677" s="290">
        <v>2.73</v>
      </c>
    </row>
    <row r="678" spans="1:17" hidden="1" outlineLevel="1" collapsed="1" x14ac:dyDescent="0.25">
      <c r="A678" s="287"/>
      <c r="B678" s="287"/>
      <c r="C678" s="287"/>
      <c r="D678" s="325">
        <v>100462711</v>
      </c>
      <c r="E678" s="326"/>
      <c r="F678" s="326"/>
      <c r="G678" s="326"/>
      <c r="H678" s="326"/>
      <c r="I678" s="327">
        <v>9.11</v>
      </c>
      <c r="J678" s="326"/>
      <c r="K678" s="326"/>
      <c r="L678" s="328"/>
      <c r="M678" s="326"/>
      <c r="N678" s="326"/>
      <c r="O678" s="328"/>
      <c r="P678" s="326"/>
      <c r="Q678" s="290">
        <v>9.11</v>
      </c>
    </row>
    <row r="679" spans="1:17" hidden="1" outlineLevel="1" collapsed="1" x14ac:dyDescent="0.25">
      <c r="A679" s="287"/>
      <c r="B679" s="287"/>
      <c r="C679" s="287"/>
      <c r="D679" s="325">
        <v>100462687</v>
      </c>
      <c r="E679" s="326"/>
      <c r="F679" s="326"/>
      <c r="G679" s="326"/>
      <c r="H679" s="326"/>
      <c r="I679" s="327">
        <v>5.44</v>
      </c>
      <c r="J679" s="326"/>
      <c r="K679" s="326"/>
      <c r="L679" s="328"/>
      <c r="M679" s="326"/>
      <c r="N679" s="326"/>
      <c r="O679" s="328"/>
      <c r="P679" s="326"/>
      <c r="Q679" s="290">
        <v>5.44</v>
      </c>
    </row>
    <row r="680" spans="1:17" hidden="1" outlineLevel="1" collapsed="1" x14ac:dyDescent="0.25">
      <c r="A680" s="287"/>
      <c r="B680" s="287"/>
      <c r="C680" s="287"/>
      <c r="D680" s="325">
        <v>100463155</v>
      </c>
      <c r="E680" s="326"/>
      <c r="F680" s="326"/>
      <c r="G680" s="326"/>
      <c r="H680" s="326"/>
      <c r="I680" s="327">
        <v>7.03</v>
      </c>
      <c r="J680" s="326"/>
      <c r="K680" s="326"/>
      <c r="L680" s="328"/>
      <c r="M680" s="326"/>
      <c r="N680" s="326"/>
      <c r="O680" s="328"/>
      <c r="P680" s="326"/>
      <c r="Q680" s="290">
        <v>7.03</v>
      </c>
    </row>
    <row r="681" spans="1:17" hidden="1" outlineLevel="1" collapsed="1" x14ac:dyDescent="0.25">
      <c r="A681" s="287"/>
      <c r="B681" s="287"/>
      <c r="C681" s="287"/>
      <c r="D681" s="325">
        <v>100463166</v>
      </c>
      <c r="E681" s="326"/>
      <c r="F681" s="326"/>
      <c r="G681" s="326"/>
      <c r="H681" s="326"/>
      <c r="I681" s="327">
        <v>5.65</v>
      </c>
      <c r="J681" s="326"/>
      <c r="K681" s="326"/>
      <c r="L681" s="328"/>
      <c r="M681" s="326"/>
      <c r="N681" s="326"/>
      <c r="O681" s="328"/>
      <c r="P681" s="326"/>
      <c r="Q681" s="290">
        <v>5.65</v>
      </c>
    </row>
    <row r="682" spans="1:17" hidden="1" outlineLevel="1" collapsed="1" x14ac:dyDescent="0.25">
      <c r="A682" s="287"/>
      <c r="B682" s="287"/>
      <c r="C682" s="287"/>
      <c r="D682" s="325">
        <v>100463141</v>
      </c>
      <c r="E682" s="326"/>
      <c r="F682" s="326"/>
      <c r="G682" s="326"/>
      <c r="H682" s="326"/>
      <c r="I682" s="327">
        <v>3.91</v>
      </c>
      <c r="J682" s="326"/>
      <c r="K682" s="326"/>
      <c r="L682" s="328"/>
      <c r="M682" s="326"/>
      <c r="N682" s="326"/>
      <c r="O682" s="328"/>
      <c r="P682" s="326"/>
      <c r="Q682" s="290">
        <v>3.91</v>
      </c>
    </row>
    <row r="683" spans="1:17" hidden="1" outlineLevel="1" collapsed="1" x14ac:dyDescent="0.25">
      <c r="A683" s="287"/>
      <c r="B683" s="287"/>
      <c r="C683" s="287"/>
      <c r="D683" s="325">
        <v>100463143</v>
      </c>
      <c r="E683" s="326"/>
      <c r="F683" s="326"/>
      <c r="G683" s="326"/>
      <c r="H683" s="326"/>
      <c r="I683" s="327">
        <v>2.75</v>
      </c>
      <c r="J683" s="326"/>
      <c r="K683" s="326"/>
      <c r="L683" s="328"/>
      <c r="M683" s="326"/>
      <c r="N683" s="326"/>
      <c r="O683" s="328"/>
      <c r="P683" s="326"/>
      <c r="Q683" s="290">
        <v>2.75</v>
      </c>
    </row>
    <row r="684" spans="1:17" hidden="1" outlineLevel="1" collapsed="1" x14ac:dyDescent="0.25">
      <c r="A684" s="287"/>
      <c r="B684" s="287"/>
      <c r="C684" s="287"/>
      <c r="D684" s="325">
        <v>100463118</v>
      </c>
      <c r="E684" s="326"/>
      <c r="F684" s="326"/>
      <c r="G684" s="326"/>
      <c r="H684" s="326"/>
      <c r="I684" s="327">
        <v>5.76</v>
      </c>
      <c r="J684" s="326"/>
      <c r="K684" s="326"/>
      <c r="L684" s="328"/>
      <c r="M684" s="326"/>
      <c r="N684" s="326"/>
      <c r="O684" s="328"/>
      <c r="P684" s="326"/>
      <c r="Q684" s="290">
        <v>5.76</v>
      </c>
    </row>
    <row r="685" spans="1:17" hidden="1" outlineLevel="1" collapsed="1" x14ac:dyDescent="0.25">
      <c r="A685" s="287"/>
      <c r="B685" s="287"/>
      <c r="C685" s="287"/>
      <c r="D685" s="325">
        <v>100463110</v>
      </c>
      <c r="E685" s="326"/>
      <c r="F685" s="326"/>
      <c r="G685" s="326"/>
      <c r="H685" s="326"/>
      <c r="I685" s="327">
        <v>8.1999999999999993</v>
      </c>
      <c r="J685" s="326"/>
      <c r="K685" s="326"/>
      <c r="L685" s="328"/>
      <c r="M685" s="326"/>
      <c r="N685" s="326"/>
      <c r="O685" s="328"/>
      <c r="P685" s="326"/>
      <c r="Q685" s="290">
        <v>8.1999999999999993</v>
      </c>
    </row>
    <row r="686" spans="1:17" hidden="1" outlineLevel="1" collapsed="1" x14ac:dyDescent="0.25">
      <c r="A686" s="287"/>
      <c r="B686" s="287"/>
      <c r="C686" s="287"/>
      <c r="D686" s="325">
        <v>100463051</v>
      </c>
      <c r="E686" s="326"/>
      <c r="F686" s="326"/>
      <c r="G686" s="326"/>
      <c r="H686" s="326"/>
      <c r="I686" s="327">
        <v>6.54</v>
      </c>
      <c r="J686" s="326"/>
      <c r="K686" s="326"/>
      <c r="L686" s="328"/>
      <c r="M686" s="326"/>
      <c r="N686" s="326"/>
      <c r="O686" s="328"/>
      <c r="P686" s="326"/>
      <c r="Q686" s="290">
        <v>6.54</v>
      </c>
    </row>
    <row r="687" spans="1:17" hidden="1" outlineLevel="1" collapsed="1" x14ac:dyDescent="0.25">
      <c r="A687" s="287"/>
      <c r="B687" s="287"/>
      <c r="C687" s="287"/>
      <c r="D687" s="325">
        <v>100463023</v>
      </c>
      <c r="E687" s="326"/>
      <c r="F687" s="326"/>
      <c r="G687" s="326"/>
      <c r="H687" s="326"/>
      <c r="I687" s="327">
        <v>8.02</v>
      </c>
      <c r="J687" s="326"/>
      <c r="K687" s="326"/>
      <c r="L687" s="328"/>
      <c r="M687" s="326"/>
      <c r="N687" s="326"/>
      <c r="O687" s="328"/>
      <c r="P687" s="326"/>
      <c r="Q687" s="290">
        <v>8.02</v>
      </c>
    </row>
    <row r="688" spans="1:17" hidden="1" outlineLevel="1" collapsed="1" x14ac:dyDescent="0.25">
      <c r="A688" s="287"/>
      <c r="B688" s="287"/>
      <c r="C688" s="287"/>
      <c r="D688" s="325">
        <v>100462792</v>
      </c>
      <c r="E688" s="326"/>
      <c r="F688" s="326"/>
      <c r="G688" s="326"/>
      <c r="H688" s="326"/>
      <c r="I688" s="327">
        <v>6.18</v>
      </c>
      <c r="J688" s="326"/>
      <c r="K688" s="326"/>
      <c r="L688" s="328"/>
      <c r="M688" s="326"/>
      <c r="N688" s="326"/>
      <c r="O688" s="328"/>
      <c r="P688" s="326"/>
      <c r="Q688" s="290">
        <v>6.18</v>
      </c>
    </row>
    <row r="689" spans="1:17" hidden="1" outlineLevel="1" collapsed="1" x14ac:dyDescent="0.25">
      <c r="A689" s="287"/>
      <c r="B689" s="287"/>
      <c r="C689" s="287"/>
      <c r="D689" s="325">
        <v>100463010</v>
      </c>
      <c r="E689" s="326"/>
      <c r="F689" s="326"/>
      <c r="G689" s="326"/>
      <c r="H689" s="326"/>
      <c r="I689" s="327">
        <v>6.26</v>
      </c>
      <c r="J689" s="326"/>
      <c r="K689" s="326"/>
      <c r="L689" s="328"/>
      <c r="M689" s="326"/>
      <c r="N689" s="326"/>
      <c r="O689" s="328"/>
      <c r="P689" s="326"/>
      <c r="Q689" s="290">
        <v>6.26</v>
      </c>
    </row>
    <row r="690" spans="1:17" hidden="1" outlineLevel="1" collapsed="1" x14ac:dyDescent="0.25">
      <c r="A690" s="287"/>
      <c r="B690" s="287"/>
      <c r="C690" s="287"/>
      <c r="D690" s="325">
        <v>100463586</v>
      </c>
      <c r="E690" s="326"/>
      <c r="F690" s="326"/>
      <c r="G690" s="326"/>
      <c r="H690" s="326"/>
      <c r="I690" s="327">
        <v>5.67</v>
      </c>
      <c r="J690" s="326"/>
      <c r="K690" s="326"/>
      <c r="L690" s="328"/>
      <c r="M690" s="326"/>
      <c r="N690" s="326"/>
      <c r="O690" s="328"/>
      <c r="P690" s="326"/>
      <c r="Q690" s="290">
        <v>5.67</v>
      </c>
    </row>
    <row r="691" spans="1:17" hidden="1" outlineLevel="1" collapsed="1" x14ac:dyDescent="0.25">
      <c r="A691" s="287"/>
      <c r="B691" s="287"/>
      <c r="C691" s="287"/>
      <c r="D691" s="325">
        <v>100463657</v>
      </c>
      <c r="E691" s="326"/>
      <c r="F691" s="326"/>
      <c r="G691" s="326"/>
      <c r="H691" s="326"/>
      <c r="I691" s="327">
        <v>7.61</v>
      </c>
      <c r="J691" s="326"/>
      <c r="K691" s="326"/>
      <c r="L691" s="328"/>
      <c r="M691" s="326"/>
      <c r="N691" s="326"/>
      <c r="O691" s="328"/>
      <c r="P691" s="326"/>
      <c r="Q691" s="290">
        <v>7.61</v>
      </c>
    </row>
    <row r="692" spans="1:17" hidden="1" outlineLevel="1" collapsed="1" x14ac:dyDescent="0.25">
      <c r="A692" s="287"/>
      <c r="B692" s="287"/>
      <c r="C692" s="287"/>
      <c r="D692" s="325">
        <v>100463573</v>
      </c>
      <c r="E692" s="326"/>
      <c r="F692" s="326"/>
      <c r="G692" s="326"/>
      <c r="H692" s="326"/>
      <c r="I692" s="327">
        <v>6.31</v>
      </c>
      <c r="J692" s="326"/>
      <c r="K692" s="326"/>
      <c r="L692" s="328"/>
      <c r="M692" s="326"/>
      <c r="N692" s="326"/>
      <c r="O692" s="328"/>
      <c r="P692" s="326"/>
      <c r="Q692" s="290">
        <v>6.31</v>
      </c>
    </row>
    <row r="693" spans="1:17" hidden="1" outlineLevel="1" collapsed="1" x14ac:dyDescent="0.25">
      <c r="A693" s="287"/>
      <c r="B693" s="287"/>
      <c r="C693" s="287"/>
      <c r="D693" s="325">
        <v>100463718</v>
      </c>
      <c r="E693" s="326"/>
      <c r="F693" s="326"/>
      <c r="G693" s="326"/>
      <c r="H693" s="326"/>
      <c r="I693" s="327">
        <v>3.92</v>
      </c>
      <c r="J693" s="326"/>
      <c r="K693" s="326"/>
      <c r="L693" s="328"/>
      <c r="M693" s="326"/>
      <c r="N693" s="326"/>
      <c r="O693" s="328"/>
      <c r="P693" s="326"/>
      <c r="Q693" s="290">
        <v>3.92</v>
      </c>
    </row>
    <row r="694" spans="1:17" hidden="1" outlineLevel="1" collapsed="1" x14ac:dyDescent="0.25">
      <c r="A694" s="287"/>
      <c r="B694" s="287"/>
      <c r="C694" s="287"/>
      <c r="D694" s="325">
        <v>100463686</v>
      </c>
      <c r="E694" s="326"/>
      <c r="F694" s="326"/>
      <c r="G694" s="326"/>
      <c r="H694" s="326"/>
      <c r="I694" s="327">
        <v>4.3099999999999996</v>
      </c>
      <c r="J694" s="326"/>
      <c r="K694" s="326"/>
      <c r="L694" s="328"/>
      <c r="M694" s="326"/>
      <c r="N694" s="326"/>
      <c r="O694" s="328"/>
      <c r="P694" s="326"/>
      <c r="Q694" s="290">
        <v>4.3099999999999996</v>
      </c>
    </row>
    <row r="695" spans="1:17" hidden="1" outlineLevel="1" collapsed="1" x14ac:dyDescent="0.25">
      <c r="A695" s="287"/>
      <c r="B695" s="287"/>
      <c r="C695" s="287"/>
      <c r="D695" s="325">
        <v>100463688</v>
      </c>
      <c r="E695" s="326"/>
      <c r="F695" s="326"/>
      <c r="G695" s="326"/>
      <c r="H695" s="326"/>
      <c r="I695" s="327">
        <v>4.53</v>
      </c>
      <c r="J695" s="326"/>
      <c r="K695" s="326"/>
      <c r="L695" s="328"/>
      <c r="M695" s="326"/>
      <c r="N695" s="326"/>
      <c r="O695" s="328"/>
      <c r="P695" s="326"/>
      <c r="Q695" s="290">
        <v>4.53</v>
      </c>
    </row>
    <row r="696" spans="1:17" hidden="1" outlineLevel="1" collapsed="1" x14ac:dyDescent="0.25">
      <c r="A696" s="287"/>
      <c r="B696" s="287"/>
      <c r="C696" s="287"/>
      <c r="D696" s="325">
        <v>100463400</v>
      </c>
      <c r="E696" s="326"/>
      <c r="F696" s="326"/>
      <c r="G696" s="326"/>
      <c r="H696" s="326"/>
      <c r="I696" s="327">
        <v>7.68</v>
      </c>
      <c r="J696" s="326"/>
      <c r="K696" s="326"/>
      <c r="L696" s="328"/>
      <c r="M696" s="326"/>
      <c r="N696" s="326"/>
      <c r="O696" s="328"/>
      <c r="P696" s="326"/>
      <c r="Q696" s="290">
        <v>7.68</v>
      </c>
    </row>
    <row r="697" spans="1:17" hidden="1" outlineLevel="1" collapsed="1" x14ac:dyDescent="0.25">
      <c r="A697" s="287"/>
      <c r="B697" s="287"/>
      <c r="C697" s="287"/>
      <c r="D697" s="325">
        <v>100463349</v>
      </c>
      <c r="E697" s="326"/>
      <c r="F697" s="326"/>
      <c r="G697" s="326"/>
      <c r="H697" s="326"/>
      <c r="I697" s="327">
        <v>9.2899999999999991</v>
      </c>
      <c r="J697" s="326"/>
      <c r="K697" s="326"/>
      <c r="L697" s="328"/>
      <c r="M697" s="326"/>
      <c r="N697" s="326"/>
      <c r="O697" s="328"/>
      <c r="P697" s="326"/>
      <c r="Q697" s="290">
        <v>9.2899999999999991</v>
      </c>
    </row>
    <row r="698" spans="1:17" hidden="1" outlineLevel="1" collapsed="1" x14ac:dyDescent="0.25">
      <c r="A698" s="287"/>
      <c r="B698" s="287"/>
      <c r="C698" s="287"/>
      <c r="D698" s="325">
        <v>100463355</v>
      </c>
      <c r="E698" s="326"/>
      <c r="F698" s="326"/>
      <c r="G698" s="326"/>
      <c r="H698" s="326"/>
      <c r="I698" s="327">
        <v>7.82</v>
      </c>
      <c r="J698" s="326"/>
      <c r="K698" s="326"/>
      <c r="L698" s="328"/>
      <c r="M698" s="326"/>
      <c r="N698" s="326"/>
      <c r="O698" s="328"/>
      <c r="P698" s="326"/>
      <c r="Q698" s="290">
        <v>7.82</v>
      </c>
    </row>
    <row r="699" spans="1:17" hidden="1" outlineLevel="1" collapsed="1" x14ac:dyDescent="0.25">
      <c r="A699" s="287"/>
      <c r="B699" s="287"/>
      <c r="C699" s="287"/>
      <c r="D699" s="325">
        <v>100463063</v>
      </c>
      <c r="E699" s="326"/>
      <c r="F699" s="326"/>
      <c r="G699" s="326"/>
      <c r="H699" s="326"/>
      <c r="I699" s="327">
        <v>6.62</v>
      </c>
      <c r="J699" s="326"/>
      <c r="K699" s="326"/>
      <c r="L699" s="328"/>
      <c r="M699" s="326"/>
      <c r="N699" s="326"/>
      <c r="O699" s="328"/>
      <c r="P699" s="326"/>
      <c r="Q699" s="290">
        <v>6.62</v>
      </c>
    </row>
    <row r="700" spans="1:17" hidden="1" outlineLevel="1" collapsed="1" x14ac:dyDescent="0.25">
      <c r="A700" s="287"/>
      <c r="B700" s="287"/>
      <c r="C700" s="287"/>
      <c r="D700" s="325">
        <v>100463276</v>
      </c>
      <c r="E700" s="326"/>
      <c r="F700" s="326"/>
      <c r="G700" s="326"/>
      <c r="H700" s="326"/>
      <c r="I700" s="327">
        <v>8.0299999999999994</v>
      </c>
      <c r="J700" s="326"/>
      <c r="K700" s="326"/>
      <c r="L700" s="328"/>
      <c r="M700" s="326"/>
      <c r="N700" s="326"/>
      <c r="O700" s="328"/>
      <c r="P700" s="326"/>
      <c r="Q700" s="290">
        <v>8.0299999999999994</v>
      </c>
    </row>
    <row r="701" spans="1:17" hidden="1" outlineLevel="1" collapsed="1" x14ac:dyDescent="0.25">
      <c r="A701" s="287"/>
      <c r="B701" s="287"/>
      <c r="C701" s="287"/>
      <c r="D701" s="325">
        <v>100463252</v>
      </c>
      <c r="E701" s="326"/>
      <c r="F701" s="326"/>
      <c r="G701" s="326"/>
      <c r="H701" s="326"/>
      <c r="I701" s="327">
        <v>0.96</v>
      </c>
      <c r="J701" s="326"/>
      <c r="K701" s="326"/>
      <c r="L701" s="328"/>
      <c r="M701" s="326"/>
      <c r="N701" s="326"/>
      <c r="O701" s="328"/>
      <c r="P701" s="326"/>
      <c r="Q701" s="290">
        <v>0.96</v>
      </c>
    </row>
    <row r="702" spans="1:17" hidden="1" outlineLevel="1" collapsed="1" x14ac:dyDescent="0.25">
      <c r="A702" s="287"/>
      <c r="B702" s="287"/>
      <c r="C702" s="287"/>
      <c r="D702" s="325">
        <v>100463255</v>
      </c>
      <c r="E702" s="326"/>
      <c r="F702" s="326"/>
      <c r="G702" s="326"/>
      <c r="H702" s="326"/>
      <c r="I702" s="327">
        <v>5.17</v>
      </c>
      <c r="J702" s="326"/>
      <c r="K702" s="326"/>
      <c r="L702" s="328"/>
      <c r="M702" s="326"/>
      <c r="N702" s="326"/>
      <c r="O702" s="328"/>
      <c r="P702" s="326"/>
      <c r="Q702" s="290">
        <v>5.17</v>
      </c>
    </row>
    <row r="703" spans="1:17" hidden="1" outlineLevel="1" collapsed="1" x14ac:dyDescent="0.25">
      <c r="A703" s="287"/>
      <c r="B703" s="287"/>
      <c r="C703" s="287"/>
      <c r="D703" s="325">
        <v>100463886</v>
      </c>
      <c r="E703" s="326"/>
      <c r="F703" s="326"/>
      <c r="G703" s="326"/>
      <c r="H703" s="326"/>
      <c r="I703" s="327">
        <v>7.82</v>
      </c>
      <c r="J703" s="326"/>
      <c r="K703" s="326"/>
      <c r="L703" s="328"/>
      <c r="M703" s="326"/>
      <c r="N703" s="326"/>
      <c r="O703" s="328"/>
      <c r="P703" s="326"/>
      <c r="Q703" s="290">
        <v>7.82</v>
      </c>
    </row>
    <row r="704" spans="1:17" hidden="1" outlineLevel="1" collapsed="1" x14ac:dyDescent="0.25">
      <c r="A704" s="287"/>
      <c r="B704" s="287"/>
      <c r="C704" s="287"/>
      <c r="D704" s="325">
        <v>100463867</v>
      </c>
      <c r="E704" s="326"/>
      <c r="F704" s="326"/>
      <c r="G704" s="326"/>
      <c r="H704" s="326"/>
      <c r="I704" s="327">
        <v>9.06</v>
      </c>
      <c r="J704" s="326"/>
      <c r="K704" s="326"/>
      <c r="L704" s="328"/>
      <c r="M704" s="326"/>
      <c r="N704" s="326"/>
      <c r="O704" s="328"/>
      <c r="P704" s="326"/>
      <c r="Q704" s="290">
        <v>9.06</v>
      </c>
    </row>
    <row r="705" spans="1:17" hidden="1" outlineLevel="1" collapsed="1" x14ac:dyDescent="0.25">
      <c r="A705" s="287"/>
      <c r="B705" s="287"/>
      <c r="C705" s="287"/>
      <c r="D705" s="325">
        <v>100463843</v>
      </c>
      <c r="E705" s="326"/>
      <c r="F705" s="326"/>
      <c r="G705" s="326"/>
      <c r="H705" s="326"/>
      <c r="I705" s="327">
        <v>12.11</v>
      </c>
      <c r="J705" s="326"/>
      <c r="K705" s="326"/>
      <c r="L705" s="328"/>
      <c r="M705" s="326"/>
      <c r="N705" s="326"/>
      <c r="O705" s="328"/>
      <c r="P705" s="326"/>
      <c r="Q705" s="290">
        <v>12.11</v>
      </c>
    </row>
    <row r="706" spans="1:17" hidden="1" outlineLevel="1" collapsed="1" x14ac:dyDescent="0.25">
      <c r="A706" s="287"/>
      <c r="B706" s="287"/>
      <c r="C706" s="287"/>
      <c r="D706" s="325">
        <v>100463828</v>
      </c>
      <c r="E706" s="326"/>
      <c r="F706" s="326"/>
      <c r="G706" s="326"/>
      <c r="H706" s="326"/>
      <c r="I706" s="327">
        <v>5.23</v>
      </c>
      <c r="J706" s="326"/>
      <c r="K706" s="326"/>
      <c r="L706" s="328"/>
      <c r="M706" s="326"/>
      <c r="N706" s="326"/>
      <c r="O706" s="328"/>
      <c r="P706" s="326"/>
      <c r="Q706" s="290">
        <v>5.23</v>
      </c>
    </row>
    <row r="707" spans="1:17" hidden="1" outlineLevel="1" collapsed="1" x14ac:dyDescent="0.25">
      <c r="A707" s="287"/>
      <c r="B707" s="287"/>
      <c r="C707" s="287"/>
      <c r="D707" s="325">
        <v>100463782</v>
      </c>
      <c r="E707" s="326"/>
      <c r="F707" s="326"/>
      <c r="G707" s="326"/>
      <c r="H707" s="326"/>
      <c r="I707" s="327">
        <v>10.06</v>
      </c>
      <c r="J707" s="326"/>
      <c r="K707" s="326"/>
      <c r="L707" s="328"/>
      <c r="M707" s="326"/>
      <c r="N707" s="326"/>
      <c r="O707" s="328"/>
      <c r="P707" s="326"/>
      <c r="Q707" s="290">
        <v>10.06</v>
      </c>
    </row>
    <row r="708" spans="1:17" hidden="1" outlineLevel="1" collapsed="1" x14ac:dyDescent="0.25">
      <c r="A708" s="287"/>
      <c r="B708" s="287"/>
      <c r="C708" s="287"/>
      <c r="D708" s="325">
        <v>100463743</v>
      </c>
      <c r="E708" s="326"/>
      <c r="F708" s="326"/>
      <c r="G708" s="326"/>
      <c r="H708" s="326"/>
      <c r="I708" s="327">
        <v>7.22</v>
      </c>
      <c r="J708" s="326"/>
      <c r="K708" s="326"/>
      <c r="L708" s="328"/>
      <c r="M708" s="326"/>
      <c r="N708" s="326"/>
      <c r="O708" s="328"/>
      <c r="P708" s="326"/>
      <c r="Q708" s="290">
        <v>7.22</v>
      </c>
    </row>
    <row r="709" spans="1:17" hidden="1" outlineLevel="1" collapsed="1" x14ac:dyDescent="0.25">
      <c r="A709" s="287"/>
      <c r="B709" s="287"/>
      <c r="C709" s="287"/>
      <c r="D709" s="325">
        <v>100463732</v>
      </c>
      <c r="E709" s="326"/>
      <c r="F709" s="326"/>
      <c r="G709" s="326"/>
      <c r="H709" s="326"/>
      <c r="I709" s="327">
        <v>14.88</v>
      </c>
      <c r="J709" s="326"/>
      <c r="K709" s="326"/>
      <c r="L709" s="328"/>
      <c r="M709" s="326"/>
      <c r="N709" s="326"/>
      <c r="O709" s="328"/>
      <c r="P709" s="326"/>
      <c r="Q709" s="290">
        <v>14.88</v>
      </c>
    </row>
    <row r="710" spans="1:17" hidden="1" outlineLevel="1" collapsed="1" x14ac:dyDescent="0.25">
      <c r="A710" s="287"/>
      <c r="B710" s="287"/>
      <c r="C710" s="287"/>
      <c r="D710" s="325">
        <v>100458528</v>
      </c>
      <c r="E710" s="326"/>
      <c r="F710" s="326"/>
      <c r="G710" s="326"/>
      <c r="H710" s="326"/>
      <c r="I710" s="327">
        <v>10.67</v>
      </c>
      <c r="J710" s="326"/>
      <c r="K710" s="326"/>
      <c r="L710" s="328"/>
      <c r="M710" s="326"/>
      <c r="N710" s="326"/>
      <c r="O710" s="328"/>
      <c r="P710" s="326"/>
      <c r="Q710" s="290">
        <v>10.67</v>
      </c>
    </row>
    <row r="711" spans="1:17" hidden="1" outlineLevel="1" collapsed="1" x14ac:dyDescent="0.25">
      <c r="A711" s="287"/>
      <c r="B711" s="287"/>
      <c r="C711" s="287"/>
      <c r="D711" s="325">
        <v>100458548</v>
      </c>
      <c r="E711" s="326"/>
      <c r="F711" s="326"/>
      <c r="G711" s="326"/>
      <c r="H711" s="326"/>
      <c r="I711" s="327">
        <v>15.97</v>
      </c>
      <c r="J711" s="326"/>
      <c r="K711" s="326"/>
      <c r="L711" s="328"/>
      <c r="M711" s="326"/>
      <c r="N711" s="326"/>
      <c r="O711" s="328"/>
      <c r="P711" s="326"/>
      <c r="Q711" s="290">
        <v>15.97</v>
      </c>
    </row>
    <row r="712" spans="1:17" hidden="1" outlineLevel="1" collapsed="1" x14ac:dyDescent="0.25">
      <c r="A712" s="287"/>
      <c r="B712" s="287"/>
      <c r="C712" s="287"/>
      <c r="D712" s="325">
        <v>100458476</v>
      </c>
      <c r="E712" s="326"/>
      <c r="F712" s="326"/>
      <c r="G712" s="326"/>
      <c r="H712" s="326"/>
      <c r="I712" s="327">
        <v>4.18</v>
      </c>
      <c r="J712" s="326"/>
      <c r="K712" s="326"/>
      <c r="L712" s="328"/>
      <c r="M712" s="326"/>
      <c r="N712" s="326"/>
      <c r="O712" s="328"/>
      <c r="P712" s="326"/>
      <c r="Q712" s="290">
        <v>4.18</v>
      </c>
    </row>
    <row r="713" spans="1:17" hidden="1" outlineLevel="1" collapsed="1" x14ac:dyDescent="0.25">
      <c r="A713" s="287"/>
      <c r="B713" s="287"/>
      <c r="C713" s="287"/>
      <c r="D713" s="325">
        <v>100458603</v>
      </c>
      <c r="E713" s="326"/>
      <c r="F713" s="326"/>
      <c r="G713" s="326"/>
      <c r="H713" s="326"/>
      <c r="I713" s="327">
        <v>7.6</v>
      </c>
      <c r="J713" s="326"/>
      <c r="K713" s="326"/>
      <c r="L713" s="328"/>
      <c r="M713" s="326"/>
      <c r="N713" s="326"/>
      <c r="O713" s="328"/>
      <c r="P713" s="326"/>
      <c r="Q713" s="290">
        <v>7.6</v>
      </c>
    </row>
    <row r="714" spans="1:17" hidden="1" outlineLevel="1" collapsed="1" x14ac:dyDescent="0.25">
      <c r="A714" s="287"/>
      <c r="B714" s="287"/>
      <c r="C714" s="287"/>
      <c r="D714" s="325">
        <v>100458600</v>
      </c>
      <c r="E714" s="326"/>
      <c r="F714" s="326"/>
      <c r="G714" s="326"/>
      <c r="H714" s="326"/>
      <c r="I714" s="327">
        <v>7.12</v>
      </c>
      <c r="J714" s="326"/>
      <c r="K714" s="326"/>
      <c r="L714" s="328"/>
      <c r="M714" s="326"/>
      <c r="N714" s="326"/>
      <c r="O714" s="328"/>
      <c r="P714" s="326"/>
      <c r="Q714" s="290">
        <v>7.12</v>
      </c>
    </row>
    <row r="715" spans="1:17" hidden="1" outlineLevel="1" collapsed="1" x14ac:dyDescent="0.25">
      <c r="A715" s="287"/>
      <c r="B715" s="287"/>
      <c r="C715" s="287"/>
      <c r="D715" s="325">
        <v>100458586</v>
      </c>
      <c r="E715" s="326"/>
      <c r="F715" s="326"/>
      <c r="G715" s="326"/>
      <c r="H715" s="326"/>
      <c r="I715" s="327">
        <v>2.58</v>
      </c>
      <c r="J715" s="326"/>
      <c r="K715" s="326"/>
      <c r="L715" s="328"/>
      <c r="M715" s="326"/>
      <c r="N715" s="326"/>
      <c r="O715" s="328"/>
      <c r="P715" s="326"/>
      <c r="Q715" s="290">
        <v>2.58</v>
      </c>
    </row>
    <row r="716" spans="1:17" hidden="1" outlineLevel="1" collapsed="1" x14ac:dyDescent="0.25">
      <c r="A716" s="287"/>
      <c r="B716" s="287"/>
      <c r="C716" s="287"/>
      <c r="D716" s="325">
        <v>100458623</v>
      </c>
      <c r="E716" s="326"/>
      <c r="F716" s="326"/>
      <c r="G716" s="326"/>
      <c r="H716" s="326"/>
      <c r="I716" s="327">
        <v>9.73</v>
      </c>
      <c r="J716" s="326"/>
      <c r="K716" s="326"/>
      <c r="L716" s="328"/>
      <c r="M716" s="326"/>
      <c r="N716" s="326"/>
      <c r="O716" s="328"/>
      <c r="P716" s="326"/>
      <c r="Q716" s="290">
        <v>9.73</v>
      </c>
    </row>
    <row r="717" spans="1:17" hidden="1" outlineLevel="1" collapsed="1" x14ac:dyDescent="0.25">
      <c r="A717" s="287"/>
      <c r="B717" s="287"/>
      <c r="C717" s="287"/>
      <c r="D717" s="325">
        <v>100458872</v>
      </c>
      <c r="E717" s="326"/>
      <c r="F717" s="326"/>
      <c r="G717" s="326"/>
      <c r="H717" s="326"/>
      <c r="I717" s="327">
        <v>15.06</v>
      </c>
      <c r="J717" s="326"/>
      <c r="K717" s="326"/>
      <c r="L717" s="328"/>
      <c r="M717" s="326"/>
      <c r="N717" s="326"/>
      <c r="O717" s="328"/>
      <c r="P717" s="326"/>
      <c r="Q717" s="290">
        <v>15.06</v>
      </c>
    </row>
    <row r="718" spans="1:17" hidden="1" outlineLevel="1" collapsed="1" x14ac:dyDescent="0.25">
      <c r="A718" s="287"/>
      <c r="B718" s="287"/>
      <c r="C718" s="287"/>
      <c r="D718" s="325">
        <v>100458874</v>
      </c>
      <c r="E718" s="326"/>
      <c r="F718" s="326"/>
      <c r="G718" s="326"/>
      <c r="H718" s="326"/>
      <c r="I718" s="327">
        <v>1.68</v>
      </c>
      <c r="J718" s="326"/>
      <c r="K718" s="326"/>
      <c r="L718" s="328"/>
      <c r="M718" s="326"/>
      <c r="N718" s="326"/>
      <c r="O718" s="328"/>
      <c r="P718" s="326"/>
      <c r="Q718" s="290">
        <v>1.68</v>
      </c>
    </row>
    <row r="719" spans="1:17" hidden="1" outlineLevel="1" collapsed="1" x14ac:dyDescent="0.25">
      <c r="A719" s="287"/>
      <c r="B719" s="287"/>
      <c r="C719" s="287"/>
      <c r="D719" s="325">
        <v>100458944</v>
      </c>
      <c r="E719" s="326"/>
      <c r="F719" s="326"/>
      <c r="G719" s="326"/>
      <c r="H719" s="326"/>
      <c r="I719" s="327">
        <v>5.4</v>
      </c>
      <c r="J719" s="326"/>
      <c r="K719" s="326"/>
      <c r="L719" s="328"/>
      <c r="M719" s="326"/>
      <c r="N719" s="326"/>
      <c r="O719" s="328"/>
      <c r="P719" s="326"/>
      <c r="Q719" s="290">
        <v>5.4</v>
      </c>
    </row>
    <row r="720" spans="1:17" hidden="1" outlineLevel="1" collapsed="1" x14ac:dyDescent="0.25">
      <c r="A720" s="287"/>
      <c r="B720" s="287"/>
      <c r="C720" s="287"/>
      <c r="D720" s="325">
        <v>100458857</v>
      </c>
      <c r="E720" s="326"/>
      <c r="F720" s="326"/>
      <c r="G720" s="326"/>
      <c r="H720" s="326"/>
      <c r="I720" s="327">
        <v>5.9</v>
      </c>
      <c r="J720" s="326"/>
      <c r="K720" s="326"/>
      <c r="L720" s="328"/>
      <c r="M720" s="326"/>
      <c r="N720" s="326"/>
      <c r="O720" s="328"/>
      <c r="P720" s="326"/>
      <c r="Q720" s="290">
        <v>5.9</v>
      </c>
    </row>
    <row r="721" spans="1:17" hidden="1" outlineLevel="1" collapsed="1" x14ac:dyDescent="0.25">
      <c r="A721" s="287"/>
      <c r="B721" s="287"/>
      <c r="C721" s="287"/>
      <c r="D721" s="325">
        <v>100459403</v>
      </c>
      <c r="E721" s="326"/>
      <c r="F721" s="326"/>
      <c r="G721" s="326"/>
      <c r="H721" s="326"/>
      <c r="I721" s="327">
        <v>10.81</v>
      </c>
      <c r="J721" s="326"/>
      <c r="K721" s="326"/>
      <c r="L721" s="328"/>
      <c r="M721" s="326"/>
      <c r="N721" s="326"/>
      <c r="O721" s="328"/>
      <c r="P721" s="326"/>
      <c r="Q721" s="290">
        <v>10.81</v>
      </c>
    </row>
    <row r="722" spans="1:17" hidden="1" outlineLevel="1" collapsed="1" x14ac:dyDescent="0.25">
      <c r="A722" s="287"/>
      <c r="B722" s="287"/>
      <c r="C722" s="287"/>
      <c r="D722" s="325">
        <v>100459341</v>
      </c>
      <c r="E722" s="326"/>
      <c r="F722" s="326"/>
      <c r="G722" s="326"/>
      <c r="H722" s="326"/>
      <c r="I722" s="327">
        <v>8.8699999999999992</v>
      </c>
      <c r="J722" s="326"/>
      <c r="K722" s="326"/>
      <c r="L722" s="328"/>
      <c r="M722" s="326"/>
      <c r="N722" s="326"/>
      <c r="O722" s="328"/>
      <c r="P722" s="326"/>
      <c r="Q722" s="290">
        <v>8.8699999999999992</v>
      </c>
    </row>
    <row r="723" spans="1:17" hidden="1" outlineLevel="1" collapsed="1" x14ac:dyDescent="0.25">
      <c r="A723" s="287"/>
      <c r="B723" s="287"/>
      <c r="C723" s="287"/>
      <c r="D723" s="325">
        <v>100459147</v>
      </c>
      <c r="E723" s="326"/>
      <c r="F723" s="326"/>
      <c r="G723" s="326"/>
      <c r="H723" s="326"/>
      <c r="I723" s="327">
        <v>5.15</v>
      </c>
      <c r="J723" s="326"/>
      <c r="K723" s="326"/>
      <c r="L723" s="328"/>
      <c r="M723" s="326"/>
      <c r="N723" s="326"/>
      <c r="O723" s="328"/>
      <c r="P723" s="326"/>
      <c r="Q723" s="290">
        <v>5.15</v>
      </c>
    </row>
    <row r="724" spans="1:17" hidden="1" outlineLevel="1" collapsed="1" x14ac:dyDescent="0.25">
      <c r="A724" s="287"/>
      <c r="B724" s="287"/>
      <c r="C724" s="287"/>
      <c r="D724" s="325">
        <v>100459093</v>
      </c>
      <c r="E724" s="326"/>
      <c r="F724" s="326"/>
      <c r="G724" s="326"/>
      <c r="H724" s="326"/>
      <c r="I724" s="327">
        <v>17.149999999999999</v>
      </c>
      <c r="J724" s="326"/>
      <c r="K724" s="326"/>
      <c r="L724" s="328"/>
      <c r="M724" s="326"/>
      <c r="N724" s="326"/>
      <c r="O724" s="328"/>
      <c r="P724" s="326"/>
      <c r="Q724" s="290">
        <v>17.149999999999999</v>
      </c>
    </row>
    <row r="725" spans="1:17" hidden="1" outlineLevel="1" collapsed="1" x14ac:dyDescent="0.25">
      <c r="A725" s="287"/>
      <c r="B725" s="287"/>
      <c r="C725" s="287"/>
      <c r="D725" s="325">
        <v>100459054</v>
      </c>
      <c r="E725" s="326"/>
      <c r="F725" s="326"/>
      <c r="G725" s="326"/>
      <c r="H725" s="326"/>
      <c r="I725" s="327">
        <v>14.14</v>
      </c>
      <c r="J725" s="326"/>
      <c r="K725" s="326"/>
      <c r="L725" s="328"/>
      <c r="M725" s="326"/>
      <c r="N725" s="326"/>
      <c r="O725" s="328"/>
      <c r="P725" s="326"/>
      <c r="Q725" s="290">
        <v>14.14</v>
      </c>
    </row>
    <row r="726" spans="1:17" hidden="1" outlineLevel="1" collapsed="1" x14ac:dyDescent="0.25">
      <c r="A726" s="287"/>
      <c r="B726" s="287"/>
      <c r="C726" s="287"/>
      <c r="D726" s="325">
        <v>100459068</v>
      </c>
      <c r="E726" s="326"/>
      <c r="F726" s="326"/>
      <c r="G726" s="326"/>
      <c r="H726" s="326"/>
      <c r="I726" s="327">
        <v>5.03</v>
      </c>
      <c r="J726" s="326"/>
      <c r="K726" s="326"/>
      <c r="L726" s="328"/>
      <c r="M726" s="326"/>
      <c r="N726" s="326"/>
      <c r="O726" s="328"/>
      <c r="P726" s="326"/>
      <c r="Q726" s="290">
        <v>5.03</v>
      </c>
    </row>
    <row r="727" spans="1:17" hidden="1" outlineLevel="1" collapsed="1" x14ac:dyDescent="0.25">
      <c r="A727" s="287"/>
      <c r="B727" s="287"/>
      <c r="C727" s="287"/>
      <c r="D727" s="325">
        <v>100459032</v>
      </c>
      <c r="E727" s="326"/>
      <c r="F727" s="326"/>
      <c r="G727" s="326"/>
      <c r="H727" s="326"/>
      <c r="I727" s="327">
        <v>2.17</v>
      </c>
      <c r="J727" s="326"/>
      <c r="K727" s="326"/>
      <c r="L727" s="328"/>
      <c r="M727" s="326"/>
      <c r="N727" s="326"/>
      <c r="O727" s="328"/>
      <c r="P727" s="326"/>
      <c r="Q727" s="290">
        <v>2.17</v>
      </c>
    </row>
    <row r="728" spans="1:17" hidden="1" outlineLevel="1" collapsed="1" x14ac:dyDescent="0.25">
      <c r="A728" s="287"/>
      <c r="B728" s="287"/>
      <c r="C728" s="287"/>
      <c r="D728" s="325">
        <v>100458996</v>
      </c>
      <c r="E728" s="326"/>
      <c r="F728" s="326"/>
      <c r="G728" s="326"/>
      <c r="H728" s="326"/>
      <c r="I728" s="327">
        <v>7.21</v>
      </c>
      <c r="J728" s="326"/>
      <c r="K728" s="326"/>
      <c r="L728" s="328"/>
      <c r="M728" s="326"/>
      <c r="N728" s="326"/>
      <c r="O728" s="328"/>
      <c r="P728" s="326"/>
      <c r="Q728" s="290">
        <v>7.21</v>
      </c>
    </row>
    <row r="729" spans="1:17" hidden="1" outlineLevel="1" collapsed="1" x14ac:dyDescent="0.25">
      <c r="A729" s="287"/>
      <c r="B729" s="287"/>
      <c r="C729" s="287"/>
      <c r="D729" s="325">
        <v>100458946</v>
      </c>
      <c r="E729" s="326"/>
      <c r="F729" s="326"/>
      <c r="G729" s="326"/>
      <c r="H729" s="326"/>
      <c r="I729" s="327">
        <v>4.84</v>
      </c>
      <c r="J729" s="326"/>
      <c r="K729" s="326"/>
      <c r="L729" s="328"/>
      <c r="M729" s="326"/>
      <c r="N729" s="326"/>
      <c r="O729" s="328"/>
      <c r="P729" s="326"/>
      <c r="Q729" s="290">
        <v>4.84</v>
      </c>
    </row>
    <row r="730" spans="1:17" hidden="1" outlineLevel="1" collapsed="1" x14ac:dyDescent="0.25">
      <c r="A730" s="287"/>
      <c r="B730" s="287"/>
      <c r="C730" s="287"/>
      <c r="D730" s="325">
        <v>100458958</v>
      </c>
      <c r="E730" s="326"/>
      <c r="F730" s="326"/>
      <c r="G730" s="326"/>
      <c r="H730" s="326"/>
      <c r="I730" s="327">
        <v>10</v>
      </c>
      <c r="J730" s="326"/>
      <c r="K730" s="326"/>
      <c r="L730" s="328"/>
      <c r="M730" s="326"/>
      <c r="N730" s="326"/>
      <c r="O730" s="328"/>
      <c r="P730" s="326"/>
      <c r="Q730" s="290">
        <v>10</v>
      </c>
    </row>
    <row r="731" spans="1:17" hidden="1" outlineLevel="1" collapsed="1" x14ac:dyDescent="0.25">
      <c r="A731" s="287"/>
      <c r="B731" s="287"/>
      <c r="C731" s="287"/>
      <c r="D731" s="325">
        <v>100460051</v>
      </c>
      <c r="E731" s="326"/>
      <c r="F731" s="326"/>
      <c r="G731" s="326"/>
      <c r="H731" s="326"/>
      <c r="I731" s="327">
        <v>6.25</v>
      </c>
      <c r="J731" s="326"/>
      <c r="K731" s="326"/>
      <c r="L731" s="328"/>
      <c r="M731" s="326"/>
      <c r="N731" s="326"/>
      <c r="O731" s="328"/>
      <c r="P731" s="326"/>
      <c r="Q731" s="290">
        <v>6.25</v>
      </c>
    </row>
    <row r="732" spans="1:17" hidden="1" outlineLevel="1" collapsed="1" x14ac:dyDescent="0.25">
      <c r="A732" s="287"/>
      <c r="B732" s="287"/>
      <c r="C732" s="287"/>
      <c r="D732" s="325">
        <v>100460166</v>
      </c>
      <c r="E732" s="326"/>
      <c r="F732" s="326"/>
      <c r="G732" s="326"/>
      <c r="H732" s="326"/>
      <c r="I732" s="327">
        <v>7.24</v>
      </c>
      <c r="J732" s="326"/>
      <c r="K732" s="326"/>
      <c r="L732" s="328"/>
      <c r="M732" s="326"/>
      <c r="N732" s="326"/>
      <c r="O732" s="328"/>
      <c r="P732" s="326"/>
      <c r="Q732" s="290">
        <v>7.24</v>
      </c>
    </row>
    <row r="733" spans="1:17" hidden="1" outlineLevel="1" collapsed="1" x14ac:dyDescent="0.25">
      <c r="A733" s="287"/>
      <c r="B733" s="287"/>
      <c r="C733" s="287"/>
      <c r="D733" s="325">
        <v>100460095</v>
      </c>
      <c r="E733" s="326"/>
      <c r="F733" s="326"/>
      <c r="G733" s="326"/>
      <c r="H733" s="326"/>
      <c r="I733" s="327">
        <v>14.35</v>
      </c>
      <c r="J733" s="326"/>
      <c r="K733" s="326"/>
      <c r="L733" s="328"/>
      <c r="M733" s="326"/>
      <c r="N733" s="326"/>
      <c r="O733" s="328"/>
      <c r="P733" s="326"/>
      <c r="Q733" s="290">
        <v>14.35</v>
      </c>
    </row>
    <row r="734" spans="1:17" hidden="1" outlineLevel="1" collapsed="1" x14ac:dyDescent="0.25">
      <c r="A734" s="287"/>
      <c r="B734" s="287"/>
      <c r="C734" s="287"/>
      <c r="D734" s="325">
        <v>100460330</v>
      </c>
      <c r="E734" s="326"/>
      <c r="F734" s="326"/>
      <c r="G734" s="326"/>
      <c r="H734" s="326"/>
      <c r="I734" s="327">
        <v>14.15</v>
      </c>
      <c r="J734" s="326"/>
      <c r="K734" s="326"/>
      <c r="L734" s="328"/>
      <c r="M734" s="326"/>
      <c r="N734" s="326"/>
      <c r="O734" s="328"/>
      <c r="P734" s="326"/>
      <c r="Q734" s="290">
        <v>14.15</v>
      </c>
    </row>
    <row r="735" spans="1:17" hidden="1" outlineLevel="1" collapsed="1" x14ac:dyDescent="0.25">
      <c r="A735" s="287"/>
      <c r="B735" s="287"/>
      <c r="C735" s="287"/>
      <c r="D735" s="325">
        <v>100460315</v>
      </c>
      <c r="E735" s="326"/>
      <c r="F735" s="326"/>
      <c r="G735" s="326"/>
      <c r="H735" s="326"/>
      <c r="I735" s="327">
        <v>3.63</v>
      </c>
      <c r="J735" s="326"/>
      <c r="K735" s="326"/>
      <c r="L735" s="328"/>
      <c r="M735" s="326"/>
      <c r="N735" s="326"/>
      <c r="O735" s="328"/>
      <c r="P735" s="326"/>
      <c r="Q735" s="290">
        <v>3.63</v>
      </c>
    </row>
    <row r="736" spans="1:17" hidden="1" outlineLevel="1" collapsed="1" x14ac:dyDescent="0.25">
      <c r="A736" s="287"/>
      <c r="B736" s="287"/>
      <c r="C736" s="287"/>
      <c r="D736" s="325">
        <v>100459944</v>
      </c>
      <c r="E736" s="326"/>
      <c r="F736" s="326"/>
      <c r="G736" s="326"/>
      <c r="H736" s="326"/>
      <c r="I736" s="327">
        <v>6.4</v>
      </c>
      <c r="J736" s="326"/>
      <c r="K736" s="326"/>
      <c r="L736" s="328"/>
      <c r="M736" s="326"/>
      <c r="N736" s="326"/>
      <c r="O736" s="328"/>
      <c r="P736" s="326"/>
      <c r="Q736" s="290">
        <v>6.4</v>
      </c>
    </row>
    <row r="737" spans="1:17" hidden="1" outlineLevel="1" collapsed="1" x14ac:dyDescent="0.25">
      <c r="A737" s="287"/>
      <c r="B737" s="287"/>
      <c r="C737" s="287"/>
      <c r="D737" s="325">
        <v>100459955</v>
      </c>
      <c r="E737" s="326"/>
      <c r="F737" s="326"/>
      <c r="G737" s="326"/>
      <c r="H737" s="326"/>
      <c r="I737" s="327">
        <v>8.44</v>
      </c>
      <c r="J737" s="326"/>
      <c r="K737" s="326"/>
      <c r="L737" s="328"/>
      <c r="M737" s="326"/>
      <c r="N737" s="326"/>
      <c r="O737" s="328"/>
      <c r="P737" s="326"/>
      <c r="Q737" s="290">
        <v>8.44</v>
      </c>
    </row>
    <row r="738" spans="1:17" hidden="1" outlineLevel="1" collapsed="1" x14ac:dyDescent="0.25">
      <c r="A738" s="287"/>
      <c r="B738" s="287"/>
      <c r="C738" s="287"/>
      <c r="D738" s="325">
        <v>100459923</v>
      </c>
      <c r="E738" s="326"/>
      <c r="F738" s="326"/>
      <c r="G738" s="326"/>
      <c r="H738" s="326"/>
      <c r="I738" s="327">
        <v>4.58</v>
      </c>
      <c r="J738" s="326"/>
      <c r="K738" s="326"/>
      <c r="L738" s="328"/>
      <c r="M738" s="326"/>
      <c r="N738" s="326"/>
      <c r="O738" s="328"/>
      <c r="P738" s="326"/>
      <c r="Q738" s="290">
        <v>4.58</v>
      </c>
    </row>
    <row r="739" spans="1:17" hidden="1" outlineLevel="1" collapsed="1" x14ac:dyDescent="0.25">
      <c r="A739" s="287"/>
      <c r="B739" s="287"/>
      <c r="C739" s="287"/>
      <c r="D739" s="325">
        <v>100459821</v>
      </c>
      <c r="E739" s="326"/>
      <c r="F739" s="326"/>
      <c r="G739" s="326"/>
      <c r="H739" s="326"/>
      <c r="I739" s="327">
        <v>7.37</v>
      </c>
      <c r="J739" s="326"/>
      <c r="K739" s="326"/>
      <c r="L739" s="328"/>
      <c r="M739" s="326"/>
      <c r="N739" s="326"/>
      <c r="O739" s="328"/>
      <c r="P739" s="326"/>
      <c r="Q739" s="290">
        <v>7.37</v>
      </c>
    </row>
    <row r="740" spans="1:17" hidden="1" outlineLevel="1" collapsed="1" x14ac:dyDescent="0.25">
      <c r="A740" s="287"/>
      <c r="B740" s="287"/>
      <c r="C740" s="287"/>
      <c r="D740" s="325">
        <v>100459823</v>
      </c>
      <c r="E740" s="326"/>
      <c r="F740" s="326"/>
      <c r="G740" s="326"/>
      <c r="H740" s="326"/>
      <c r="I740" s="327">
        <v>6.36</v>
      </c>
      <c r="J740" s="326"/>
      <c r="K740" s="326"/>
      <c r="L740" s="328"/>
      <c r="M740" s="326"/>
      <c r="N740" s="326"/>
      <c r="O740" s="328"/>
      <c r="P740" s="326"/>
      <c r="Q740" s="290">
        <v>6.36</v>
      </c>
    </row>
    <row r="741" spans="1:17" hidden="1" outlineLevel="1" collapsed="1" x14ac:dyDescent="0.25">
      <c r="A741" s="287"/>
      <c r="B741" s="287"/>
      <c r="C741" s="287"/>
      <c r="D741" s="325">
        <v>100459813</v>
      </c>
      <c r="E741" s="326"/>
      <c r="F741" s="326"/>
      <c r="G741" s="326"/>
      <c r="H741" s="326"/>
      <c r="I741" s="327">
        <v>10.42</v>
      </c>
      <c r="J741" s="326"/>
      <c r="K741" s="326"/>
      <c r="L741" s="328"/>
      <c r="M741" s="326"/>
      <c r="N741" s="326"/>
      <c r="O741" s="328"/>
      <c r="P741" s="326"/>
      <c r="Q741" s="290">
        <v>10.42</v>
      </c>
    </row>
    <row r="742" spans="1:17" hidden="1" outlineLevel="1" collapsed="1" x14ac:dyDescent="0.25">
      <c r="A742" s="287"/>
      <c r="B742" s="287"/>
      <c r="C742" s="287"/>
      <c r="D742" s="325">
        <v>100459635</v>
      </c>
      <c r="E742" s="326"/>
      <c r="F742" s="326"/>
      <c r="G742" s="326"/>
      <c r="H742" s="326"/>
      <c r="I742" s="327">
        <v>0.92</v>
      </c>
      <c r="J742" s="326"/>
      <c r="K742" s="326"/>
      <c r="L742" s="328"/>
      <c r="M742" s="326"/>
      <c r="N742" s="326"/>
      <c r="O742" s="328"/>
      <c r="P742" s="326"/>
      <c r="Q742" s="290">
        <v>0.92</v>
      </c>
    </row>
    <row r="743" spans="1:17" hidden="1" outlineLevel="1" collapsed="1" x14ac:dyDescent="0.25">
      <c r="A743" s="287"/>
      <c r="B743" s="287"/>
      <c r="C743" s="287"/>
      <c r="D743" s="325">
        <v>100459541</v>
      </c>
      <c r="E743" s="326"/>
      <c r="F743" s="326"/>
      <c r="G743" s="326"/>
      <c r="H743" s="326"/>
      <c r="I743" s="327">
        <v>9.5399999999999991</v>
      </c>
      <c r="J743" s="326"/>
      <c r="K743" s="326"/>
      <c r="L743" s="328"/>
      <c r="M743" s="326"/>
      <c r="N743" s="326"/>
      <c r="O743" s="328"/>
      <c r="P743" s="326"/>
      <c r="Q743" s="290">
        <v>9.5399999999999991</v>
      </c>
    </row>
    <row r="744" spans="1:17" hidden="1" outlineLevel="1" collapsed="1" x14ac:dyDescent="0.25">
      <c r="A744" s="287"/>
      <c r="B744" s="287"/>
      <c r="C744" s="287"/>
      <c r="D744" s="325">
        <v>100459583</v>
      </c>
      <c r="E744" s="326"/>
      <c r="F744" s="326"/>
      <c r="G744" s="326"/>
      <c r="H744" s="326"/>
      <c r="I744" s="327">
        <v>9.4499999999999993</v>
      </c>
      <c r="J744" s="326"/>
      <c r="K744" s="326"/>
      <c r="L744" s="328"/>
      <c r="M744" s="326"/>
      <c r="N744" s="326"/>
      <c r="O744" s="328"/>
      <c r="P744" s="326"/>
      <c r="Q744" s="290">
        <v>9.4499999999999993</v>
      </c>
    </row>
    <row r="745" spans="1:17" hidden="1" outlineLevel="1" collapsed="1" x14ac:dyDescent="0.25">
      <c r="A745" s="287"/>
      <c r="B745" s="287"/>
      <c r="C745" s="287"/>
      <c r="D745" s="325">
        <v>100459548</v>
      </c>
      <c r="E745" s="326"/>
      <c r="F745" s="326"/>
      <c r="G745" s="326"/>
      <c r="H745" s="326"/>
      <c r="I745" s="327">
        <v>1.99</v>
      </c>
      <c r="J745" s="326"/>
      <c r="K745" s="326"/>
      <c r="L745" s="328"/>
      <c r="M745" s="326"/>
      <c r="N745" s="326"/>
      <c r="O745" s="328"/>
      <c r="P745" s="326"/>
      <c r="Q745" s="290">
        <v>1.99</v>
      </c>
    </row>
    <row r="746" spans="1:17" hidden="1" outlineLevel="1" collapsed="1" x14ac:dyDescent="0.25">
      <c r="A746" s="287"/>
      <c r="B746" s="287"/>
      <c r="C746" s="287"/>
      <c r="D746" s="325">
        <v>100459521</v>
      </c>
      <c r="E746" s="326"/>
      <c r="F746" s="326"/>
      <c r="G746" s="326"/>
      <c r="H746" s="326"/>
      <c r="I746" s="327">
        <v>5.13</v>
      </c>
      <c r="J746" s="326"/>
      <c r="K746" s="326"/>
      <c r="L746" s="328"/>
      <c r="M746" s="326"/>
      <c r="N746" s="326"/>
      <c r="O746" s="328"/>
      <c r="P746" s="326"/>
      <c r="Q746" s="290">
        <v>5.13</v>
      </c>
    </row>
    <row r="747" spans="1:17" hidden="1" outlineLevel="1" collapsed="1" x14ac:dyDescent="0.25">
      <c r="A747" s="287"/>
      <c r="B747" s="287"/>
      <c r="C747" s="287"/>
      <c r="D747" s="325">
        <v>100460546</v>
      </c>
      <c r="E747" s="326"/>
      <c r="F747" s="326"/>
      <c r="G747" s="326"/>
      <c r="H747" s="326"/>
      <c r="I747" s="327">
        <v>7.82</v>
      </c>
      <c r="J747" s="326"/>
      <c r="K747" s="326"/>
      <c r="L747" s="328"/>
      <c r="M747" s="326"/>
      <c r="N747" s="326"/>
      <c r="O747" s="328"/>
      <c r="P747" s="326"/>
      <c r="Q747" s="290">
        <v>7.82</v>
      </c>
    </row>
    <row r="748" spans="1:17" hidden="1" outlineLevel="1" collapsed="1" x14ac:dyDescent="0.25">
      <c r="A748" s="287"/>
      <c r="B748" s="287"/>
      <c r="C748" s="287"/>
      <c r="D748" s="325">
        <v>100460538</v>
      </c>
      <c r="E748" s="326"/>
      <c r="F748" s="326"/>
      <c r="G748" s="326"/>
      <c r="H748" s="326"/>
      <c r="I748" s="327">
        <v>5.48</v>
      </c>
      <c r="J748" s="326"/>
      <c r="K748" s="326"/>
      <c r="L748" s="328"/>
      <c r="M748" s="326"/>
      <c r="N748" s="326"/>
      <c r="O748" s="328"/>
      <c r="P748" s="326"/>
      <c r="Q748" s="290">
        <v>5.48</v>
      </c>
    </row>
    <row r="749" spans="1:17" hidden="1" outlineLevel="1" collapsed="1" x14ac:dyDescent="0.25">
      <c r="A749" s="287"/>
      <c r="B749" s="287"/>
      <c r="C749" s="287"/>
      <c r="D749" s="325">
        <v>100460518</v>
      </c>
      <c r="E749" s="326"/>
      <c r="F749" s="326"/>
      <c r="G749" s="326"/>
      <c r="H749" s="326"/>
      <c r="I749" s="327">
        <v>9.27</v>
      </c>
      <c r="J749" s="326"/>
      <c r="K749" s="326"/>
      <c r="L749" s="328"/>
      <c r="M749" s="326"/>
      <c r="N749" s="326"/>
      <c r="O749" s="328"/>
      <c r="P749" s="326"/>
      <c r="Q749" s="290">
        <v>9.27</v>
      </c>
    </row>
    <row r="750" spans="1:17" hidden="1" outlineLevel="1" collapsed="1" x14ac:dyDescent="0.25">
      <c r="A750" s="287"/>
      <c r="B750" s="287"/>
      <c r="C750" s="287"/>
      <c r="D750" s="325">
        <v>100460479</v>
      </c>
      <c r="E750" s="326"/>
      <c r="F750" s="326"/>
      <c r="G750" s="326"/>
      <c r="H750" s="326"/>
      <c r="I750" s="327">
        <v>15.81</v>
      </c>
      <c r="J750" s="326"/>
      <c r="K750" s="326"/>
      <c r="L750" s="328"/>
      <c r="M750" s="326"/>
      <c r="N750" s="326"/>
      <c r="O750" s="328"/>
      <c r="P750" s="326"/>
      <c r="Q750" s="290">
        <v>15.81</v>
      </c>
    </row>
    <row r="751" spans="1:17" hidden="1" outlineLevel="1" collapsed="1" x14ac:dyDescent="0.25">
      <c r="A751" s="287"/>
      <c r="B751" s="287"/>
      <c r="C751" s="287"/>
      <c r="D751" s="325">
        <v>100460407</v>
      </c>
      <c r="E751" s="326"/>
      <c r="F751" s="326"/>
      <c r="G751" s="326"/>
      <c r="H751" s="326"/>
      <c r="I751" s="327">
        <v>4.9400000000000004</v>
      </c>
      <c r="J751" s="326"/>
      <c r="K751" s="326"/>
      <c r="L751" s="328"/>
      <c r="M751" s="326"/>
      <c r="N751" s="326"/>
      <c r="O751" s="328"/>
      <c r="P751" s="326"/>
      <c r="Q751" s="290">
        <v>4.9400000000000004</v>
      </c>
    </row>
    <row r="752" spans="1:17" hidden="1" outlineLevel="1" collapsed="1" x14ac:dyDescent="0.25">
      <c r="A752" s="287"/>
      <c r="B752" s="287"/>
      <c r="C752" s="287"/>
      <c r="D752" s="325">
        <v>100460408</v>
      </c>
      <c r="E752" s="326"/>
      <c r="F752" s="326"/>
      <c r="G752" s="326"/>
      <c r="H752" s="326"/>
      <c r="I752" s="327">
        <v>8.1199999999999992</v>
      </c>
      <c r="J752" s="326"/>
      <c r="K752" s="326"/>
      <c r="L752" s="328"/>
      <c r="M752" s="326"/>
      <c r="N752" s="326"/>
      <c r="O752" s="328"/>
      <c r="P752" s="326"/>
      <c r="Q752" s="290">
        <v>8.1199999999999992</v>
      </c>
    </row>
    <row r="753" spans="1:17" hidden="1" outlineLevel="1" collapsed="1" x14ac:dyDescent="0.25">
      <c r="A753" s="287"/>
      <c r="B753" s="287"/>
      <c r="C753" s="287"/>
      <c r="D753" s="325">
        <v>100460949</v>
      </c>
      <c r="E753" s="326"/>
      <c r="F753" s="326"/>
      <c r="G753" s="326"/>
      <c r="H753" s="326"/>
      <c r="I753" s="327">
        <v>7.72</v>
      </c>
      <c r="J753" s="326"/>
      <c r="K753" s="326"/>
      <c r="L753" s="328"/>
      <c r="M753" s="326"/>
      <c r="N753" s="326"/>
      <c r="O753" s="328"/>
      <c r="P753" s="326"/>
      <c r="Q753" s="290">
        <v>7.72</v>
      </c>
    </row>
    <row r="754" spans="1:17" hidden="1" outlineLevel="1" collapsed="1" x14ac:dyDescent="0.25">
      <c r="A754" s="287"/>
      <c r="B754" s="287"/>
      <c r="C754" s="287"/>
      <c r="D754" s="325">
        <v>100460958</v>
      </c>
      <c r="E754" s="326"/>
      <c r="F754" s="326"/>
      <c r="G754" s="326"/>
      <c r="H754" s="326"/>
      <c r="I754" s="327">
        <v>3.54</v>
      </c>
      <c r="J754" s="326"/>
      <c r="K754" s="326"/>
      <c r="L754" s="328"/>
      <c r="M754" s="326"/>
      <c r="N754" s="326"/>
      <c r="O754" s="328"/>
      <c r="P754" s="326"/>
      <c r="Q754" s="290">
        <v>3.54</v>
      </c>
    </row>
    <row r="755" spans="1:17" hidden="1" outlineLevel="1" collapsed="1" x14ac:dyDescent="0.25">
      <c r="A755" s="287"/>
      <c r="B755" s="287"/>
      <c r="C755" s="287"/>
      <c r="D755" s="325">
        <v>100460919</v>
      </c>
      <c r="E755" s="326"/>
      <c r="F755" s="326"/>
      <c r="G755" s="326"/>
      <c r="H755" s="326"/>
      <c r="I755" s="327">
        <v>0.44</v>
      </c>
      <c r="J755" s="326"/>
      <c r="K755" s="326"/>
      <c r="L755" s="328"/>
      <c r="M755" s="326"/>
      <c r="N755" s="326"/>
      <c r="O755" s="328"/>
      <c r="P755" s="326"/>
      <c r="Q755" s="290">
        <v>0.44</v>
      </c>
    </row>
    <row r="756" spans="1:17" hidden="1" outlineLevel="1" collapsed="1" x14ac:dyDescent="0.25">
      <c r="A756" s="287"/>
      <c r="B756" s="287"/>
      <c r="C756" s="287"/>
      <c r="D756" s="325">
        <v>100460922</v>
      </c>
      <c r="E756" s="326"/>
      <c r="F756" s="326"/>
      <c r="G756" s="326"/>
      <c r="H756" s="326"/>
      <c r="I756" s="327">
        <v>5.36</v>
      </c>
      <c r="J756" s="326"/>
      <c r="K756" s="326"/>
      <c r="L756" s="328"/>
      <c r="M756" s="326"/>
      <c r="N756" s="326"/>
      <c r="O756" s="328"/>
      <c r="P756" s="326"/>
      <c r="Q756" s="290">
        <v>5.36</v>
      </c>
    </row>
    <row r="757" spans="1:17" hidden="1" outlineLevel="1" collapsed="1" x14ac:dyDescent="0.25">
      <c r="A757" s="287"/>
      <c r="B757" s="287"/>
      <c r="C757" s="287"/>
      <c r="D757" s="325">
        <v>100460792</v>
      </c>
      <c r="E757" s="326"/>
      <c r="F757" s="326"/>
      <c r="G757" s="326"/>
      <c r="H757" s="326"/>
      <c r="I757" s="327">
        <v>7.37</v>
      </c>
      <c r="J757" s="326"/>
      <c r="K757" s="326"/>
      <c r="L757" s="328"/>
      <c r="M757" s="326"/>
      <c r="N757" s="326"/>
      <c r="O757" s="328"/>
      <c r="P757" s="326"/>
      <c r="Q757" s="290">
        <v>7.37</v>
      </c>
    </row>
    <row r="758" spans="1:17" hidden="1" outlineLevel="1" collapsed="1" x14ac:dyDescent="0.25">
      <c r="A758" s="287"/>
      <c r="B758" s="287"/>
      <c r="C758" s="287"/>
      <c r="D758" s="325">
        <v>100460815</v>
      </c>
      <c r="E758" s="326"/>
      <c r="F758" s="326"/>
      <c r="G758" s="326"/>
      <c r="H758" s="326"/>
      <c r="I758" s="327">
        <v>12.08</v>
      </c>
      <c r="J758" s="326"/>
      <c r="K758" s="326"/>
      <c r="L758" s="328"/>
      <c r="M758" s="326"/>
      <c r="N758" s="326"/>
      <c r="O758" s="328"/>
      <c r="P758" s="326"/>
      <c r="Q758" s="290">
        <v>12.08</v>
      </c>
    </row>
    <row r="759" spans="1:17" hidden="1" outlineLevel="1" collapsed="1" x14ac:dyDescent="0.25">
      <c r="A759" s="287"/>
      <c r="B759" s="287"/>
      <c r="C759" s="287"/>
      <c r="D759" s="325">
        <v>100460804</v>
      </c>
      <c r="E759" s="326"/>
      <c r="F759" s="326"/>
      <c r="G759" s="326"/>
      <c r="H759" s="326"/>
      <c r="I759" s="327">
        <v>5.19</v>
      </c>
      <c r="J759" s="326"/>
      <c r="K759" s="326"/>
      <c r="L759" s="328"/>
      <c r="M759" s="326"/>
      <c r="N759" s="326"/>
      <c r="O759" s="328"/>
      <c r="P759" s="326"/>
      <c r="Q759" s="290">
        <v>5.19</v>
      </c>
    </row>
    <row r="760" spans="1:17" hidden="1" outlineLevel="1" collapsed="1" x14ac:dyDescent="0.25">
      <c r="A760" s="287"/>
      <c r="B760" s="287"/>
      <c r="C760" s="287"/>
      <c r="D760" s="325">
        <v>100460840</v>
      </c>
      <c r="E760" s="326"/>
      <c r="F760" s="326"/>
      <c r="G760" s="326"/>
      <c r="H760" s="326"/>
      <c r="I760" s="327">
        <v>9.4600000000000009</v>
      </c>
      <c r="J760" s="326"/>
      <c r="K760" s="326"/>
      <c r="L760" s="328"/>
      <c r="M760" s="326"/>
      <c r="N760" s="326"/>
      <c r="O760" s="328"/>
      <c r="P760" s="326"/>
      <c r="Q760" s="290">
        <v>9.4600000000000009</v>
      </c>
    </row>
    <row r="761" spans="1:17" hidden="1" outlineLevel="1" collapsed="1" x14ac:dyDescent="0.25">
      <c r="A761" s="287"/>
      <c r="B761" s="287"/>
      <c r="C761" s="287"/>
      <c r="D761" s="325">
        <v>100460751</v>
      </c>
      <c r="E761" s="326"/>
      <c r="F761" s="326"/>
      <c r="G761" s="326"/>
      <c r="H761" s="326"/>
      <c r="I761" s="327">
        <v>8.86</v>
      </c>
      <c r="J761" s="326"/>
      <c r="K761" s="326"/>
      <c r="L761" s="328"/>
      <c r="M761" s="326"/>
      <c r="N761" s="326"/>
      <c r="O761" s="328"/>
      <c r="P761" s="326"/>
      <c r="Q761" s="290">
        <v>8.86</v>
      </c>
    </row>
    <row r="762" spans="1:17" hidden="1" outlineLevel="1" collapsed="1" x14ac:dyDescent="0.25">
      <c r="A762" s="287"/>
      <c r="B762" s="287"/>
      <c r="C762" s="287"/>
      <c r="D762" s="325">
        <v>100460718</v>
      </c>
      <c r="E762" s="326"/>
      <c r="F762" s="326"/>
      <c r="G762" s="326"/>
      <c r="H762" s="326"/>
      <c r="I762" s="327">
        <v>9.0299999999999994</v>
      </c>
      <c r="J762" s="326"/>
      <c r="K762" s="326"/>
      <c r="L762" s="328"/>
      <c r="M762" s="326"/>
      <c r="N762" s="326"/>
      <c r="O762" s="328"/>
      <c r="P762" s="326"/>
      <c r="Q762" s="290">
        <v>9.0299999999999994</v>
      </c>
    </row>
    <row r="763" spans="1:17" hidden="1" outlineLevel="1" collapsed="1" x14ac:dyDescent="0.25">
      <c r="A763" s="287"/>
      <c r="B763" s="287"/>
      <c r="C763" s="287"/>
      <c r="D763" s="325">
        <v>100460721</v>
      </c>
      <c r="E763" s="326"/>
      <c r="F763" s="326"/>
      <c r="G763" s="326"/>
      <c r="H763" s="326"/>
      <c r="I763" s="327">
        <v>5.6</v>
      </c>
      <c r="J763" s="326"/>
      <c r="K763" s="326"/>
      <c r="L763" s="328"/>
      <c r="M763" s="326"/>
      <c r="N763" s="326"/>
      <c r="O763" s="328"/>
      <c r="P763" s="326"/>
      <c r="Q763" s="290">
        <v>5.6</v>
      </c>
    </row>
    <row r="764" spans="1:17" hidden="1" outlineLevel="1" collapsed="1" x14ac:dyDescent="0.25">
      <c r="A764" s="287"/>
      <c r="B764" s="287"/>
      <c r="C764" s="287"/>
      <c r="D764" s="325">
        <v>100461157</v>
      </c>
      <c r="E764" s="326"/>
      <c r="F764" s="326"/>
      <c r="G764" s="326"/>
      <c r="H764" s="326"/>
      <c r="I764" s="327">
        <v>6.07</v>
      </c>
      <c r="J764" s="326"/>
      <c r="K764" s="326"/>
      <c r="L764" s="328"/>
      <c r="M764" s="326"/>
      <c r="N764" s="326"/>
      <c r="O764" s="328"/>
      <c r="P764" s="326"/>
      <c r="Q764" s="290">
        <v>6.07</v>
      </c>
    </row>
    <row r="765" spans="1:17" hidden="1" outlineLevel="1" collapsed="1" x14ac:dyDescent="0.25">
      <c r="A765" s="287"/>
      <c r="B765" s="287"/>
      <c r="C765" s="287"/>
      <c r="D765" s="325">
        <v>100460972</v>
      </c>
      <c r="E765" s="326"/>
      <c r="F765" s="326"/>
      <c r="G765" s="326"/>
      <c r="H765" s="326"/>
      <c r="I765" s="327">
        <v>15.54</v>
      </c>
      <c r="J765" s="326"/>
      <c r="K765" s="326"/>
      <c r="L765" s="328"/>
      <c r="M765" s="326"/>
      <c r="N765" s="326"/>
      <c r="O765" s="328"/>
      <c r="P765" s="326"/>
      <c r="Q765" s="290">
        <v>15.54</v>
      </c>
    </row>
    <row r="766" spans="1:17" hidden="1" outlineLevel="1" collapsed="1" x14ac:dyDescent="0.25">
      <c r="A766" s="287"/>
      <c r="B766" s="287"/>
      <c r="C766" s="287"/>
      <c r="D766" s="325">
        <v>100461328</v>
      </c>
      <c r="E766" s="326"/>
      <c r="F766" s="326"/>
      <c r="G766" s="326"/>
      <c r="H766" s="326"/>
      <c r="I766" s="327">
        <v>8.4700000000000006</v>
      </c>
      <c r="J766" s="326"/>
      <c r="K766" s="326"/>
      <c r="L766" s="328"/>
      <c r="M766" s="326"/>
      <c r="N766" s="326"/>
      <c r="O766" s="328"/>
      <c r="P766" s="326"/>
      <c r="Q766" s="290">
        <v>8.4700000000000006</v>
      </c>
    </row>
    <row r="767" spans="1:17" hidden="1" outlineLevel="1" collapsed="1" x14ac:dyDescent="0.25">
      <c r="A767" s="287"/>
      <c r="B767" s="287"/>
      <c r="C767" s="287"/>
      <c r="D767" s="325">
        <v>100461248</v>
      </c>
      <c r="E767" s="326"/>
      <c r="F767" s="326"/>
      <c r="G767" s="326"/>
      <c r="H767" s="326"/>
      <c r="I767" s="327">
        <v>6.03</v>
      </c>
      <c r="J767" s="326"/>
      <c r="K767" s="326"/>
      <c r="L767" s="328"/>
      <c r="M767" s="326"/>
      <c r="N767" s="326"/>
      <c r="O767" s="328"/>
      <c r="P767" s="326"/>
      <c r="Q767" s="290">
        <v>6.03</v>
      </c>
    </row>
    <row r="768" spans="1:17" hidden="1" outlineLevel="1" collapsed="1" x14ac:dyDescent="0.25">
      <c r="A768" s="287"/>
      <c r="B768" s="287"/>
      <c r="C768" s="287"/>
      <c r="D768" s="325">
        <v>100461260</v>
      </c>
      <c r="E768" s="326"/>
      <c r="F768" s="326"/>
      <c r="G768" s="326"/>
      <c r="H768" s="326"/>
      <c r="I768" s="327">
        <v>2.0499999999999998</v>
      </c>
      <c r="J768" s="326"/>
      <c r="K768" s="326"/>
      <c r="L768" s="328"/>
      <c r="M768" s="326"/>
      <c r="N768" s="326"/>
      <c r="O768" s="328"/>
      <c r="P768" s="326"/>
      <c r="Q768" s="290">
        <v>2.0499999999999998</v>
      </c>
    </row>
    <row r="769" spans="1:17" hidden="1" outlineLevel="1" collapsed="1" x14ac:dyDescent="0.25">
      <c r="A769" s="287"/>
      <c r="B769" s="287"/>
      <c r="C769" s="287"/>
      <c r="D769" s="325">
        <v>100461272</v>
      </c>
      <c r="E769" s="326"/>
      <c r="F769" s="326"/>
      <c r="G769" s="326"/>
      <c r="H769" s="326"/>
      <c r="I769" s="327">
        <v>4.3</v>
      </c>
      <c r="J769" s="326"/>
      <c r="K769" s="326"/>
      <c r="L769" s="328"/>
      <c r="M769" s="326"/>
      <c r="N769" s="326"/>
      <c r="O769" s="328"/>
      <c r="P769" s="326"/>
      <c r="Q769" s="290">
        <v>4.3</v>
      </c>
    </row>
    <row r="770" spans="1:17" hidden="1" outlineLevel="1" collapsed="1" x14ac:dyDescent="0.25">
      <c r="A770" s="287"/>
      <c r="B770" s="287"/>
      <c r="C770" s="287"/>
      <c r="D770" s="325">
        <v>100461429</v>
      </c>
      <c r="E770" s="326"/>
      <c r="F770" s="326"/>
      <c r="G770" s="326"/>
      <c r="H770" s="326"/>
      <c r="I770" s="327">
        <v>9.81</v>
      </c>
      <c r="J770" s="326"/>
      <c r="K770" s="326"/>
      <c r="L770" s="328"/>
      <c r="M770" s="326"/>
      <c r="N770" s="326"/>
      <c r="O770" s="328"/>
      <c r="P770" s="326"/>
      <c r="Q770" s="290">
        <v>9.81</v>
      </c>
    </row>
    <row r="771" spans="1:17" hidden="1" outlineLevel="1" collapsed="1" x14ac:dyDescent="0.25">
      <c r="A771" s="287"/>
      <c r="B771" s="287"/>
      <c r="C771" s="287"/>
      <c r="D771" s="325">
        <v>100461360</v>
      </c>
      <c r="E771" s="326"/>
      <c r="F771" s="326"/>
      <c r="G771" s="326"/>
      <c r="H771" s="326"/>
      <c r="I771" s="327">
        <v>7.74</v>
      </c>
      <c r="J771" s="326"/>
      <c r="K771" s="326"/>
      <c r="L771" s="328"/>
      <c r="M771" s="326"/>
      <c r="N771" s="326"/>
      <c r="O771" s="328"/>
      <c r="P771" s="326"/>
      <c r="Q771" s="290">
        <v>7.74</v>
      </c>
    </row>
    <row r="772" spans="1:17" hidden="1" outlineLevel="1" collapsed="1" x14ac:dyDescent="0.25">
      <c r="A772" s="287"/>
      <c r="B772" s="287"/>
      <c r="C772" s="287"/>
      <c r="D772" s="325">
        <v>100461386</v>
      </c>
      <c r="E772" s="326"/>
      <c r="F772" s="326"/>
      <c r="G772" s="326"/>
      <c r="H772" s="326"/>
      <c r="I772" s="327">
        <v>11.06</v>
      </c>
      <c r="J772" s="326"/>
      <c r="K772" s="326"/>
      <c r="L772" s="328"/>
      <c r="M772" s="326"/>
      <c r="N772" s="326"/>
      <c r="O772" s="328"/>
      <c r="P772" s="326"/>
      <c r="Q772" s="290">
        <v>11.06</v>
      </c>
    </row>
    <row r="773" spans="1:17" hidden="1" outlineLevel="1" collapsed="1" x14ac:dyDescent="0.25">
      <c r="A773" s="287"/>
      <c r="B773" s="287"/>
      <c r="C773" s="287"/>
      <c r="D773" s="325">
        <v>100461394</v>
      </c>
      <c r="E773" s="326"/>
      <c r="F773" s="326"/>
      <c r="G773" s="326"/>
      <c r="H773" s="326"/>
      <c r="I773" s="327">
        <v>4.8600000000000003</v>
      </c>
      <c r="J773" s="326"/>
      <c r="K773" s="326"/>
      <c r="L773" s="328"/>
      <c r="M773" s="326"/>
      <c r="N773" s="326"/>
      <c r="O773" s="328"/>
      <c r="P773" s="326"/>
      <c r="Q773" s="290">
        <v>4.8600000000000003</v>
      </c>
    </row>
    <row r="774" spans="1:17" hidden="1" outlineLevel="1" collapsed="1" x14ac:dyDescent="0.25">
      <c r="A774" s="287"/>
      <c r="B774" s="287"/>
      <c r="C774" s="287"/>
      <c r="D774" s="325">
        <v>100461477</v>
      </c>
      <c r="E774" s="326"/>
      <c r="F774" s="326"/>
      <c r="G774" s="326"/>
      <c r="H774" s="326"/>
      <c r="I774" s="327">
        <v>5.53</v>
      </c>
      <c r="J774" s="326"/>
      <c r="K774" s="326"/>
      <c r="L774" s="328"/>
      <c r="M774" s="326"/>
      <c r="N774" s="326"/>
      <c r="O774" s="328"/>
      <c r="P774" s="326"/>
      <c r="Q774" s="290">
        <v>5.53</v>
      </c>
    </row>
    <row r="775" spans="1:17" hidden="1" outlineLevel="1" collapsed="1" x14ac:dyDescent="0.25">
      <c r="A775" s="287"/>
      <c r="B775" s="287"/>
      <c r="C775" s="287"/>
      <c r="D775" s="325">
        <v>100461681</v>
      </c>
      <c r="E775" s="326"/>
      <c r="F775" s="326"/>
      <c r="G775" s="326"/>
      <c r="H775" s="326"/>
      <c r="I775" s="327">
        <v>4.37</v>
      </c>
      <c r="J775" s="326"/>
      <c r="K775" s="326"/>
      <c r="L775" s="328"/>
      <c r="M775" s="326"/>
      <c r="N775" s="326"/>
      <c r="O775" s="328"/>
      <c r="P775" s="326"/>
      <c r="Q775" s="290">
        <v>4.37</v>
      </c>
    </row>
    <row r="776" spans="1:17" hidden="1" outlineLevel="1" collapsed="1" x14ac:dyDescent="0.25">
      <c r="A776" s="287"/>
      <c r="B776" s="287"/>
      <c r="C776" s="287"/>
      <c r="D776" s="325">
        <v>100461697</v>
      </c>
      <c r="E776" s="326"/>
      <c r="F776" s="326"/>
      <c r="G776" s="326"/>
      <c r="H776" s="326"/>
      <c r="I776" s="327">
        <v>3.55</v>
      </c>
      <c r="J776" s="326"/>
      <c r="K776" s="326"/>
      <c r="L776" s="328"/>
      <c r="M776" s="326"/>
      <c r="N776" s="326"/>
      <c r="O776" s="328"/>
      <c r="P776" s="326"/>
      <c r="Q776" s="290">
        <v>3.55</v>
      </c>
    </row>
    <row r="777" spans="1:17" hidden="1" outlineLevel="1" collapsed="1" x14ac:dyDescent="0.25">
      <c r="A777" s="287"/>
      <c r="B777" s="287"/>
      <c r="C777" s="287"/>
      <c r="D777" s="325">
        <v>100461712</v>
      </c>
      <c r="E777" s="326"/>
      <c r="F777" s="326"/>
      <c r="G777" s="326"/>
      <c r="H777" s="326"/>
      <c r="I777" s="327">
        <v>5.8</v>
      </c>
      <c r="J777" s="326"/>
      <c r="K777" s="326"/>
      <c r="L777" s="328"/>
      <c r="M777" s="326"/>
      <c r="N777" s="326"/>
      <c r="O777" s="328"/>
      <c r="P777" s="326"/>
      <c r="Q777" s="290">
        <v>5.8</v>
      </c>
    </row>
    <row r="778" spans="1:17" hidden="1" outlineLevel="1" collapsed="1" x14ac:dyDescent="0.25">
      <c r="A778" s="287"/>
      <c r="B778" s="287"/>
      <c r="C778" s="287"/>
      <c r="D778" s="325">
        <v>100461733</v>
      </c>
      <c r="E778" s="326"/>
      <c r="F778" s="326"/>
      <c r="G778" s="326"/>
      <c r="H778" s="326"/>
      <c r="I778" s="327">
        <v>7.02</v>
      </c>
      <c r="J778" s="326"/>
      <c r="K778" s="326"/>
      <c r="L778" s="328"/>
      <c r="M778" s="326"/>
      <c r="N778" s="326"/>
      <c r="O778" s="328"/>
      <c r="P778" s="326"/>
      <c r="Q778" s="290">
        <v>7.02</v>
      </c>
    </row>
    <row r="779" spans="1:17" hidden="1" outlineLevel="1" collapsed="1" x14ac:dyDescent="0.25">
      <c r="A779" s="287"/>
      <c r="B779" s="287"/>
      <c r="C779" s="287"/>
      <c r="D779" s="325">
        <v>100461614</v>
      </c>
      <c r="E779" s="326"/>
      <c r="F779" s="326"/>
      <c r="G779" s="326"/>
      <c r="H779" s="326"/>
      <c r="I779" s="327">
        <v>6.16</v>
      </c>
      <c r="J779" s="326"/>
      <c r="K779" s="326"/>
      <c r="L779" s="328"/>
      <c r="M779" s="326"/>
      <c r="N779" s="326"/>
      <c r="O779" s="328"/>
      <c r="P779" s="326"/>
      <c r="Q779" s="290">
        <v>6.16</v>
      </c>
    </row>
    <row r="780" spans="1:17" hidden="1" outlineLevel="1" collapsed="1" x14ac:dyDescent="0.25">
      <c r="A780" s="287"/>
      <c r="B780" s="287"/>
      <c r="C780" s="287"/>
      <c r="D780" s="325">
        <v>100461917</v>
      </c>
      <c r="E780" s="326"/>
      <c r="F780" s="326"/>
      <c r="G780" s="326"/>
      <c r="H780" s="326"/>
      <c r="I780" s="327">
        <v>8.44</v>
      </c>
      <c r="J780" s="326"/>
      <c r="K780" s="326"/>
      <c r="L780" s="328"/>
      <c r="M780" s="326"/>
      <c r="N780" s="326"/>
      <c r="O780" s="328"/>
      <c r="P780" s="326"/>
      <c r="Q780" s="290">
        <v>8.44</v>
      </c>
    </row>
    <row r="781" spans="1:17" hidden="1" outlineLevel="1" collapsed="1" x14ac:dyDescent="0.25">
      <c r="A781" s="287"/>
      <c r="B781" s="287"/>
      <c r="C781" s="287"/>
      <c r="D781" s="325">
        <v>100461793</v>
      </c>
      <c r="E781" s="326"/>
      <c r="F781" s="326"/>
      <c r="G781" s="326"/>
      <c r="H781" s="326"/>
      <c r="I781" s="327">
        <v>5.17</v>
      </c>
      <c r="J781" s="326"/>
      <c r="K781" s="326"/>
      <c r="L781" s="328"/>
      <c r="M781" s="326"/>
      <c r="N781" s="326"/>
      <c r="O781" s="328"/>
      <c r="P781" s="326"/>
      <c r="Q781" s="290">
        <v>5.17</v>
      </c>
    </row>
    <row r="782" spans="1:17" hidden="1" outlineLevel="1" collapsed="1" x14ac:dyDescent="0.25">
      <c r="A782" s="287"/>
      <c r="B782" s="287"/>
      <c r="C782" s="287"/>
      <c r="D782" s="325">
        <v>100462134</v>
      </c>
      <c r="E782" s="326"/>
      <c r="F782" s="326"/>
      <c r="G782" s="326"/>
      <c r="H782" s="326"/>
      <c r="I782" s="327">
        <v>3.64</v>
      </c>
      <c r="J782" s="326"/>
      <c r="K782" s="326"/>
      <c r="L782" s="328"/>
      <c r="M782" s="326"/>
      <c r="N782" s="326"/>
      <c r="O782" s="328"/>
      <c r="P782" s="326"/>
      <c r="Q782" s="290">
        <v>3.64</v>
      </c>
    </row>
    <row r="783" spans="1:17" hidden="1" outlineLevel="1" collapsed="1" x14ac:dyDescent="0.25">
      <c r="A783" s="287"/>
      <c r="B783" s="287"/>
      <c r="C783" s="287"/>
      <c r="D783" s="325">
        <v>100462118</v>
      </c>
      <c r="E783" s="326"/>
      <c r="F783" s="326"/>
      <c r="G783" s="326"/>
      <c r="H783" s="326"/>
      <c r="I783" s="327">
        <v>5.63</v>
      </c>
      <c r="J783" s="326"/>
      <c r="K783" s="326"/>
      <c r="L783" s="328"/>
      <c r="M783" s="326"/>
      <c r="N783" s="326"/>
      <c r="O783" s="328"/>
      <c r="P783" s="326"/>
      <c r="Q783" s="290">
        <v>5.63</v>
      </c>
    </row>
    <row r="784" spans="1:17" hidden="1" outlineLevel="1" collapsed="1" x14ac:dyDescent="0.25">
      <c r="A784" s="287"/>
      <c r="B784" s="287"/>
      <c r="C784" s="287"/>
      <c r="D784" s="325">
        <v>100462123</v>
      </c>
      <c r="E784" s="326"/>
      <c r="F784" s="326"/>
      <c r="G784" s="326"/>
      <c r="H784" s="326"/>
      <c r="I784" s="327">
        <v>9.23</v>
      </c>
      <c r="J784" s="326"/>
      <c r="K784" s="326"/>
      <c r="L784" s="328"/>
      <c r="M784" s="326"/>
      <c r="N784" s="326"/>
      <c r="O784" s="328"/>
      <c r="P784" s="326"/>
      <c r="Q784" s="290">
        <v>9.23</v>
      </c>
    </row>
    <row r="785" spans="1:17" hidden="1" outlineLevel="1" collapsed="1" x14ac:dyDescent="0.25">
      <c r="A785" s="287"/>
      <c r="B785" s="287"/>
      <c r="C785" s="287"/>
      <c r="D785" s="325">
        <v>100462021</v>
      </c>
      <c r="E785" s="326"/>
      <c r="F785" s="326"/>
      <c r="G785" s="326"/>
      <c r="H785" s="326"/>
      <c r="I785" s="327">
        <v>5.68</v>
      </c>
      <c r="J785" s="326"/>
      <c r="K785" s="326"/>
      <c r="L785" s="328"/>
      <c r="M785" s="326"/>
      <c r="N785" s="326"/>
      <c r="O785" s="328"/>
      <c r="P785" s="326"/>
      <c r="Q785" s="290">
        <v>5.68</v>
      </c>
    </row>
    <row r="786" spans="1:17" hidden="1" outlineLevel="1" collapsed="1" x14ac:dyDescent="0.25">
      <c r="A786" s="287"/>
      <c r="B786" s="287"/>
      <c r="C786" s="287"/>
      <c r="D786" s="325">
        <v>100462359</v>
      </c>
      <c r="E786" s="326"/>
      <c r="F786" s="326"/>
      <c r="G786" s="326"/>
      <c r="H786" s="326"/>
      <c r="I786" s="327">
        <v>10.24</v>
      </c>
      <c r="J786" s="326"/>
      <c r="K786" s="326"/>
      <c r="L786" s="328"/>
      <c r="M786" s="326"/>
      <c r="N786" s="326"/>
      <c r="O786" s="328"/>
      <c r="P786" s="326"/>
      <c r="Q786" s="290">
        <v>10.24</v>
      </c>
    </row>
    <row r="787" spans="1:17" hidden="1" outlineLevel="1" collapsed="1" x14ac:dyDescent="0.25">
      <c r="A787" s="287"/>
      <c r="B787" s="287"/>
      <c r="C787" s="287"/>
      <c r="D787" s="325">
        <v>100462373</v>
      </c>
      <c r="E787" s="326"/>
      <c r="F787" s="326"/>
      <c r="G787" s="326"/>
      <c r="H787" s="326"/>
      <c r="I787" s="327">
        <v>8.43</v>
      </c>
      <c r="J787" s="326"/>
      <c r="K787" s="326"/>
      <c r="L787" s="328"/>
      <c r="M787" s="326"/>
      <c r="N787" s="326"/>
      <c r="O787" s="328"/>
      <c r="P787" s="326"/>
      <c r="Q787" s="290">
        <v>8.43</v>
      </c>
    </row>
    <row r="788" spans="1:17" hidden="1" outlineLevel="1" collapsed="1" x14ac:dyDescent="0.25">
      <c r="A788" s="287"/>
      <c r="B788" s="287"/>
      <c r="C788" s="287"/>
      <c r="D788" s="325">
        <v>100462377</v>
      </c>
      <c r="E788" s="326"/>
      <c r="F788" s="326"/>
      <c r="G788" s="326"/>
      <c r="H788" s="326"/>
      <c r="I788" s="327">
        <v>5.98</v>
      </c>
      <c r="J788" s="326"/>
      <c r="K788" s="326"/>
      <c r="L788" s="328"/>
      <c r="M788" s="326"/>
      <c r="N788" s="326"/>
      <c r="O788" s="328"/>
      <c r="P788" s="326"/>
      <c r="Q788" s="290">
        <v>5.98</v>
      </c>
    </row>
    <row r="789" spans="1:17" hidden="1" outlineLevel="1" collapsed="1" x14ac:dyDescent="0.25">
      <c r="A789" s="287"/>
      <c r="B789" s="287"/>
      <c r="C789" s="287"/>
      <c r="D789" s="325">
        <v>100462329</v>
      </c>
      <c r="E789" s="326"/>
      <c r="F789" s="326"/>
      <c r="G789" s="326"/>
      <c r="H789" s="326"/>
      <c r="I789" s="327">
        <v>9.4700000000000006</v>
      </c>
      <c r="J789" s="326"/>
      <c r="K789" s="326"/>
      <c r="L789" s="328"/>
      <c r="M789" s="326"/>
      <c r="N789" s="326"/>
      <c r="O789" s="328"/>
      <c r="P789" s="326"/>
      <c r="Q789" s="290">
        <v>9.4700000000000006</v>
      </c>
    </row>
    <row r="790" spans="1:17" hidden="1" outlineLevel="1" collapsed="1" x14ac:dyDescent="0.25">
      <c r="A790" s="287"/>
      <c r="B790" s="287"/>
      <c r="C790" s="287"/>
      <c r="D790" s="325">
        <v>100462243</v>
      </c>
      <c r="E790" s="326"/>
      <c r="F790" s="326"/>
      <c r="G790" s="326"/>
      <c r="H790" s="326"/>
      <c r="I790" s="327">
        <v>5.27</v>
      </c>
      <c r="J790" s="326"/>
      <c r="K790" s="326"/>
      <c r="L790" s="328"/>
      <c r="M790" s="326"/>
      <c r="N790" s="326"/>
      <c r="O790" s="328"/>
      <c r="P790" s="326"/>
      <c r="Q790" s="290">
        <v>5.27</v>
      </c>
    </row>
    <row r="791" spans="1:17" hidden="1" outlineLevel="1" collapsed="1" x14ac:dyDescent="0.25">
      <c r="A791" s="287"/>
      <c r="B791" s="287"/>
      <c r="C791" s="287"/>
      <c r="D791" s="325">
        <v>100462247</v>
      </c>
      <c r="E791" s="326"/>
      <c r="F791" s="326"/>
      <c r="G791" s="326"/>
      <c r="H791" s="326"/>
      <c r="I791" s="327">
        <v>1.81</v>
      </c>
      <c r="J791" s="326"/>
      <c r="K791" s="326"/>
      <c r="L791" s="328"/>
      <c r="M791" s="326"/>
      <c r="N791" s="326"/>
      <c r="O791" s="328"/>
      <c r="P791" s="326"/>
      <c r="Q791" s="290">
        <v>1.81</v>
      </c>
    </row>
    <row r="792" spans="1:17" hidden="1" outlineLevel="1" collapsed="1" x14ac:dyDescent="0.25">
      <c r="A792" s="287"/>
      <c r="B792" s="287"/>
      <c r="C792" s="287"/>
      <c r="D792" s="325">
        <v>100462212</v>
      </c>
      <c r="E792" s="326"/>
      <c r="F792" s="326"/>
      <c r="G792" s="326"/>
      <c r="H792" s="326"/>
      <c r="I792" s="327">
        <v>16.77</v>
      </c>
      <c r="J792" s="326"/>
      <c r="K792" s="326"/>
      <c r="L792" s="328"/>
      <c r="M792" s="326"/>
      <c r="N792" s="326"/>
      <c r="O792" s="328"/>
      <c r="P792" s="326"/>
      <c r="Q792" s="290">
        <v>16.77</v>
      </c>
    </row>
    <row r="793" spans="1:17" hidden="1" outlineLevel="1" collapsed="1" x14ac:dyDescent="0.25">
      <c r="A793" s="287"/>
      <c r="B793" s="287"/>
      <c r="C793" s="287"/>
      <c r="D793" s="325">
        <v>100462174</v>
      </c>
      <c r="E793" s="326"/>
      <c r="F793" s="326"/>
      <c r="G793" s="326"/>
      <c r="H793" s="326"/>
      <c r="I793" s="327">
        <v>16.559999999999999</v>
      </c>
      <c r="J793" s="326"/>
      <c r="K793" s="326"/>
      <c r="L793" s="328"/>
      <c r="M793" s="326"/>
      <c r="N793" s="326"/>
      <c r="O793" s="328"/>
      <c r="P793" s="326"/>
      <c r="Q793" s="290">
        <v>16.559999999999999</v>
      </c>
    </row>
    <row r="794" spans="1:17" hidden="1" outlineLevel="1" collapsed="1" x14ac:dyDescent="0.25">
      <c r="A794" s="287"/>
      <c r="B794" s="287"/>
      <c r="C794" s="339" t="s">
        <v>269</v>
      </c>
      <c r="D794" s="340"/>
      <c r="E794" s="340"/>
      <c r="F794" s="340"/>
      <c r="G794" s="340"/>
      <c r="H794" s="340"/>
      <c r="I794" s="341">
        <v>899.84999999999957</v>
      </c>
      <c r="J794" s="340"/>
      <c r="K794" s="340"/>
      <c r="L794" s="342"/>
      <c r="M794" s="340"/>
      <c r="N794" s="340"/>
      <c r="O794" s="342"/>
      <c r="P794" s="340"/>
      <c r="Q794" s="291">
        <v>899.84999999999957</v>
      </c>
    </row>
    <row r="795" spans="1:17" collapsed="1" x14ac:dyDescent="0.25">
      <c r="A795" s="287"/>
      <c r="C795" s="329" t="s">
        <v>270</v>
      </c>
      <c r="D795" s="330"/>
      <c r="E795" s="330"/>
      <c r="F795" s="330"/>
      <c r="G795" s="330"/>
      <c r="H795" s="330"/>
      <c r="I795" s="332">
        <v>1807.8860000000016</v>
      </c>
      <c r="J795" s="330"/>
      <c r="K795" s="330"/>
      <c r="L795" s="331"/>
      <c r="M795" s="330"/>
      <c r="N795" s="330"/>
      <c r="O795" s="331"/>
      <c r="P795" s="330"/>
      <c r="Q795" s="289">
        <v>1807.8860000000016</v>
      </c>
    </row>
    <row r="796" spans="1:17" hidden="1" outlineLevel="1" collapsed="1" x14ac:dyDescent="0.25">
      <c r="A796" s="287"/>
      <c r="B796" s="287"/>
      <c r="C796" s="287"/>
      <c r="D796" s="325">
        <v>100462178</v>
      </c>
      <c r="E796" s="326"/>
      <c r="F796" s="326"/>
      <c r="G796" s="326"/>
      <c r="H796" s="326"/>
      <c r="I796" s="327">
        <v>0.17449999999999999</v>
      </c>
      <c r="J796" s="326"/>
      <c r="K796" s="326"/>
      <c r="L796" s="328"/>
      <c r="M796" s="326"/>
      <c r="N796" s="326"/>
      <c r="O796" s="328"/>
      <c r="P796" s="326"/>
      <c r="Q796" s="290">
        <v>0.17449999999999999</v>
      </c>
    </row>
    <row r="797" spans="1:17" hidden="1" outlineLevel="1" collapsed="1" x14ac:dyDescent="0.25">
      <c r="A797" s="287"/>
      <c r="B797" s="287"/>
      <c r="C797" s="287"/>
      <c r="D797" s="325">
        <v>100462182</v>
      </c>
      <c r="E797" s="326"/>
      <c r="F797" s="326"/>
      <c r="G797" s="326"/>
      <c r="H797" s="326"/>
      <c r="I797" s="327">
        <v>3.64</v>
      </c>
      <c r="J797" s="326"/>
      <c r="K797" s="326"/>
      <c r="L797" s="328"/>
      <c r="M797" s="326"/>
      <c r="N797" s="326"/>
      <c r="O797" s="328"/>
      <c r="P797" s="326"/>
      <c r="Q797" s="290">
        <v>3.64</v>
      </c>
    </row>
    <row r="798" spans="1:17" hidden="1" outlineLevel="1" collapsed="1" x14ac:dyDescent="0.25">
      <c r="A798" s="287"/>
      <c r="B798" s="287"/>
      <c r="C798" s="287"/>
      <c r="D798" s="325">
        <v>100462188</v>
      </c>
      <c r="E798" s="326"/>
      <c r="F798" s="326"/>
      <c r="G798" s="326"/>
      <c r="H798" s="326"/>
      <c r="I798" s="327">
        <v>1.96</v>
      </c>
      <c r="J798" s="326"/>
      <c r="K798" s="326"/>
      <c r="L798" s="328"/>
      <c r="M798" s="326"/>
      <c r="N798" s="326"/>
      <c r="O798" s="328"/>
      <c r="P798" s="326"/>
      <c r="Q798" s="290">
        <v>1.96</v>
      </c>
    </row>
    <row r="799" spans="1:17" hidden="1" outlineLevel="1" collapsed="1" x14ac:dyDescent="0.25">
      <c r="A799" s="287"/>
      <c r="B799" s="287"/>
      <c r="C799" s="287"/>
      <c r="D799" s="325">
        <v>100462189</v>
      </c>
      <c r="E799" s="326"/>
      <c r="F799" s="326"/>
      <c r="G799" s="326"/>
      <c r="H799" s="326"/>
      <c r="I799" s="327">
        <v>3.42</v>
      </c>
      <c r="J799" s="326"/>
      <c r="K799" s="326"/>
      <c r="L799" s="328"/>
      <c r="M799" s="326"/>
      <c r="N799" s="326"/>
      <c r="O799" s="328"/>
      <c r="P799" s="326"/>
      <c r="Q799" s="290">
        <v>3.42</v>
      </c>
    </row>
    <row r="800" spans="1:17" hidden="1" outlineLevel="1" collapsed="1" x14ac:dyDescent="0.25">
      <c r="A800" s="287"/>
      <c r="B800" s="287"/>
      <c r="C800" s="287"/>
      <c r="D800" s="325">
        <v>100462192</v>
      </c>
      <c r="E800" s="326"/>
      <c r="F800" s="326"/>
      <c r="G800" s="326"/>
      <c r="H800" s="326"/>
      <c r="I800" s="327">
        <v>0.17449999999999999</v>
      </c>
      <c r="J800" s="326"/>
      <c r="K800" s="326"/>
      <c r="L800" s="328"/>
      <c r="M800" s="326"/>
      <c r="N800" s="326"/>
      <c r="O800" s="328"/>
      <c r="P800" s="326"/>
      <c r="Q800" s="290">
        <v>0.17449999999999999</v>
      </c>
    </row>
    <row r="801" spans="1:17" hidden="1" outlineLevel="1" collapsed="1" x14ac:dyDescent="0.25">
      <c r="A801" s="287"/>
      <c r="B801" s="287"/>
      <c r="C801" s="287"/>
      <c r="D801" s="325">
        <v>100462216</v>
      </c>
      <c r="E801" s="326"/>
      <c r="F801" s="326"/>
      <c r="G801" s="326"/>
      <c r="H801" s="326"/>
      <c r="I801" s="327">
        <v>6.54</v>
      </c>
      <c r="J801" s="326"/>
      <c r="K801" s="326"/>
      <c r="L801" s="328"/>
      <c r="M801" s="326"/>
      <c r="N801" s="326"/>
      <c r="O801" s="328"/>
      <c r="P801" s="326"/>
      <c r="Q801" s="290">
        <v>6.54</v>
      </c>
    </row>
    <row r="802" spans="1:17" hidden="1" outlineLevel="1" collapsed="1" x14ac:dyDescent="0.25">
      <c r="A802" s="287"/>
      <c r="B802" s="287"/>
      <c r="C802" s="287"/>
      <c r="D802" s="325">
        <v>100462221</v>
      </c>
      <c r="E802" s="326"/>
      <c r="F802" s="326"/>
      <c r="G802" s="326"/>
      <c r="H802" s="326"/>
      <c r="I802" s="327">
        <v>3.45</v>
      </c>
      <c r="J802" s="326"/>
      <c r="K802" s="326"/>
      <c r="L802" s="328"/>
      <c r="M802" s="326"/>
      <c r="N802" s="326"/>
      <c r="O802" s="328"/>
      <c r="P802" s="326"/>
      <c r="Q802" s="290">
        <v>3.45</v>
      </c>
    </row>
    <row r="803" spans="1:17" hidden="1" outlineLevel="1" collapsed="1" x14ac:dyDescent="0.25">
      <c r="A803" s="287"/>
      <c r="B803" s="287"/>
      <c r="C803" s="287"/>
      <c r="D803" s="325">
        <v>100462199</v>
      </c>
      <c r="E803" s="326"/>
      <c r="F803" s="326"/>
      <c r="G803" s="326"/>
      <c r="H803" s="326"/>
      <c r="I803" s="327">
        <v>7.63</v>
      </c>
      <c r="J803" s="326"/>
      <c r="K803" s="326"/>
      <c r="L803" s="328"/>
      <c r="M803" s="326"/>
      <c r="N803" s="326"/>
      <c r="O803" s="328"/>
      <c r="P803" s="326"/>
      <c r="Q803" s="290">
        <v>7.63</v>
      </c>
    </row>
    <row r="804" spans="1:17" hidden="1" outlineLevel="1" collapsed="1" x14ac:dyDescent="0.25">
      <c r="A804" s="287"/>
      <c r="B804" s="287"/>
      <c r="C804" s="287"/>
      <c r="D804" s="325">
        <v>100462202</v>
      </c>
      <c r="E804" s="326"/>
      <c r="F804" s="326"/>
      <c r="G804" s="326"/>
      <c r="H804" s="326"/>
      <c r="I804" s="327">
        <v>2.79</v>
      </c>
      <c r="J804" s="326"/>
      <c r="K804" s="326"/>
      <c r="L804" s="328"/>
      <c r="M804" s="326"/>
      <c r="N804" s="326"/>
      <c r="O804" s="328"/>
      <c r="P804" s="326"/>
      <c r="Q804" s="290">
        <v>2.79</v>
      </c>
    </row>
    <row r="805" spans="1:17" hidden="1" outlineLevel="1" collapsed="1" x14ac:dyDescent="0.25">
      <c r="A805" s="287"/>
      <c r="B805" s="287"/>
      <c r="C805" s="287"/>
      <c r="D805" s="325">
        <v>100462223</v>
      </c>
      <c r="E805" s="326"/>
      <c r="F805" s="326"/>
      <c r="G805" s="326"/>
      <c r="H805" s="326"/>
      <c r="I805" s="327">
        <v>0.17449999999999999</v>
      </c>
      <c r="J805" s="326"/>
      <c r="K805" s="326"/>
      <c r="L805" s="328"/>
      <c r="M805" s="326"/>
      <c r="N805" s="326"/>
      <c r="O805" s="328"/>
      <c r="P805" s="326"/>
      <c r="Q805" s="290">
        <v>0.17449999999999999</v>
      </c>
    </row>
    <row r="806" spans="1:17" hidden="1" outlineLevel="1" collapsed="1" x14ac:dyDescent="0.25">
      <c r="A806" s="287"/>
      <c r="B806" s="287"/>
      <c r="C806" s="287"/>
      <c r="D806" s="325">
        <v>100462226</v>
      </c>
      <c r="E806" s="326"/>
      <c r="F806" s="326"/>
      <c r="G806" s="326"/>
      <c r="H806" s="326"/>
      <c r="I806" s="327">
        <v>0.17449999999999999</v>
      </c>
      <c r="J806" s="326"/>
      <c r="K806" s="326"/>
      <c r="L806" s="328"/>
      <c r="M806" s="326"/>
      <c r="N806" s="326"/>
      <c r="O806" s="328"/>
      <c r="P806" s="326"/>
      <c r="Q806" s="290">
        <v>0.17449999999999999</v>
      </c>
    </row>
    <row r="807" spans="1:17" hidden="1" outlineLevel="1" collapsed="1" x14ac:dyDescent="0.25">
      <c r="A807" s="287"/>
      <c r="B807" s="287"/>
      <c r="C807" s="287"/>
      <c r="D807" s="325">
        <v>100462236</v>
      </c>
      <c r="E807" s="326"/>
      <c r="F807" s="326"/>
      <c r="G807" s="326"/>
      <c r="H807" s="326"/>
      <c r="I807" s="327">
        <v>0.17449999999999999</v>
      </c>
      <c r="J807" s="326"/>
      <c r="K807" s="326"/>
      <c r="L807" s="328"/>
      <c r="M807" s="326"/>
      <c r="N807" s="326"/>
      <c r="O807" s="328"/>
      <c r="P807" s="326"/>
      <c r="Q807" s="290">
        <v>0.17449999999999999</v>
      </c>
    </row>
    <row r="808" spans="1:17" hidden="1" outlineLevel="1" collapsed="1" x14ac:dyDescent="0.25">
      <c r="A808" s="287"/>
      <c r="B808" s="287"/>
      <c r="C808" s="287"/>
      <c r="D808" s="325">
        <v>100462233</v>
      </c>
      <c r="E808" s="326"/>
      <c r="F808" s="326"/>
      <c r="G808" s="326"/>
      <c r="H808" s="326"/>
      <c r="I808" s="327">
        <v>0.1</v>
      </c>
      <c r="J808" s="326"/>
      <c r="K808" s="326"/>
      <c r="L808" s="328"/>
      <c r="M808" s="326"/>
      <c r="N808" s="326"/>
      <c r="O808" s="328"/>
      <c r="P808" s="326"/>
      <c r="Q808" s="290">
        <v>0.1</v>
      </c>
    </row>
    <row r="809" spans="1:17" hidden="1" outlineLevel="1" collapsed="1" x14ac:dyDescent="0.25">
      <c r="A809" s="287"/>
      <c r="B809" s="287"/>
      <c r="C809" s="287"/>
      <c r="D809" s="325">
        <v>100462258</v>
      </c>
      <c r="E809" s="326"/>
      <c r="F809" s="326"/>
      <c r="G809" s="326"/>
      <c r="H809" s="326"/>
      <c r="I809" s="327">
        <v>1.52</v>
      </c>
      <c r="J809" s="326"/>
      <c r="K809" s="326"/>
      <c r="L809" s="328"/>
      <c r="M809" s="326"/>
      <c r="N809" s="326"/>
      <c r="O809" s="328"/>
      <c r="P809" s="326"/>
      <c r="Q809" s="290">
        <v>1.52</v>
      </c>
    </row>
    <row r="810" spans="1:17" hidden="1" outlineLevel="1" collapsed="1" x14ac:dyDescent="0.25">
      <c r="A810" s="287"/>
      <c r="B810" s="287"/>
      <c r="C810" s="287"/>
      <c r="D810" s="325">
        <v>100462262</v>
      </c>
      <c r="E810" s="326"/>
      <c r="F810" s="326"/>
      <c r="G810" s="326"/>
      <c r="H810" s="326"/>
      <c r="I810" s="327">
        <v>1.94</v>
      </c>
      <c r="J810" s="326"/>
      <c r="K810" s="326"/>
      <c r="L810" s="328"/>
      <c r="M810" s="326"/>
      <c r="N810" s="326"/>
      <c r="O810" s="328"/>
      <c r="P810" s="326"/>
      <c r="Q810" s="290">
        <v>1.94</v>
      </c>
    </row>
    <row r="811" spans="1:17" hidden="1" outlineLevel="1" collapsed="1" x14ac:dyDescent="0.25">
      <c r="A811" s="287"/>
      <c r="B811" s="287"/>
      <c r="C811" s="287"/>
      <c r="D811" s="325">
        <v>100462263</v>
      </c>
      <c r="E811" s="326"/>
      <c r="F811" s="326"/>
      <c r="G811" s="326"/>
      <c r="H811" s="326"/>
      <c r="I811" s="327">
        <v>7.29</v>
      </c>
      <c r="J811" s="326"/>
      <c r="K811" s="326"/>
      <c r="L811" s="328"/>
      <c r="M811" s="326"/>
      <c r="N811" s="326"/>
      <c r="O811" s="328"/>
      <c r="P811" s="326"/>
      <c r="Q811" s="290">
        <v>7.29</v>
      </c>
    </row>
    <row r="812" spans="1:17" hidden="1" outlineLevel="1" collapsed="1" x14ac:dyDescent="0.25">
      <c r="A812" s="287"/>
      <c r="B812" s="287"/>
      <c r="C812" s="287"/>
      <c r="D812" s="325">
        <v>100462265</v>
      </c>
      <c r="E812" s="326"/>
      <c r="F812" s="326"/>
      <c r="G812" s="326"/>
      <c r="H812" s="326"/>
      <c r="I812" s="327">
        <v>3.72</v>
      </c>
      <c r="J812" s="326"/>
      <c r="K812" s="326"/>
      <c r="L812" s="328"/>
      <c r="M812" s="326"/>
      <c r="N812" s="326"/>
      <c r="O812" s="328"/>
      <c r="P812" s="326"/>
      <c r="Q812" s="290">
        <v>3.72</v>
      </c>
    </row>
    <row r="813" spans="1:17" hidden="1" outlineLevel="1" collapsed="1" x14ac:dyDescent="0.25">
      <c r="A813" s="287"/>
      <c r="B813" s="287"/>
      <c r="C813" s="287"/>
      <c r="D813" s="325">
        <v>100462245</v>
      </c>
      <c r="E813" s="326"/>
      <c r="F813" s="326"/>
      <c r="G813" s="326"/>
      <c r="H813" s="326"/>
      <c r="I813" s="327">
        <v>0.17449999999999999</v>
      </c>
      <c r="J813" s="326"/>
      <c r="K813" s="326"/>
      <c r="L813" s="328"/>
      <c r="M813" s="326"/>
      <c r="N813" s="326"/>
      <c r="O813" s="328"/>
      <c r="P813" s="326"/>
      <c r="Q813" s="290">
        <v>0.17449999999999999</v>
      </c>
    </row>
    <row r="814" spans="1:17" hidden="1" outlineLevel="1" collapsed="1" x14ac:dyDescent="0.25">
      <c r="A814" s="287"/>
      <c r="B814" s="287"/>
      <c r="C814" s="287"/>
      <c r="D814" s="325">
        <v>100462238</v>
      </c>
      <c r="E814" s="326"/>
      <c r="F814" s="326"/>
      <c r="G814" s="326"/>
      <c r="H814" s="326"/>
      <c r="I814" s="327">
        <v>10.09</v>
      </c>
      <c r="J814" s="326"/>
      <c r="K814" s="326"/>
      <c r="L814" s="328"/>
      <c r="M814" s="326"/>
      <c r="N814" s="326"/>
      <c r="O814" s="328"/>
      <c r="P814" s="326"/>
      <c r="Q814" s="290">
        <v>10.09</v>
      </c>
    </row>
    <row r="815" spans="1:17" hidden="1" outlineLevel="1" collapsed="1" x14ac:dyDescent="0.25">
      <c r="A815" s="287"/>
      <c r="B815" s="287"/>
      <c r="C815" s="287"/>
      <c r="D815" s="325">
        <v>100462333</v>
      </c>
      <c r="E815" s="326"/>
      <c r="F815" s="326"/>
      <c r="G815" s="326"/>
      <c r="H815" s="326"/>
      <c r="I815" s="327">
        <v>0.12</v>
      </c>
      <c r="J815" s="326"/>
      <c r="K815" s="326"/>
      <c r="L815" s="328"/>
      <c r="M815" s="326"/>
      <c r="N815" s="326"/>
      <c r="O815" s="328"/>
      <c r="P815" s="326"/>
      <c r="Q815" s="290">
        <v>0.12</v>
      </c>
    </row>
    <row r="816" spans="1:17" hidden="1" outlineLevel="1" collapsed="1" x14ac:dyDescent="0.25">
      <c r="A816" s="287"/>
      <c r="B816" s="287"/>
      <c r="C816" s="287"/>
      <c r="D816" s="325">
        <v>100462317</v>
      </c>
      <c r="E816" s="326"/>
      <c r="F816" s="326"/>
      <c r="G816" s="326"/>
      <c r="H816" s="326"/>
      <c r="I816" s="327">
        <v>1.55</v>
      </c>
      <c r="J816" s="326"/>
      <c r="K816" s="326"/>
      <c r="L816" s="328"/>
      <c r="M816" s="326"/>
      <c r="N816" s="326"/>
      <c r="O816" s="328"/>
      <c r="P816" s="326"/>
      <c r="Q816" s="290">
        <v>1.55</v>
      </c>
    </row>
    <row r="817" spans="1:17" hidden="1" outlineLevel="1" collapsed="1" x14ac:dyDescent="0.25">
      <c r="A817" s="287"/>
      <c r="B817" s="287"/>
      <c r="C817" s="287"/>
      <c r="D817" s="325">
        <v>100462320</v>
      </c>
      <c r="E817" s="326"/>
      <c r="F817" s="326"/>
      <c r="G817" s="326"/>
      <c r="H817" s="326"/>
      <c r="I817" s="327">
        <v>2.8</v>
      </c>
      <c r="J817" s="326"/>
      <c r="K817" s="326"/>
      <c r="L817" s="328"/>
      <c r="M817" s="326"/>
      <c r="N817" s="326"/>
      <c r="O817" s="328"/>
      <c r="P817" s="326"/>
      <c r="Q817" s="290">
        <v>2.8</v>
      </c>
    </row>
    <row r="818" spans="1:17" hidden="1" outlineLevel="1" collapsed="1" x14ac:dyDescent="0.25">
      <c r="A818" s="287"/>
      <c r="B818" s="287"/>
      <c r="C818" s="287"/>
      <c r="D818" s="325">
        <v>100462290</v>
      </c>
      <c r="E818" s="326"/>
      <c r="F818" s="326"/>
      <c r="G818" s="326"/>
      <c r="H818" s="326"/>
      <c r="I818" s="327">
        <v>10.6</v>
      </c>
      <c r="J818" s="326"/>
      <c r="K818" s="326"/>
      <c r="L818" s="328"/>
      <c r="M818" s="326"/>
      <c r="N818" s="326"/>
      <c r="O818" s="328"/>
      <c r="P818" s="326"/>
      <c r="Q818" s="290">
        <v>10.6</v>
      </c>
    </row>
    <row r="819" spans="1:17" hidden="1" outlineLevel="1" collapsed="1" x14ac:dyDescent="0.25">
      <c r="A819" s="287"/>
      <c r="B819" s="287"/>
      <c r="C819" s="287"/>
      <c r="D819" s="325">
        <v>100462272</v>
      </c>
      <c r="E819" s="326"/>
      <c r="F819" s="326"/>
      <c r="G819" s="326"/>
      <c r="H819" s="326"/>
      <c r="I819" s="327">
        <v>0.74</v>
      </c>
      <c r="J819" s="326"/>
      <c r="K819" s="326"/>
      <c r="L819" s="328"/>
      <c r="M819" s="326"/>
      <c r="N819" s="326"/>
      <c r="O819" s="328"/>
      <c r="P819" s="326"/>
      <c r="Q819" s="290">
        <v>0.74</v>
      </c>
    </row>
    <row r="820" spans="1:17" hidden="1" outlineLevel="1" collapsed="1" x14ac:dyDescent="0.25">
      <c r="A820" s="287"/>
      <c r="B820" s="287"/>
      <c r="C820" s="287"/>
      <c r="D820" s="325">
        <v>100462281</v>
      </c>
      <c r="E820" s="326"/>
      <c r="F820" s="326"/>
      <c r="G820" s="326"/>
      <c r="H820" s="326"/>
      <c r="I820" s="327">
        <v>0.17449999999999999</v>
      </c>
      <c r="J820" s="326"/>
      <c r="K820" s="326"/>
      <c r="L820" s="328"/>
      <c r="M820" s="326"/>
      <c r="N820" s="326"/>
      <c r="O820" s="328"/>
      <c r="P820" s="326"/>
      <c r="Q820" s="290">
        <v>0.17449999999999999</v>
      </c>
    </row>
    <row r="821" spans="1:17" hidden="1" outlineLevel="1" collapsed="1" x14ac:dyDescent="0.25">
      <c r="A821" s="287"/>
      <c r="B821" s="287"/>
      <c r="C821" s="287"/>
      <c r="D821" s="325">
        <v>100462285</v>
      </c>
      <c r="E821" s="326"/>
      <c r="F821" s="326"/>
      <c r="G821" s="326"/>
      <c r="H821" s="326"/>
      <c r="I821" s="327">
        <v>0.17449999999999999</v>
      </c>
      <c r="J821" s="326"/>
      <c r="K821" s="326"/>
      <c r="L821" s="328"/>
      <c r="M821" s="326"/>
      <c r="N821" s="326"/>
      <c r="O821" s="328"/>
      <c r="P821" s="326"/>
      <c r="Q821" s="290">
        <v>0.17449999999999999</v>
      </c>
    </row>
    <row r="822" spans="1:17" hidden="1" outlineLevel="1" collapsed="1" x14ac:dyDescent="0.25">
      <c r="A822" s="287"/>
      <c r="B822" s="287"/>
      <c r="C822" s="287"/>
      <c r="D822" s="325">
        <v>100462375</v>
      </c>
      <c r="E822" s="326"/>
      <c r="F822" s="326"/>
      <c r="G822" s="326"/>
      <c r="H822" s="326"/>
      <c r="I822" s="327">
        <v>0.17449999999999999</v>
      </c>
      <c r="J822" s="326"/>
      <c r="K822" s="326"/>
      <c r="L822" s="328"/>
      <c r="M822" s="326"/>
      <c r="N822" s="326"/>
      <c r="O822" s="328"/>
      <c r="P822" s="326"/>
      <c r="Q822" s="290">
        <v>0.17449999999999999</v>
      </c>
    </row>
    <row r="823" spans="1:17" hidden="1" outlineLevel="1" collapsed="1" x14ac:dyDescent="0.25">
      <c r="A823" s="287"/>
      <c r="B823" s="287"/>
      <c r="C823" s="287"/>
      <c r="D823" s="325">
        <v>100462365</v>
      </c>
      <c r="E823" s="326"/>
      <c r="F823" s="326"/>
      <c r="G823" s="326"/>
      <c r="H823" s="326"/>
      <c r="I823" s="327">
        <v>0.17449999999999999</v>
      </c>
      <c r="J823" s="326"/>
      <c r="K823" s="326"/>
      <c r="L823" s="328"/>
      <c r="M823" s="326"/>
      <c r="N823" s="326"/>
      <c r="O823" s="328"/>
      <c r="P823" s="326"/>
      <c r="Q823" s="290">
        <v>0.17449999999999999</v>
      </c>
    </row>
    <row r="824" spans="1:17" hidden="1" outlineLevel="1" collapsed="1" x14ac:dyDescent="0.25">
      <c r="A824" s="287"/>
      <c r="B824" s="287"/>
      <c r="C824" s="287"/>
      <c r="D824" s="325">
        <v>100462352</v>
      </c>
      <c r="E824" s="326"/>
      <c r="F824" s="326"/>
      <c r="G824" s="326"/>
      <c r="H824" s="326"/>
      <c r="I824" s="327">
        <v>0.23</v>
      </c>
      <c r="J824" s="326"/>
      <c r="K824" s="326"/>
      <c r="L824" s="328"/>
      <c r="M824" s="326"/>
      <c r="N824" s="326"/>
      <c r="O824" s="328"/>
      <c r="P824" s="326"/>
      <c r="Q824" s="290">
        <v>0.23</v>
      </c>
    </row>
    <row r="825" spans="1:17" hidden="1" outlineLevel="1" collapsed="1" x14ac:dyDescent="0.25">
      <c r="A825" s="287"/>
      <c r="B825" s="287"/>
      <c r="C825" s="287"/>
      <c r="D825" s="325">
        <v>100462298</v>
      </c>
      <c r="E825" s="326"/>
      <c r="F825" s="326"/>
      <c r="G825" s="326"/>
      <c r="H825" s="326"/>
      <c r="I825" s="327">
        <v>1.26</v>
      </c>
      <c r="J825" s="326"/>
      <c r="K825" s="326"/>
      <c r="L825" s="328"/>
      <c r="M825" s="326"/>
      <c r="N825" s="326"/>
      <c r="O825" s="328"/>
      <c r="P825" s="326"/>
      <c r="Q825" s="290">
        <v>1.26</v>
      </c>
    </row>
    <row r="826" spans="1:17" hidden="1" outlineLevel="1" collapsed="1" x14ac:dyDescent="0.25">
      <c r="A826" s="287"/>
      <c r="B826" s="287"/>
      <c r="C826" s="287"/>
      <c r="D826" s="325">
        <v>100462308</v>
      </c>
      <c r="E826" s="326"/>
      <c r="F826" s="326"/>
      <c r="G826" s="326"/>
      <c r="H826" s="326"/>
      <c r="I826" s="327">
        <v>0.41</v>
      </c>
      <c r="J826" s="326"/>
      <c r="K826" s="326"/>
      <c r="L826" s="328"/>
      <c r="M826" s="326"/>
      <c r="N826" s="326"/>
      <c r="O826" s="328"/>
      <c r="P826" s="326"/>
      <c r="Q826" s="290">
        <v>0.41</v>
      </c>
    </row>
    <row r="827" spans="1:17" hidden="1" outlineLevel="1" collapsed="1" x14ac:dyDescent="0.25">
      <c r="A827" s="287"/>
      <c r="B827" s="287"/>
      <c r="C827" s="287"/>
      <c r="D827" s="325">
        <v>100462325</v>
      </c>
      <c r="E827" s="326"/>
      <c r="F827" s="326"/>
      <c r="G827" s="326"/>
      <c r="H827" s="326"/>
      <c r="I827" s="327">
        <v>3.47</v>
      </c>
      <c r="J827" s="326"/>
      <c r="K827" s="326"/>
      <c r="L827" s="328"/>
      <c r="M827" s="326"/>
      <c r="N827" s="326"/>
      <c r="O827" s="328"/>
      <c r="P827" s="326"/>
      <c r="Q827" s="290">
        <v>3.47</v>
      </c>
    </row>
    <row r="828" spans="1:17" hidden="1" outlineLevel="1" collapsed="1" x14ac:dyDescent="0.25">
      <c r="A828" s="287"/>
      <c r="B828" s="287"/>
      <c r="C828" s="287"/>
      <c r="D828" s="325">
        <v>100462348</v>
      </c>
      <c r="E828" s="326"/>
      <c r="F828" s="326"/>
      <c r="G828" s="326"/>
      <c r="H828" s="326"/>
      <c r="I828" s="327">
        <v>1.3434999999999999</v>
      </c>
      <c r="J828" s="326"/>
      <c r="K828" s="326"/>
      <c r="L828" s="328"/>
      <c r="M828" s="326"/>
      <c r="N828" s="326"/>
      <c r="O828" s="328"/>
      <c r="P828" s="326"/>
      <c r="Q828" s="290">
        <v>1.3434999999999999</v>
      </c>
    </row>
    <row r="829" spans="1:17" hidden="1" outlineLevel="1" collapsed="1" x14ac:dyDescent="0.25">
      <c r="A829" s="287"/>
      <c r="B829" s="287"/>
      <c r="C829" s="287"/>
      <c r="D829" s="325">
        <v>100461932</v>
      </c>
      <c r="E829" s="326"/>
      <c r="F829" s="326"/>
      <c r="G829" s="326"/>
      <c r="H829" s="326"/>
      <c r="I829" s="327">
        <v>0.89</v>
      </c>
      <c r="J829" s="326"/>
      <c r="K829" s="326"/>
      <c r="L829" s="328"/>
      <c r="M829" s="326"/>
      <c r="N829" s="326"/>
      <c r="O829" s="328"/>
      <c r="P829" s="326"/>
      <c r="Q829" s="290">
        <v>0.89</v>
      </c>
    </row>
    <row r="830" spans="1:17" hidden="1" outlineLevel="1" collapsed="1" x14ac:dyDescent="0.25">
      <c r="A830" s="287"/>
      <c r="B830" s="287"/>
      <c r="C830" s="287"/>
      <c r="D830" s="325">
        <v>100461933</v>
      </c>
      <c r="E830" s="326"/>
      <c r="F830" s="326"/>
      <c r="G830" s="326"/>
      <c r="H830" s="326"/>
      <c r="I830" s="327">
        <v>4.09</v>
      </c>
      <c r="J830" s="326"/>
      <c r="K830" s="326"/>
      <c r="L830" s="328"/>
      <c r="M830" s="326"/>
      <c r="N830" s="326"/>
      <c r="O830" s="328"/>
      <c r="P830" s="326"/>
      <c r="Q830" s="290">
        <v>4.09</v>
      </c>
    </row>
    <row r="831" spans="1:17" hidden="1" outlineLevel="1" collapsed="1" x14ac:dyDescent="0.25">
      <c r="A831" s="287"/>
      <c r="B831" s="287"/>
      <c r="C831" s="287"/>
      <c r="D831" s="325">
        <v>100461935</v>
      </c>
      <c r="E831" s="326"/>
      <c r="F831" s="326"/>
      <c r="G831" s="326"/>
      <c r="H831" s="326"/>
      <c r="I831" s="327">
        <v>2.13</v>
      </c>
      <c r="J831" s="326"/>
      <c r="K831" s="326"/>
      <c r="L831" s="328"/>
      <c r="M831" s="326"/>
      <c r="N831" s="326"/>
      <c r="O831" s="328"/>
      <c r="P831" s="326"/>
      <c r="Q831" s="290">
        <v>2.13</v>
      </c>
    </row>
    <row r="832" spans="1:17" hidden="1" outlineLevel="1" collapsed="1" x14ac:dyDescent="0.25">
      <c r="A832" s="287"/>
      <c r="B832" s="287"/>
      <c r="C832" s="287"/>
      <c r="D832" s="325">
        <v>100462035</v>
      </c>
      <c r="E832" s="326"/>
      <c r="F832" s="326"/>
      <c r="G832" s="326"/>
      <c r="H832" s="326"/>
      <c r="I832" s="327">
        <v>1.42</v>
      </c>
      <c r="J832" s="326"/>
      <c r="K832" s="326"/>
      <c r="L832" s="328"/>
      <c r="M832" s="326"/>
      <c r="N832" s="326"/>
      <c r="O832" s="328"/>
      <c r="P832" s="326"/>
      <c r="Q832" s="290">
        <v>1.42</v>
      </c>
    </row>
    <row r="833" spans="1:17" hidden="1" outlineLevel="1" collapsed="1" x14ac:dyDescent="0.25">
      <c r="A833" s="287"/>
      <c r="B833" s="287"/>
      <c r="C833" s="287"/>
      <c r="D833" s="325">
        <v>100462036</v>
      </c>
      <c r="E833" s="326"/>
      <c r="F833" s="326"/>
      <c r="G833" s="326"/>
      <c r="H833" s="326"/>
      <c r="I833" s="327">
        <v>0.85</v>
      </c>
      <c r="J833" s="326"/>
      <c r="K833" s="326"/>
      <c r="L833" s="328"/>
      <c r="M833" s="326"/>
      <c r="N833" s="326"/>
      <c r="O833" s="328"/>
      <c r="P833" s="326"/>
      <c r="Q833" s="290">
        <v>0.85</v>
      </c>
    </row>
    <row r="834" spans="1:17" hidden="1" outlineLevel="1" collapsed="1" x14ac:dyDescent="0.25">
      <c r="A834" s="287"/>
      <c r="B834" s="287"/>
      <c r="C834" s="287"/>
      <c r="D834" s="325">
        <v>100462040</v>
      </c>
      <c r="E834" s="326"/>
      <c r="F834" s="326"/>
      <c r="G834" s="326"/>
      <c r="H834" s="326"/>
      <c r="I834" s="327">
        <v>0.41</v>
      </c>
      <c r="J834" s="326"/>
      <c r="K834" s="326"/>
      <c r="L834" s="328"/>
      <c r="M834" s="326"/>
      <c r="N834" s="326"/>
      <c r="O834" s="328"/>
      <c r="P834" s="326"/>
      <c r="Q834" s="290">
        <v>0.41</v>
      </c>
    </row>
    <row r="835" spans="1:17" hidden="1" outlineLevel="1" collapsed="1" x14ac:dyDescent="0.25">
      <c r="A835" s="287"/>
      <c r="B835" s="287"/>
      <c r="C835" s="287"/>
      <c r="D835" s="325">
        <v>100462042</v>
      </c>
      <c r="E835" s="326"/>
      <c r="F835" s="326"/>
      <c r="G835" s="326"/>
      <c r="H835" s="326"/>
      <c r="I835" s="327">
        <v>2.7</v>
      </c>
      <c r="J835" s="326"/>
      <c r="K835" s="326"/>
      <c r="L835" s="328"/>
      <c r="M835" s="326"/>
      <c r="N835" s="326"/>
      <c r="O835" s="328"/>
      <c r="P835" s="326"/>
      <c r="Q835" s="290">
        <v>2.7</v>
      </c>
    </row>
    <row r="836" spans="1:17" hidden="1" outlineLevel="1" collapsed="1" x14ac:dyDescent="0.25">
      <c r="A836" s="287"/>
      <c r="B836" s="287"/>
      <c r="C836" s="287"/>
      <c r="D836" s="325">
        <v>100462050</v>
      </c>
      <c r="E836" s="326"/>
      <c r="F836" s="326"/>
      <c r="G836" s="326"/>
      <c r="H836" s="326"/>
      <c r="I836" s="327">
        <v>0.5</v>
      </c>
      <c r="J836" s="326"/>
      <c r="K836" s="326"/>
      <c r="L836" s="328"/>
      <c r="M836" s="326"/>
      <c r="N836" s="326"/>
      <c r="O836" s="328"/>
      <c r="P836" s="326"/>
      <c r="Q836" s="290">
        <v>0.5</v>
      </c>
    </row>
    <row r="837" spans="1:17" hidden="1" outlineLevel="1" collapsed="1" x14ac:dyDescent="0.25">
      <c r="A837" s="287"/>
      <c r="B837" s="287"/>
      <c r="C837" s="287"/>
      <c r="D837" s="325">
        <v>100462053</v>
      </c>
      <c r="E837" s="326"/>
      <c r="F837" s="326"/>
      <c r="G837" s="326"/>
      <c r="H837" s="326"/>
      <c r="I837" s="327">
        <v>0.41</v>
      </c>
      <c r="J837" s="326"/>
      <c r="K837" s="326"/>
      <c r="L837" s="328"/>
      <c r="M837" s="326"/>
      <c r="N837" s="326"/>
      <c r="O837" s="328"/>
      <c r="P837" s="326"/>
      <c r="Q837" s="290">
        <v>0.41</v>
      </c>
    </row>
    <row r="838" spans="1:17" hidden="1" outlineLevel="1" collapsed="1" x14ac:dyDescent="0.25">
      <c r="A838" s="287"/>
      <c r="B838" s="287"/>
      <c r="C838" s="287"/>
      <c r="D838" s="325">
        <v>100462062</v>
      </c>
      <c r="E838" s="326"/>
      <c r="F838" s="326"/>
      <c r="G838" s="326"/>
      <c r="H838" s="326"/>
      <c r="I838" s="327">
        <v>0.42</v>
      </c>
      <c r="J838" s="326"/>
      <c r="K838" s="326"/>
      <c r="L838" s="328"/>
      <c r="M838" s="326"/>
      <c r="N838" s="326"/>
      <c r="O838" s="328"/>
      <c r="P838" s="326"/>
      <c r="Q838" s="290">
        <v>0.42</v>
      </c>
    </row>
    <row r="839" spans="1:17" hidden="1" outlineLevel="1" collapsed="1" x14ac:dyDescent="0.25">
      <c r="A839" s="287"/>
      <c r="B839" s="287"/>
      <c r="C839" s="287"/>
      <c r="D839" s="325">
        <v>100462071</v>
      </c>
      <c r="E839" s="326"/>
      <c r="F839" s="326"/>
      <c r="G839" s="326"/>
      <c r="H839" s="326"/>
      <c r="I839" s="327">
        <v>0.17449999999999999</v>
      </c>
      <c r="J839" s="326"/>
      <c r="K839" s="326"/>
      <c r="L839" s="328"/>
      <c r="M839" s="326"/>
      <c r="N839" s="326"/>
      <c r="O839" s="328"/>
      <c r="P839" s="326"/>
      <c r="Q839" s="290">
        <v>0.17449999999999999</v>
      </c>
    </row>
    <row r="840" spans="1:17" hidden="1" outlineLevel="1" collapsed="1" x14ac:dyDescent="0.25">
      <c r="A840" s="287"/>
      <c r="B840" s="287"/>
      <c r="C840" s="287"/>
      <c r="D840" s="325">
        <v>100462081</v>
      </c>
      <c r="E840" s="326"/>
      <c r="F840" s="326"/>
      <c r="G840" s="326"/>
      <c r="H840" s="326"/>
      <c r="I840" s="327">
        <v>0.17449999999999999</v>
      </c>
      <c r="J840" s="326"/>
      <c r="K840" s="326"/>
      <c r="L840" s="328"/>
      <c r="M840" s="326"/>
      <c r="N840" s="326"/>
      <c r="O840" s="328"/>
      <c r="P840" s="326"/>
      <c r="Q840" s="290">
        <v>0.17449999999999999</v>
      </c>
    </row>
    <row r="841" spans="1:17" hidden="1" outlineLevel="1" collapsed="1" x14ac:dyDescent="0.25">
      <c r="A841" s="287"/>
      <c r="B841" s="287"/>
      <c r="C841" s="287"/>
      <c r="D841" s="325">
        <v>100462084</v>
      </c>
      <c r="E841" s="326"/>
      <c r="F841" s="326"/>
      <c r="G841" s="326"/>
      <c r="H841" s="326"/>
      <c r="I841" s="327">
        <v>0.62</v>
      </c>
      <c r="J841" s="326"/>
      <c r="K841" s="326"/>
      <c r="L841" s="328"/>
      <c r="M841" s="326"/>
      <c r="N841" s="326"/>
      <c r="O841" s="328"/>
      <c r="P841" s="326"/>
      <c r="Q841" s="290">
        <v>0.62</v>
      </c>
    </row>
    <row r="842" spans="1:17" hidden="1" outlineLevel="1" collapsed="1" x14ac:dyDescent="0.25">
      <c r="A842" s="287"/>
      <c r="B842" s="287"/>
      <c r="C842" s="287"/>
      <c r="D842" s="325">
        <v>100462090</v>
      </c>
      <c r="E842" s="326"/>
      <c r="F842" s="326"/>
      <c r="G842" s="326"/>
      <c r="H842" s="326"/>
      <c r="I842" s="327">
        <v>0.53</v>
      </c>
      <c r="J842" s="326"/>
      <c r="K842" s="326"/>
      <c r="L842" s="328"/>
      <c r="M842" s="326"/>
      <c r="N842" s="326"/>
      <c r="O842" s="328"/>
      <c r="P842" s="326"/>
      <c r="Q842" s="290">
        <v>0.53</v>
      </c>
    </row>
    <row r="843" spans="1:17" hidden="1" outlineLevel="1" collapsed="1" x14ac:dyDescent="0.25">
      <c r="A843" s="287"/>
      <c r="B843" s="287"/>
      <c r="C843" s="287"/>
      <c r="D843" s="325">
        <v>100462097</v>
      </c>
      <c r="E843" s="326"/>
      <c r="F843" s="326"/>
      <c r="G843" s="326"/>
      <c r="H843" s="326"/>
      <c r="I843" s="327">
        <v>2.7</v>
      </c>
      <c r="J843" s="326"/>
      <c r="K843" s="326"/>
      <c r="L843" s="328"/>
      <c r="M843" s="326"/>
      <c r="N843" s="326"/>
      <c r="O843" s="328"/>
      <c r="P843" s="326"/>
      <c r="Q843" s="290">
        <v>2.7</v>
      </c>
    </row>
    <row r="844" spans="1:17" hidden="1" outlineLevel="1" collapsed="1" x14ac:dyDescent="0.25">
      <c r="A844" s="287"/>
      <c r="B844" s="287"/>
      <c r="C844" s="287"/>
      <c r="D844" s="325">
        <v>100462106</v>
      </c>
      <c r="E844" s="326"/>
      <c r="F844" s="326"/>
      <c r="G844" s="326"/>
      <c r="H844" s="326"/>
      <c r="I844" s="327">
        <v>3.16</v>
      </c>
      <c r="J844" s="326"/>
      <c r="K844" s="326"/>
      <c r="L844" s="328"/>
      <c r="M844" s="326"/>
      <c r="N844" s="326"/>
      <c r="O844" s="328"/>
      <c r="P844" s="326"/>
      <c r="Q844" s="290">
        <v>3.16</v>
      </c>
    </row>
    <row r="845" spans="1:17" hidden="1" outlineLevel="1" collapsed="1" x14ac:dyDescent="0.25">
      <c r="A845" s="287"/>
      <c r="B845" s="287"/>
      <c r="C845" s="287"/>
      <c r="D845" s="325">
        <v>100462107</v>
      </c>
      <c r="E845" s="326"/>
      <c r="F845" s="326"/>
      <c r="G845" s="326"/>
      <c r="H845" s="326"/>
      <c r="I845" s="327">
        <v>0.05</v>
      </c>
      <c r="J845" s="326"/>
      <c r="K845" s="326"/>
      <c r="L845" s="328"/>
      <c r="M845" s="326"/>
      <c r="N845" s="326"/>
      <c r="O845" s="328"/>
      <c r="P845" s="326"/>
      <c r="Q845" s="290">
        <v>0.05</v>
      </c>
    </row>
    <row r="846" spans="1:17" hidden="1" outlineLevel="1" collapsed="1" x14ac:dyDescent="0.25">
      <c r="A846" s="287"/>
      <c r="B846" s="287"/>
      <c r="C846" s="287"/>
      <c r="D846" s="325">
        <v>100462108</v>
      </c>
      <c r="E846" s="326"/>
      <c r="F846" s="326"/>
      <c r="G846" s="326"/>
      <c r="H846" s="326"/>
      <c r="I846" s="327">
        <v>4.59</v>
      </c>
      <c r="J846" s="326"/>
      <c r="K846" s="326"/>
      <c r="L846" s="328"/>
      <c r="M846" s="326"/>
      <c r="N846" s="326"/>
      <c r="O846" s="328"/>
      <c r="P846" s="326"/>
      <c r="Q846" s="290">
        <v>4.59</v>
      </c>
    </row>
    <row r="847" spans="1:17" hidden="1" outlineLevel="1" collapsed="1" x14ac:dyDescent="0.25">
      <c r="A847" s="287"/>
      <c r="B847" s="287"/>
      <c r="C847" s="287"/>
      <c r="D847" s="325">
        <v>100462079</v>
      </c>
      <c r="E847" s="326"/>
      <c r="F847" s="326"/>
      <c r="G847" s="326"/>
      <c r="H847" s="326"/>
      <c r="I847" s="327">
        <v>0.91</v>
      </c>
      <c r="J847" s="326"/>
      <c r="K847" s="326"/>
      <c r="L847" s="328"/>
      <c r="M847" s="326"/>
      <c r="N847" s="326"/>
      <c r="O847" s="328"/>
      <c r="P847" s="326"/>
      <c r="Q847" s="290">
        <v>0.91</v>
      </c>
    </row>
    <row r="848" spans="1:17" hidden="1" outlineLevel="1" collapsed="1" x14ac:dyDescent="0.25">
      <c r="A848" s="287"/>
      <c r="B848" s="287"/>
      <c r="C848" s="287"/>
      <c r="D848" s="325">
        <v>100462020</v>
      </c>
      <c r="E848" s="326"/>
      <c r="F848" s="326"/>
      <c r="G848" s="326"/>
      <c r="H848" s="326"/>
      <c r="I848" s="327">
        <v>0.73</v>
      </c>
      <c r="J848" s="326"/>
      <c r="K848" s="326"/>
      <c r="L848" s="328"/>
      <c r="M848" s="326"/>
      <c r="N848" s="326"/>
      <c r="O848" s="328"/>
      <c r="P848" s="326"/>
      <c r="Q848" s="290">
        <v>0.73</v>
      </c>
    </row>
    <row r="849" spans="1:17" hidden="1" outlineLevel="1" collapsed="1" x14ac:dyDescent="0.25">
      <c r="A849" s="287"/>
      <c r="B849" s="287"/>
      <c r="C849" s="287"/>
      <c r="D849" s="325">
        <v>100462112</v>
      </c>
      <c r="E849" s="326"/>
      <c r="F849" s="326"/>
      <c r="G849" s="326"/>
      <c r="H849" s="326"/>
      <c r="I849" s="327">
        <v>0.17449999999999999</v>
      </c>
      <c r="J849" s="326"/>
      <c r="K849" s="326"/>
      <c r="L849" s="328"/>
      <c r="M849" s="326"/>
      <c r="N849" s="326"/>
      <c r="O849" s="328"/>
      <c r="P849" s="326"/>
      <c r="Q849" s="290">
        <v>0.17449999999999999</v>
      </c>
    </row>
    <row r="850" spans="1:17" hidden="1" outlineLevel="1" collapsed="1" x14ac:dyDescent="0.25">
      <c r="A850" s="287"/>
      <c r="B850" s="287"/>
      <c r="C850" s="287"/>
      <c r="D850" s="325">
        <v>100462124</v>
      </c>
      <c r="E850" s="326"/>
      <c r="F850" s="326"/>
      <c r="G850" s="326"/>
      <c r="H850" s="326"/>
      <c r="I850" s="327">
        <v>4.26</v>
      </c>
      <c r="J850" s="326"/>
      <c r="K850" s="326"/>
      <c r="L850" s="328"/>
      <c r="M850" s="326"/>
      <c r="N850" s="326"/>
      <c r="O850" s="328"/>
      <c r="P850" s="326"/>
      <c r="Q850" s="290">
        <v>4.26</v>
      </c>
    </row>
    <row r="851" spans="1:17" hidden="1" outlineLevel="1" collapsed="1" x14ac:dyDescent="0.25">
      <c r="A851" s="287"/>
      <c r="B851" s="287"/>
      <c r="C851" s="287"/>
      <c r="D851" s="325">
        <v>100462121</v>
      </c>
      <c r="E851" s="326"/>
      <c r="F851" s="326"/>
      <c r="G851" s="326"/>
      <c r="H851" s="326"/>
      <c r="I851" s="327">
        <v>0.17449999999999999</v>
      </c>
      <c r="J851" s="326"/>
      <c r="K851" s="326"/>
      <c r="L851" s="328"/>
      <c r="M851" s="326"/>
      <c r="N851" s="326"/>
      <c r="O851" s="328"/>
      <c r="P851" s="326"/>
      <c r="Q851" s="290">
        <v>0.17449999999999999</v>
      </c>
    </row>
    <row r="852" spans="1:17" hidden="1" outlineLevel="1" collapsed="1" x14ac:dyDescent="0.25">
      <c r="A852" s="287"/>
      <c r="B852" s="287"/>
      <c r="C852" s="287"/>
      <c r="D852" s="325">
        <v>100462114</v>
      </c>
      <c r="E852" s="326"/>
      <c r="F852" s="326"/>
      <c r="G852" s="326"/>
      <c r="H852" s="326"/>
      <c r="I852" s="327">
        <v>0.42</v>
      </c>
      <c r="J852" s="326"/>
      <c r="K852" s="326"/>
      <c r="L852" s="328"/>
      <c r="M852" s="326"/>
      <c r="N852" s="326"/>
      <c r="O852" s="328"/>
      <c r="P852" s="326"/>
      <c r="Q852" s="290">
        <v>0.42</v>
      </c>
    </row>
    <row r="853" spans="1:17" hidden="1" outlineLevel="1" collapsed="1" x14ac:dyDescent="0.25">
      <c r="A853" s="287"/>
      <c r="B853" s="287"/>
      <c r="C853" s="287"/>
      <c r="D853" s="325">
        <v>100462115</v>
      </c>
      <c r="E853" s="326"/>
      <c r="F853" s="326"/>
      <c r="G853" s="326"/>
      <c r="H853" s="326"/>
      <c r="I853" s="327">
        <v>5.97</v>
      </c>
      <c r="J853" s="326"/>
      <c r="K853" s="326"/>
      <c r="L853" s="328"/>
      <c r="M853" s="326"/>
      <c r="N853" s="326"/>
      <c r="O853" s="328"/>
      <c r="P853" s="326"/>
      <c r="Q853" s="290">
        <v>5.97</v>
      </c>
    </row>
    <row r="854" spans="1:17" hidden="1" outlineLevel="1" collapsed="1" x14ac:dyDescent="0.25">
      <c r="A854" s="287"/>
      <c r="B854" s="287"/>
      <c r="C854" s="287"/>
      <c r="D854" s="325">
        <v>100462116</v>
      </c>
      <c r="E854" s="326"/>
      <c r="F854" s="326"/>
      <c r="G854" s="326"/>
      <c r="H854" s="326"/>
      <c r="I854" s="327">
        <v>1.01</v>
      </c>
      <c r="J854" s="326"/>
      <c r="K854" s="326"/>
      <c r="L854" s="328"/>
      <c r="M854" s="326"/>
      <c r="N854" s="326"/>
      <c r="O854" s="328"/>
      <c r="P854" s="326"/>
      <c r="Q854" s="290">
        <v>1.01</v>
      </c>
    </row>
    <row r="855" spans="1:17" hidden="1" outlineLevel="1" collapsed="1" x14ac:dyDescent="0.25">
      <c r="A855" s="287"/>
      <c r="B855" s="287"/>
      <c r="C855" s="287"/>
      <c r="D855" s="325">
        <v>100462117</v>
      </c>
      <c r="E855" s="326"/>
      <c r="F855" s="326"/>
      <c r="G855" s="326"/>
      <c r="H855" s="326"/>
      <c r="I855" s="327">
        <v>1.3</v>
      </c>
      <c r="J855" s="326"/>
      <c r="K855" s="326"/>
      <c r="L855" s="328"/>
      <c r="M855" s="326"/>
      <c r="N855" s="326"/>
      <c r="O855" s="328"/>
      <c r="P855" s="326"/>
      <c r="Q855" s="290">
        <v>1.3</v>
      </c>
    </row>
    <row r="856" spans="1:17" hidden="1" outlineLevel="1" collapsed="1" x14ac:dyDescent="0.25">
      <c r="A856" s="287"/>
      <c r="B856" s="287"/>
      <c r="C856" s="287"/>
      <c r="D856" s="325">
        <v>100462144</v>
      </c>
      <c r="E856" s="326"/>
      <c r="F856" s="326"/>
      <c r="G856" s="326"/>
      <c r="H856" s="326"/>
      <c r="I856" s="327">
        <v>1.19</v>
      </c>
      <c r="J856" s="326"/>
      <c r="K856" s="326"/>
      <c r="L856" s="328"/>
      <c r="M856" s="326"/>
      <c r="N856" s="326"/>
      <c r="O856" s="328"/>
      <c r="P856" s="326"/>
      <c r="Q856" s="290">
        <v>1.19</v>
      </c>
    </row>
    <row r="857" spans="1:17" hidden="1" outlineLevel="1" collapsed="1" x14ac:dyDescent="0.25">
      <c r="A857" s="287"/>
      <c r="B857" s="287"/>
      <c r="C857" s="287"/>
      <c r="D857" s="325">
        <v>100462147</v>
      </c>
      <c r="E857" s="326"/>
      <c r="F857" s="326"/>
      <c r="G857" s="326"/>
      <c r="H857" s="326"/>
      <c r="I857" s="327">
        <v>3.05</v>
      </c>
      <c r="J857" s="326"/>
      <c r="K857" s="326"/>
      <c r="L857" s="328"/>
      <c r="M857" s="326"/>
      <c r="N857" s="326"/>
      <c r="O857" s="328"/>
      <c r="P857" s="326"/>
      <c r="Q857" s="290">
        <v>3.05</v>
      </c>
    </row>
    <row r="858" spans="1:17" hidden="1" outlineLevel="1" collapsed="1" x14ac:dyDescent="0.25">
      <c r="A858" s="287"/>
      <c r="B858" s="287"/>
      <c r="C858" s="287"/>
      <c r="D858" s="325">
        <v>100462148</v>
      </c>
      <c r="E858" s="326"/>
      <c r="F858" s="326"/>
      <c r="G858" s="326"/>
      <c r="H858" s="326"/>
      <c r="I858" s="327">
        <v>6.96</v>
      </c>
      <c r="J858" s="326"/>
      <c r="K858" s="326"/>
      <c r="L858" s="328"/>
      <c r="M858" s="326"/>
      <c r="N858" s="326"/>
      <c r="O858" s="328"/>
      <c r="P858" s="326"/>
      <c r="Q858" s="290">
        <v>6.96</v>
      </c>
    </row>
    <row r="859" spans="1:17" hidden="1" outlineLevel="1" collapsed="1" x14ac:dyDescent="0.25">
      <c r="A859" s="287"/>
      <c r="B859" s="287"/>
      <c r="C859" s="287"/>
      <c r="D859" s="325">
        <v>100462149</v>
      </c>
      <c r="E859" s="326"/>
      <c r="F859" s="326"/>
      <c r="G859" s="326"/>
      <c r="H859" s="326"/>
      <c r="I859" s="327">
        <v>4.26</v>
      </c>
      <c r="J859" s="326"/>
      <c r="K859" s="326"/>
      <c r="L859" s="328"/>
      <c r="M859" s="326"/>
      <c r="N859" s="326"/>
      <c r="O859" s="328"/>
      <c r="P859" s="326"/>
      <c r="Q859" s="290">
        <v>4.26</v>
      </c>
    </row>
    <row r="860" spans="1:17" hidden="1" outlineLevel="1" collapsed="1" x14ac:dyDescent="0.25">
      <c r="A860" s="287"/>
      <c r="B860" s="287"/>
      <c r="C860" s="287"/>
      <c r="D860" s="325">
        <v>100462150</v>
      </c>
      <c r="E860" s="326"/>
      <c r="F860" s="326"/>
      <c r="G860" s="326"/>
      <c r="H860" s="326"/>
      <c r="I860" s="327">
        <v>0.17449999999999999</v>
      </c>
      <c r="J860" s="326"/>
      <c r="K860" s="326"/>
      <c r="L860" s="328"/>
      <c r="M860" s="326"/>
      <c r="N860" s="326"/>
      <c r="O860" s="328"/>
      <c r="P860" s="326"/>
      <c r="Q860" s="290">
        <v>0.17449999999999999</v>
      </c>
    </row>
    <row r="861" spans="1:17" hidden="1" outlineLevel="1" collapsed="1" x14ac:dyDescent="0.25">
      <c r="A861" s="287"/>
      <c r="B861" s="287"/>
      <c r="C861" s="287"/>
      <c r="D861" s="325">
        <v>100462151</v>
      </c>
      <c r="E861" s="326"/>
      <c r="F861" s="326"/>
      <c r="G861" s="326"/>
      <c r="H861" s="326"/>
      <c r="I861" s="327">
        <v>0.17449999999999999</v>
      </c>
      <c r="J861" s="326"/>
      <c r="K861" s="326"/>
      <c r="L861" s="328"/>
      <c r="M861" s="326"/>
      <c r="N861" s="326"/>
      <c r="O861" s="328"/>
      <c r="P861" s="326"/>
      <c r="Q861" s="290">
        <v>0.17449999999999999</v>
      </c>
    </row>
    <row r="862" spans="1:17" hidden="1" outlineLevel="1" collapsed="1" x14ac:dyDescent="0.25">
      <c r="A862" s="287"/>
      <c r="B862" s="287"/>
      <c r="C862" s="287"/>
      <c r="D862" s="325">
        <v>100462161</v>
      </c>
      <c r="E862" s="326"/>
      <c r="F862" s="326"/>
      <c r="G862" s="326"/>
      <c r="H862" s="326"/>
      <c r="I862" s="327">
        <v>0.17449999999999999</v>
      </c>
      <c r="J862" s="326"/>
      <c r="K862" s="326"/>
      <c r="L862" s="328"/>
      <c r="M862" s="326"/>
      <c r="N862" s="326"/>
      <c r="O862" s="328"/>
      <c r="P862" s="326"/>
      <c r="Q862" s="290">
        <v>0.17449999999999999</v>
      </c>
    </row>
    <row r="863" spans="1:17" hidden="1" outlineLevel="1" collapsed="1" x14ac:dyDescent="0.25">
      <c r="A863" s="287"/>
      <c r="B863" s="287"/>
      <c r="C863" s="287"/>
      <c r="D863" s="325">
        <v>100462162</v>
      </c>
      <c r="E863" s="326"/>
      <c r="F863" s="326"/>
      <c r="G863" s="326"/>
      <c r="H863" s="326"/>
      <c r="I863" s="327">
        <v>0.17449999999999999</v>
      </c>
      <c r="J863" s="326"/>
      <c r="K863" s="326"/>
      <c r="L863" s="328"/>
      <c r="M863" s="326"/>
      <c r="N863" s="326"/>
      <c r="O863" s="328"/>
      <c r="P863" s="326"/>
      <c r="Q863" s="290">
        <v>0.17449999999999999</v>
      </c>
    </row>
    <row r="864" spans="1:17" hidden="1" outlineLevel="1" collapsed="1" x14ac:dyDescent="0.25">
      <c r="A864" s="287"/>
      <c r="B864" s="287"/>
      <c r="C864" s="287"/>
      <c r="D864" s="325">
        <v>100462164</v>
      </c>
      <c r="E864" s="326"/>
      <c r="F864" s="326"/>
      <c r="G864" s="326"/>
      <c r="H864" s="326"/>
      <c r="I864" s="327">
        <v>1.76</v>
      </c>
      <c r="J864" s="326"/>
      <c r="K864" s="326"/>
      <c r="L864" s="328"/>
      <c r="M864" s="326"/>
      <c r="N864" s="326"/>
      <c r="O864" s="328"/>
      <c r="P864" s="326"/>
      <c r="Q864" s="290">
        <v>1.76</v>
      </c>
    </row>
    <row r="865" spans="1:17" hidden="1" outlineLevel="1" collapsed="1" x14ac:dyDescent="0.25">
      <c r="A865" s="287"/>
      <c r="B865" s="287"/>
      <c r="C865" s="287"/>
      <c r="D865" s="325">
        <v>100462140</v>
      </c>
      <c r="E865" s="326"/>
      <c r="F865" s="326"/>
      <c r="G865" s="326"/>
      <c r="H865" s="326"/>
      <c r="I865" s="327">
        <v>1.52</v>
      </c>
      <c r="J865" s="326"/>
      <c r="K865" s="326"/>
      <c r="L865" s="328"/>
      <c r="M865" s="326"/>
      <c r="N865" s="326"/>
      <c r="O865" s="328"/>
      <c r="P865" s="326"/>
      <c r="Q865" s="290">
        <v>1.52</v>
      </c>
    </row>
    <row r="866" spans="1:17" hidden="1" outlineLevel="1" collapsed="1" x14ac:dyDescent="0.25">
      <c r="A866" s="287"/>
      <c r="B866" s="287"/>
      <c r="C866" s="287"/>
      <c r="D866" s="325">
        <v>100462173</v>
      </c>
      <c r="E866" s="326"/>
      <c r="F866" s="326"/>
      <c r="G866" s="326"/>
      <c r="H866" s="326"/>
      <c r="I866" s="327">
        <v>3.95</v>
      </c>
      <c r="J866" s="326"/>
      <c r="K866" s="326"/>
      <c r="L866" s="328"/>
      <c r="M866" s="326"/>
      <c r="N866" s="326"/>
      <c r="O866" s="328"/>
      <c r="P866" s="326"/>
      <c r="Q866" s="290">
        <v>3.95</v>
      </c>
    </row>
    <row r="867" spans="1:17" hidden="1" outlineLevel="1" collapsed="1" x14ac:dyDescent="0.25">
      <c r="A867" s="287"/>
      <c r="B867" s="287"/>
      <c r="C867" s="287"/>
      <c r="D867" s="325">
        <v>100462129</v>
      </c>
      <c r="E867" s="326"/>
      <c r="F867" s="326"/>
      <c r="G867" s="326"/>
      <c r="H867" s="326"/>
      <c r="I867" s="327">
        <v>0.17449999999999999</v>
      </c>
      <c r="J867" s="326"/>
      <c r="K867" s="326"/>
      <c r="L867" s="328"/>
      <c r="M867" s="326"/>
      <c r="N867" s="326"/>
      <c r="O867" s="328"/>
      <c r="P867" s="326"/>
      <c r="Q867" s="290">
        <v>0.17449999999999999</v>
      </c>
    </row>
    <row r="868" spans="1:17" hidden="1" outlineLevel="1" collapsed="1" x14ac:dyDescent="0.25">
      <c r="A868" s="287"/>
      <c r="B868" s="287"/>
      <c r="C868" s="287"/>
      <c r="D868" s="325">
        <v>100462130</v>
      </c>
      <c r="E868" s="326"/>
      <c r="F868" s="326"/>
      <c r="G868" s="326"/>
      <c r="H868" s="326"/>
      <c r="I868" s="327">
        <v>4.7</v>
      </c>
      <c r="J868" s="326"/>
      <c r="K868" s="326"/>
      <c r="L868" s="328"/>
      <c r="M868" s="326"/>
      <c r="N868" s="326"/>
      <c r="O868" s="328"/>
      <c r="P868" s="326"/>
      <c r="Q868" s="290">
        <v>4.7</v>
      </c>
    </row>
    <row r="869" spans="1:17" hidden="1" outlineLevel="1" collapsed="1" x14ac:dyDescent="0.25">
      <c r="A869" s="287"/>
      <c r="B869" s="287"/>
      <c r="C869" s="287"/>
      <c r="D869" s="325">
        <v>100462131</v>
      </c>
      <c r="E869" s="326"/>
      <c r="F869" s="326"/>
      <c r="G869" s="326"/>
      <c r="H869" s="326"/>
      <c r="I869" s="327">
        <v>0.79</v>
      </c>
      <c r="J869" s="326"/>
      <c r="K869" s="326"/>
      <c r="L869" s="328"/>
      <c r="M869" s="326"/>
      <c r="N869" s="326"/>
      <c r="O869" s="328"/>
      <c r="P869" s="326"/>
      <c r="Q869" s="290">
        <v>0.79</v>
      </c>
    </row>
    <row r="870" spans="1:17" hidden="1" outlineLevel="1" collapsed="1" x14ac:dyDescent="0.25">
      <c r="A870" s="287"/>
      <c r="B870" s="287"/>
      <c r="C870" s="287"/>
      <c r="D870" s="325">
        <v>100462132</v>
      </c>
      <c r="E870" s="326"/>
      <c r="F870" s="326"/>
      <c r="G870" s="326"/>
      <c r="H870" s="326"/>
      <c r="I870" s="327">
        <v>0.17449999999999999</v>
      </c>
      <c r="J870" s="326"/>
      <c r="K870" s="326"/>
      <c r="L870" s="328"/>
      <c r="M870" s="326"/>
      <c r="N870" s="326"/>
      <c r="O870" s="328"/>
      <c r="P870" s="326"/>
      <c r="Q870" s="290">
        <v>0.17449999999999999</v>
      </c>
    </row>
    <row r="871" spans="1:17" hidden="1" outlineLevel="1" collapsed="1" x14ac:dyDescent="0.25">
      <c r="A871" s="287"/>
      <c r="B871" s="287"/>
      <c r="C871" s="287"/>
      <c r="D871" s="325">
        <v>100462133</v>
      </c>
      <c r="E871" s="326"/>
      <c r="F871" s="326"/>
      <c r="G871" s="326"/>
      <c r="H871" s="326"/>
      <c r="I871" s="327">
        <v>0.17449999999999999</v>
      </c>
      <c r="J871" s="326"/>
      <c r="K871" s="326"/>
      <c r="L871" s="328"/>
      <c r="M871" s="326"/>
      <c r="N871" s="326"/>
      <c r="O871" s="328"/>
      <c r="P871" s="326"/>
      <c r="Q871" s="290">
        <v>0.17449999999999999</v>
      </c>
    </row>
    <row r="872" spans="1:17" hidden="1" outlineLevel="1" collapsed="1" x14ac:dyDescent="0.25">
      <c r="A872" s="287"/>
      <c r="B872" s="287"/>
      <c r="C872" s="287"/>
      <c r="D872" s="325">
        <v>100462153</v>
      </c>
      <c r="E872" s="326"/>
      <c r="F872" s="326"/>
      <c r="G872" s="326"/>
      <c r="H872" s="326"/>
      <c r="I872" s="327">
        <v>0.09</v>
      </c>
      <c r="J872" s="326"/>
      <c r="K872" s="326"/>
      <c r="L872" s="328"/>
      <c r="M872" s="326"/>
      <c r="N872" s="326"/>
      <c r="O872" s="328"/>
      <c r="P872" s="326"/>
      <c r="Q872" s="290">
        <v>0.09</v>
      </c>
    </row>
    <row r="873" spans="1:17" hidden="1" outlineLevel="1" collapsed="1" x14ac:dyDescent="0.25">
      <c r="A873" s="287"/>
      <c r="B873" s="287"/>
      <c r="C873" s="287"/>
      <c r="D873" s="325">
        <v>100462154</v>
      </c>
      <c r="E873" s="326"/>
      <c r="F873" s="326"/>
      <c r="G873" s="326"/>
      <c r="H873" s="326"/>
      <c r="I873" s="327">
        <v>7.52</v>
      </c>
      <c r="J873" s="326"/>
      <c r="K873" s="326"/>
      <c r="L873" s="328"/>
      <c r="M873" s="326"/>
      <c r="N873" s="326"/>
      <c r="O873" s="328"/>
      <c r="P873" s="326"/>
      <c r="Q873" s="290">
        <v>7.52</v>
      </c>
    </row>
    <row r="874" spans="1:17" hidden="1" outlineLevel="1" collapsed="1" x14ac:dyDescent="0.25">
      <c r="A874" s="287"/>
      <c r="B874" s="287"/>
      <c r="C874" s="287"/>
      <c r="D874" s="325">
        <v>100461870</v>
      </c>
      <c r="E874" s="326"/>
      <c r="F874" s="326"/>
      <c r="G874" s="326"/>
      <c r="H874" s="326"/>
      <c r="I874" s="327">
        <v>1.55</v>
      </c>
      <c r="J874" s="326"/>
      <c r="K874" s="326"/>
      <c r="L874" s="328"/>
      <c r="M874" s="326"/>
      <c r="N874" s="326"/>
      <c r="O874" s="328"/>
      <c r="P874" s="326"/>
      <c r="Q874" s="290">
        <v>1.55</v>
      </c>
    </row>
    <row r="875" spans="1:17" hidden="1" outlineLevel="1" collapsed="1" x14ac:dyDescent="0.25">
      <c r="A875" s="287"/>
      <c r="B875" s="287"/>
      <c r="C875" s="287"/>
      <c r="D875" s="325">
        <v>100461841</v>
      </c>
      <c r="E875" s="326"/>
      <c r="F875" s="326"/>
      <c r="G875" s="326"/>
      <c r="H875" s="326"/>
      <c r="I875" s="327">
        <v>11.24</v>
      </c>
      <c r="J875" s="326"/>
      <c r="K875" s="326"/>
      <c r="L875" s="328"/>
      <c r="M875" s="326"/>
      <c r="N875" s="326"/>
      <c r="O875" s="328"/>
      <c r="P875" s="326"/>
      <c r="Q875" s="290">
        <v>11.24</v>
      </c>
    </row>
    <row r="876" spans="1:17" hidden="1" outlineLevel="1" collapsed="1" x14ac:dyDescent="0.25">
      <c r="A876" s="287"/>
      <c r="B876" s="287"/>
      <c r="C876" s="287"/>
      <c r="D876" s="325">
        <v>100461847</v>
      </c>
      <c r="E876" s="326"/>
      <c r="F876" s="326"/>
      <c r="G876" s="326"/>
      <c r="H876" s="326"/>
      <c r="I876" s="327">
        <v>7.13</v>
      </c>
      <c r="J876" s="326"/>
      <c r="K876" s="326"/>
      <c r="L876" s="328"/>
      <c r="M876" s="326"/>
      <c r="N876" s="326"/>
      <c r="O876" s="328"/>
      <c r="P876" s="326"/>
      <c r="Q876" s="290">
        <v>7.13</v>
      </c>
    </row>
    <row r="877" spans="1:17" hidden="1" outlineLevel="1" collapsed="1" x14ac:dyDescent="0.25">
      <c r="A877" s="287"/>
      <c r="B877" s="287"/>
      <c r="C877" s="287"/>
      <c r="D877" s="325">
        <v>100461881</v>
      </c>
      <c r="E877" s="326"/>
      <c r="F877" s="326"/>
      <c r="G877" s="326"/>
      <c r="H877" s="326"/>
      <c r="I877" s="327">
        <v>3.04</v>
      </c>
      <c r="J877" s="326"/>
      <c r="K877" s="326"/>
      <c r="L877" s="328"/>
      <c r="M877" s="326"/>
      <c r="N877" s="326"/>
      <c r="O877" s="328"/>
      <c r="P877" s="326"/>
      <c r="Q877" s="290">
        <v>3.04</v>
      </c>
    </row>
    <row r="878" spans="1:17" hidden="1" outlineLevel="1" collapsed="1" x14ac:dyDescent="0.25">
      <c r="A878" s="287"/>
      <c r="B878" s="287"/>
      <c r="C878" s="287"/>
      <c r="D878" s="325">
        <v>100461890</v>
      </c>
      <c r="E878" s="326"/>
      <c r="F878" s="326"/>
      <c r="G878" s="326"/>
      <c r="H878" s="326"/>
      <c r="I878" s="327">
        <v>3.08</v>
      </c>
      <c r="J878" s="326"/>
      <c r="K878" s="326"/>
      <c r="L878" s="328"/>
      <c r="M878" s="326"/>
      <c r="N878" s="326"/>
      <c r="O878" s="328"/>
      <c r="P878" s="326"/>
      <c r="Q878" s="290">
        <v>3.08</v>
      </c>
    </row>
    <row r="879" spans="1:17" hidden="1" outlineLevel="1" collapsed="1" x14ac:dyDescent="0.25">
      <c r="A879" s="287"/>
      <c r="B879" s="287"/>
      <c r="C879" s="287"/>
      <c r="D879" s="325">
        <v>100461900</v>
      </c>
      <c r="E879" s="326"/>
      <c r="F879" s="326"/>
      <c r="G879" s="326"/>
      <c r="H879" s="326"/>
      <c r="I879" s="327">
        <v>0.17449999999999999</v>
      </c>
      <c r="J879" s="326"/>
      <c r="K879" s="326"/>
      <c r="L879" s="328"/>
      <c r="M879" s="326"/>
      <c r="N879" s="326"/>
      <c r="O879" s="328"/>
      <c r="P879" s="326"/>
      <c r="Q879" s="290">
        <v>0.17449999999999999</v>
      </c>
    </row>
    <row r="880" spans="1:17" hidden="1" outlineLevel="1" collapsed="1" x14ac:dyDescent="0.25">
      <c r="A880" s="287"/>
      <c r="B880" s="287"/>
      <c r="C880" s="287"/>
      <c r="D880" s="325">
        <v>100461904</v>
      </c>
      <c r="E880" s="326"/>
      <c r="F880" s="326"/>
      <c r="G880" s="326"/>
      <c r="H880" s="326"/>
      <c r="I880" s="327">
        <v>0.3</v>
      </c>
      <c r="J880" s="326"/>
      <c r="K880" s="326"/>
      <c r="L880" s="328"/>
      <c r="M880" s="326"/>
      <c r="N880" s="326"/>
      <c r="O880" s="328"/>
      <c r="P880" s="326"/>
      <c r="Q880" s="290">
        <v>0.3</v>
      </c>
    </row>
    <row r="881" spans="1:17" hidden="1" outlineLevel="1" collapsed="1" x14ac:dyDescent="0.25">
      <c r="A881" s="287"/>
      <c r="B881" s="287"/>
      <c r="C881" s="287"/>
      <c r="D881" s="325">
        <v>100461911</v>
      </c>
      <c r="E881" s="326"/>
      <c r="F881" s="326"/>
      <c r="G881" s="326"/>
      <c r="H881" s="326"/>
      <c r="I881" s="327">
        <v>0.17449999999999999</v>
      </c>
      <c r="J881" s="326"/>
      <c r="K881" s="326"/>
      <c r="L881" s="328"/>
      <c r="M881" s="326"/>
      <c r="N881" s="326"/>
      <c r="O881" s="328"/>
      <c r="P881" s="326"/>
      <c r="Q881" s="290">
        <v>0.17449999999999999</v>
      </c>
    </row>
    <row r="882" spans="1:17" hidden="1" outlineLevel="1" collapsed="1" x14ac:dyDescent="0.25">
      <c r="A882" s="287"/>
      <c r="B882" s="287"/>
      <c r="C882" s="287"/>
      <c r="D882" s="325">
        <v>100461912</v>
      </c>
      <c r="E882" s="326"/>
      <c r="F882" s="326"/>
      <c r="G882" s="326"/>
      <c r="H882" s="326"/>
      <c r="I882" s="327">
        <v>0.25</v>
      </c>
      <c r="J882" s="326"/>
      <c r="K882" s="326"/>
      <c r="L882" s="328"/>
      <c r="M882" s="326"/>
      <c r="N882" s="326"/>
      <c r="O882" s="328"/>
      <c r="P882" s="326"/>
      <c r="Q882" s="290">
        <v>0.25</v>
      </c>
    </row>
    <row r="883" spans="1:17" hidden="1" outlineLevel="1" collapsed="1" x14ac:dyDescent="0.25">
      <c r="A883" s="287"/>
      <c r="B883" s="287"/>
      <c r="C883" s="287"/>
      <c r="D883" s="325">
        <v>100461919</v>
      </c>
      <c r="E883" s="326"/>
      <c r="F883" s="326"/>
      <c r="G883" s="326"/>
      <c r="H883" s="326"/>
      <c r="I883" s="327">
        <v>3.03</v>
      </c>
      <c r="J883" s="326"/>
      <c r="K883" s="326"/>
      <c r="L883" s="328"/>
      <c r="M883" s="326"/>
      <c r="N883" s="326"/>
      <c r="O883" s="328"/>
      <c r="P883" s="326"/>
      <c r="Q883" s="290">
        <v>3.03</v>
      </c>
    </row>
    <row r="884" spans="1:17" hidden="1" outlineLevel="1" collapsed="1" x14ac:dyDescent="0.25">
      <c r="A884" s="287"/>
      <c r="B884" s="287"/>
      <c r="C884" s="287"/>
      <c r="D884" s="325">
        <v>100461958</v>
      </c>
      <c r="E884" s="326"/>
      <c r="F884" s="326"/>
      <c r="G884" s="326"/>
      <c r="H884" s="326"/>
      <c r="I884" s="327">
        <v>2.1</v>
      </c>
      <c r="J884" s="326"/>
      <c r="K884" s="326"/>
      <c r="L884" s="328"/>
      <c r="M884" s="326"/>
      <c r="N884" s="326"/>
      <c r="O884" s="328"/>
      <c r="P884" s="326"/>
      <c r="Q884" s="290">
        <v>2.1</v>
      </c>
    </row>
    <row r="885" spans="1:17" hidden="1" outlineLevel="1" collapsed="1" x14ac:dyDescent="0.25">
      <c r="A885" s="287"/>
      <c r="B885" s="287"/>
      <c r="C885" s="287"/>
      <c r="D885" s="325">
        <v>100461853</v>
      </c>
      <c r="E885" s="326"/>
      <c r="F885" s="326"/>
      <c r="G885" s="326"/>
      <c r="H885" s="326"/>
      <c r="I885" s="327">
        <v>3.01</v>
      </c>
      <c r="J885" s="326"/>
      <c r="K885" s="326"/>
      <c r="L885" s="328"/>
      <c r="M885" s="326"/>
      <c r="N885" s="326"/>
      <c r="O885" s="328"/>
      <c r="P885" s="326"/>
      <c r="Q885" s="290">
        <v>3.01</v>
      </c>
    </row>
    <row r="886" spans="1:17" hidden="1" outlineLevel="1" collapsed="1" x14ac:dyDescent="0.25">
      <c r="A886" s="287"/>
      <c r="B886" s="287"/>
      <c r="C886" s="287"/>
      <c r="D886" s="325">
        <v>100461856</v>
      </c>
      <c r="E886" s="326"/>
      <c r="F886" s="326"/>
      <c r="G886" s="326"/>
      <c r="H886" s="326"/>
      <c r="I886" s="327">
        <v>0.76</v>
      </c>
      <c r="J886" s="326"/>
      <c r="K886" s="326"/>
      <c r="L886" s="328"/>
      <c r="M886" s="326"/>
      <c r="N886" s="326"/>
      <c r="O886" s="328"/>
      <c r="P886" s="326"/>
      <c r="Q886" s="290">
        <v>0.76</v>
      </c>
    </row>
    <row r="887" spans="1:17" hidden="1" outlineLevel="1" collapsed="1" x14ac:dyDescent="0.25">
      <c r="A887" s="287"/>
      <c r="B887" s="287"/>
      <c r="C887" s="287"/>
      <c r="D887" s="325">
        <v>100461857</v>
      </c>
      <c r="E887" s="326"/>
      <c r="F887" s="326"/>
      <c r="G887" s="326"/>
      <c r="H887" s="326"/>
      <c r="I887" s="327">
        <v>0.28999999999999998</v>
      </c>
      <c r="J887" s="326"/>
      <c r="K887" s="326"/>
      <c r="L887" s="328"/>
      <c r="M887" s="326"/>
      <c r="N887" s="326"/>
      <c r="O887" s="328"/>
      <c r="P887" s="326"/>
      <c r="Q887" s="290">
        <v>0.28999999999999998</v>
      </c>
    </row>
    <row r="888" spans="1:17" hidden="1" outlineLevel="1" collapsed="1" x14ac:dyDescent="0.25">
      <c r="A888" s="287"/>
      <c r="B888" s="287"/>
      <c r="C888" s="287"/>
      <c r="D888" s="325">
        <v>100461858</v>
      </c>
      <c r="E888" s="326"/>
      <c r="F888" s="326"/>
      <c r="G888" s="326"/>
      <c r="H888" s="326"/>
      <c r="I888" s="327">
        <v>2.16</v>
      </c>
      <c r="J888" s="326"/>
      <c r="K888" s="326"/>
      <c r="L888" s="328"/>
      <c r="M888" s="326"/>
      <c r="N888" s="326"/>
      <c r="O888" s="328"/>
      <c r="P888" s="326"/>
      <c r="Q888" s="290">
        <v>2.16</v>
      </c>
    </row>
    <row r="889" spans="1:17" hidden="1" outlineLevel="1" collapsed="1" x14ac:dyDescent="0.25">
      <c r="A889" s="287"/>
      <c r="B889" s="287"/>
      <c r="C889" s="287"/>
      <c r="D889" s="325">
        <v>100461862</v>
      </c>
      <c r="E889" s="326"/>
      <c r="F889" s="326"/>
      <c r="G889" s="326"/>
      <c r="H889" s="326"/>
      <c r="I889" s="327">
        <v>4.7300000000000004</v>
      </c>
      <c r="J889" s="326"/>
      <c r="K889" s="326"/>
      <c r="L889" s="328"/>
      <c r="M889" s="326"/>
      <c r="N889" s="326"/>
      <c r="O889" s="328"/>
      <c r="P889" s="326"/>
      <c r="Q889" s="290">
        <v>4.7300000000000004</v>
      </c>
    </row>
    <row r="890" spans="1:17" hidden="1" outlineLevel="1" collapsed="1" x14ac:dyDescent="0.25">
      <c r="A890" s="287"/>
      <c r="B890" s="287"/>
      <c r="C890" s="287"/>
      <c r="D890" s="325">
        <v>100461864</v>
      </c>
      <c r="E890" s="326"/>
      <c r="F890" s="326"/>
      <c r="G890" s="326"/>
      <c r="H890" s="326"/>
      <c r="I890" s="327">
        <v>8.9499999999999993</v>
      </c>
      <c r="J890" s="326"/>
      <c r="K890" s="326"/>
      <c r="L890" s="328"/>
      <c r="M890" s="326"/>
      <c r="N890" s="326"/>
      <c r="O890" s="328"/>
      <c r="P890" s="326"/>
      <c r="Q890" s="290">
        <v>8.9499999999999993</v>
      </c>
    </row>
    <row r="891" spans="1:17" hidden="1" outlineLevel="1" collapsed="1" x14ac:dyDescent="0.25">
      <c r="A891" s="287"/>
      <c r="B891" s="287"/>
      <c r="C891" s="287"/>
      <c r="D891" s="325">
        <v>100461866</v>
      </c>
      <c r="E891" s="326"/>
      <c r="F891" s="326"/>
      <c r="G891" s="326"/>
      <c r="H891" s="326"/>
      <c r="I891" s="327">
        <v>5.85</v>
      </c>
      <c r="J891" s="326"/>
      <c r="K891" s="326"/>
      <c r="L891" s="328"/>
      <c r="M891" s="326"/>
      <c r="N891" s="326"/>
      <c r="O891" s="328"/>
      <c r="P891" s="326"/>
      <c r="Q891" s="290">
        <v>5.85</v>
      </c>
    </row>
    <row r="892" spans="1:17" hidden="1" outlineLevel="1" collapsed="1" x14ac:dyDescent="0.25">
      <c r="A892" s="287"/>
      <c r="B892" s="287"/>
      <c r="C892" s="287"/>
      <c r="D892" s="325">
        <v>100461833</v>
      </c>
      <c r="E892" s="326"/>
      <c r="F892" s="326"/>
      <c r="G892" s="326"/>
      <c r="H892" s="326"/>
      <c r="I892" s="327">
        <v>2.2200000000000002</v>
      </c>
      <c r="J892" s="326"/>
      <c r="K892" s="326"/>
      <c r="L892" s="328"/>
      <c r="M892" s="326"/>
      <c r="N892" s="326"/>
      <c r="O892" s="328"/>
      <c r="P892" s="326"/>
      <c r="Q892" s="290">
        <v>2.2200000000000002</v>
      </c>
    </row>
    <row r="893" spans="1:17" hidden="1" outlineLevel="1" collapsed="1" x14ac:dyDescent="0.25">
      <c r="A893" s="287"/>
      <c r="B893" s="287"/>
      <c r="C893" s="287"/>
      <c r="D893" s="325">
        <v>100461834</v>
      </c>
      <c r="E893" s="326"/>
      <c r="F893" s="326"/>
      <c r="G893" s="326"/>
      <c r="H893" s="326"/>
      <c r="I893" s="327">
        <v>3.5</v>
      </c>
      <c r="J893" s="326"/>
      <c r="K893" s="326"/>
      <c r="L893" s="328"/>
      <c r="M893" s="326"/>
      <c r="N893" s="326"/>
      <c r="O893" s="328"/>
      <c r="P893" s="326"/>
      <c r="Q893" s="290">
        <v>3.5</v>
      </c>
    </row>
    <row r="894" spans="1:17" hidden="1" outlineLevel="1" collapsed="1" x14ac:dyDescent="0.25">
      <c r="A894" s="287"/>
      <c r="B894" s="287"/>
      <c r="C894" s="287"/>
      <c r="D894" s="325">
        <v>100461835</v>
      </c>
      <c r="E894" s="326"/>
      <c r="F894" s="326"/>
      <c r="G894" s="326"/>
      <c r="H894" s="326"/>
      <c r="I894" s="327">
        <v>1.37</v>
      </c>
      <c r="J894" s="326"/>
      <c r="K894" s="326"/>
      <c r="L894" s="328"/>
      <c r="M894" s="326"/>
      <c r="N894" s="326"/>
      <c r="O894" s="328"/>
      <c r="P894" s="326"/>
      <c r="Q894" s="290">
        <v>1.37</v>
      </c>
    </row>
    <row r="895" spans="1:17" hidden="1" outlineLevel="1" collapsed="1" x14ac:dyDescent="0.25">
      <c r="A895" s="287"/>
      <c r="B895" s="287"/>
      <c r="C895" s="287"/>
      <c r="D895" s="325">
        <v>100461836</v>
      </c>
      <c r="E895" s="326"/>
      <c r="F895" s="326"/>
      <c r="G895" s="326"/>
      <c r="H895" s="326"/>
      <c r="I895" s="327">
        <v>5.01</v>
      </c>
      <c r="J895" s="326"/>
      <c r="K895" s="326"/>
      <c r="L895" s="328"/>
      <c r="M895" s="326"/>
      <c r="N895" s="326"/>
      <c r="O895" s="328"/>
      <c r="P895" s="326"/>
      <c r="Q895" s="290">
        <v>5.01</v>
      </c>
    </row>
    <row r="896" spans="1:17" hidden="1" outlineLevel="1" collapsed="1" x14ac:dyDescent="0.25">
      <c r="A896" s="287"/>
      <c r="B896" s="287"/>
      <c r="C896" s="287"/>
      <c r="D896" s="325">
        <v>100461818</v>
      </c>
      <c r="E896" s="326"/>
      <c r="F896" s="326"/>
      <c r="G896" s="326"/>
      <c r="H896" s="326"/>
      <c r="I896" s="327">
        <v>2.77</v>
      </c>
      <c r="J896" s="326"/>
      <c r="K896" s="326"/>
      <c r="L896" s="328"/>
      <c r="M896" s="326"/>
      <c r="N896" s="326"/>
      <c r="O896" s="328"/>
      <c r="P896" s="326"/>
      <c r="Q896" s="290">
        <v>2.77</v>
      </c>
    </row>
    <row r="897" spans="1:17" hidden="1" outlineLevel="1" collapsed="1" x14ac:dyDescent="0.25">
      <c r="A897" s="287"/>
      <c r="B897" s="287"/>
      <c r="C897" s="287"/>
      <c r="D897" s="325">
        <v>100461820</v>
      </c>
      <c r="E897" s="326"/>
      <c r="F897" s="326"/>
      <c r="G897" s="326"/>
      <c r="H897" s="326"/>
      <c r="I897" s="327">
        <v>1.81</v>
      </c>
      <c r="J897" s="326"/>
      <c r="K897" s="326"/>
      <c r="L897" s="328"/>
      <c r="M897" s="326"/>
      <c r="N897" s="326"/>
      <c r="O897" s="328"/>
      <c r="P897" s="326"/>
      <c r="Q897" s="290">
        <v>1.81</v>
      </c>
    </row>
    <row r="898" spans="1:17" hidden="1" outlineLevel="1" collapsed="1" x14ac:dyDescent="0.25">
      <c r="A898" s="287"/>
      <c r="B898" s="287"/>
      <c r="C898" s="287"/>
      <c r="D898" s="325">
        <v>100461824</v>
      </c>
      <c r="E898" s="326"/>
      <c r="F898" s="326"/>
      <c r="G898" s="326"/>
      <c r="H898" s="326"/>
      <c r="I898" s="327">
        <v>1.22</v>
      </c>
      <c r="J898" s="326"/>
      <c r="K898" s="326"/>
      <c r="L898" s="328"/>
      <c r="M898" s="326"/>
      <c r="N898" s="326"/>
      <c r="O898" s="328"/>
      <c r="P898" s="326"/>
      <c r="Q898" s="290">
        <v>1.22</v>
      </c>
    </row>
    <row r="899" spans="1:17" hidden="1" outlineLevel="1" collapsed="1" x14ac:dyDescent="0.25">
      <c r="A899" s="287"/>
      <c r="B899" s="287"/>
      <c r="C899" s="287"/>
      <c r="D899" s="325">
        <v>100461825</v>
      </c>
      <c r="E899" s="326"/>
      <c r="F899" s="326"/>
      <c r="G899" s="326"/>
      <c r="H899" s="326"/>
      <c r="I899" s="327">
        <v>1.25</v>
      </c>
      <c r="J899" s="326"/>
      <c r="K899" s="326"/>
      <c r="L899" s="328"/>
      <c r="M899" s="326"/>
      <c r="N899" s="326"/>
      <c r="O899" s="328"/>
      <c r="P899" s="326"/>
      <c r="Q899" s="290">
        <v>1.25</v>
      </c>
    </row>
    <row r="900" spans="1:17" hidden="1" outlineLevel="1" collapsed="1" x14ac:dyDescent="0.25">
      <c r="A900" s="287"/>
      <c r="B900" s="287"/>
      <c r="C900" s="287"/>
      <c r="D900" s="325">
        <v>100461790</v>
      </c>
      <c r="E900" s="326"/>
      <c r="F900" s="326"/>
      <c r="G900" s="326"/>
      <c r="H900" s="326"/>
      <c r="I900" s="327">
        <v>1.72</v>
      </c>
      <c r="J900" s="326"/>
      <c r="K900" s="326"/>
      <c r="L900" s="328"/>
      <c r="M900" s="326"/>
      <c r="N900" s="326"/>
      <c r="O900" s="328"/>
      <c r="P900" s="326"/>
      <c r="Q900" s="290">
        <v>1.72</v>
      </c>
    </row>
    <row r="901" spans="1:17" hidden="1" outlineLevel="1" collapsed="1" x14ac:dyDescent="0.25">
      <c r="A901" s="287"/>
      <c r="B901" s="287"/>
      <c r="C901" s="287"/>
      <c r="D901" s="325">
        <v>100461798</v>
      </c>
      <c r="E901" s="326"/>
      <c r="F901" s="326"/>
      <c r="G901" s="326"/>
      <c r="H901" s="326"/>
      <c r="I901" s="327">
        <v>1.89</v>
      </c>
      <c r="J901" s="326"/>
      <c r="K901" s="326"/>
      <c r="L901" s="328"/>
      <c r="M901" s="326"/>
      <c r="N901" s="326"/>
      <c r="O901" s="328"/>
      <c r="P901" s="326"/>
      <c r="Q901" s="290">
        <v>1.89</v>
      </c>
    </row>
    <row r="902" spans="1:17" hidden="1" outlineLevel="1" collapsed="1" x14ac:dyDescent="0.25">
      <c r="A902" s="287"/>
      <c r="B902" s="287"/>
      <c r="C902" s="287"/>
      <c r="D902" s="325">
        <v>100461800</v>
      </c>
      <c r="E902" s="326"/>
      <c r="F902" s="326"/>
      <c r="G902" s="326"/>
      <c r="H902" s="326"/>
      <c r="I902" s="327">
        <v>2.89</v>
      </c>
      <c r="J902" s="326"/>
      <c r="K902" s="326"/>
      <c r="L902" s="328"/>
      <c r="M902" s="326"/>
      <c r="N902" s="326"/>
      <c r="O902" s="328"/>
      <c r="P902" s="326"/>
      <c r="Q902" s="290">
        <v>2.89</v>
      </c>
    </row>
    <row r="903" spans="1:17" hidden="1" outlineLevel="1" collapsed="1" x14ac:dyDescent="0.25">
      <c r="A903" s="287"/>
      <c r="B903" s="287"/>
      <c r="C903" s="287"/>
      <c r="D903" s="325">
        <v>100461802</v>
      </c>
      <c r="E903" s="326"/>
      <c r="F903" s="326"/>
      <c r="G903" s="326"/>
      <c r="H903" s="326"/>
      <c r="I903" s="327">
        <v>1.48</v>
      </c>
      <c r="J903" s="326"/>
      <c r="K903" s="326"/>
      <c r="L903" s="328"/>
      <c r="M903" s="326"/>
      <c r="N903" s="326"/>
      <c r="O903" s="328"/>
      <c r="P903" s="326"/>
      <c r="Q903" s="290">
        <v>1.48</v>
      </c>
    </row>
    <row r="904" spans="1:17" hidden="1" outlineLevel="1" collapsed="1" x14ac:dyDescent="0.25">
      <c r="A904" s="287"/>
      <c r="B904" s="287"/>
      <c r="C904" s="287"/>
      <c r="D904" s="325">
        <v>100461807</v>
      </c>
      <c r="E904" s="326"/>
      <c r="F904" s="326"/>
      <c r="G904" s="326"/>
      <c r="H904" s="326"/>
      <c r="I904" s="327">
        <v>1.17</v>
      </c>
      <c r="J904" s="326"/>
      <c r="K904" s="326"/>
      <c r="L904" s="328"/>
      <c r="M904" s="326"/>
      <c r="N904" s="326"/>
      <c r="O904" s="328"/>
      <c r="P904" s="326"/>
      <c r="Q904" s="290">
        <v>1.17</v>
      </c>
    </row>
    <row r="905" spans="1:17" hidden="1" outlineLevel="1" collapsed="1" x14ac:dyDescent="0.25">
      <c r="A905" s="287"/>
      <c r="B905" s="287"/>
      <c r="C905" s="287"/>
      <c r="D905" s="325">
        <v>100461765</v>
      </c>
      <c r="E905" s="326"/>
      <c r="F905" s="326"/>
      <c r="G905" s="326"/>
      <c r="H905" s="326"/>
      <c r="I905" s="327">
        <v>0.47</v>
      </c>
      <c r="J905" s="326"/>
      <c r="K905" s="326"/>
      <c r="L905" s="328"/>
      <c r="M905" s="326"/>
      <c r="N905" s="326"/>
      <c r="O905" s="328"/>
      <c r="P905" s="326"/>
      <c r="Q905" s="290">
        <v>0.47</v>
      </c>
    </row>
    <row r="906" spans="1:17" hidden="1" outlineLevel="1" collapsed="1" x14ac:dyDescent="0.25">
      <c r="A906" s="287"/>
      <c r="B906" s="287"/>
      <c r="C906" s="287"/>
      <c r="D906" s="325">
        <v>100461766</v>
      </c>
      <c r="E906" s="326"/>
      <c r="F906" s="326"/>
      <c r="G906" s="326"/>
      <c r="H906" s="326"/>
      <c r="I906" s="327">
        <v>1.57</v>
      </c>
      <c r="J906" s="326"/>
      <c r="K906" s="326"/>
      <c r="L906" s="328"/>
      <c r="M906" s="326"/>
      <c r="N906" s="326"/>
      <c r="O906" s="328"/>
      <c r="P906" s="326"/>
      <c r="Q906" s="290">
        <v>1.57</v>
      </c>
    </row>
    <row r="907" spans="1:17" hidden="1" outlineLevel="1" collapsed="1" x14ac:dyDescent="0.25">
      <c r="A907" s="287"/>
      <c r="B907" s="287"/>
      <c r="C907" s="287"/>
      <c r="D907" s="325">
        <v>100461622</v>
      </c>
      <c r="E907" s="326"/>
      <c r="F907" s="326"/>
      <c r="G907" s="326"/>
      <c r="H907" s="326"/>
      <c r="I907" s="327">
        <v>1.02</v>
      </c>
      <c r="J907" s="326"/>
      <c r="K907" s="326"/>
      <c r="L907" s="328"/>
      <c r="M907" s="326"/>
      <c r="N907" s="326"/>
      <c r="O907" s="328"/>
      <c r="P907" s="326"/>
      <c r="Q907" s="290">
        <v>1.02</v>
      </c>
    </row>
    <row r="908" spans="1:17" hidden="1" outlineLevel="1" collapsed="1" x14ac:dyDescent="0.25">
      <c r="A908" s="287"/>
      <c r="B908" s="287"/>
      <c r="C908" s="287"/>
      <c r="D908" s="325">
        <v>100461637</v>
      </c>
      <c r="E908" s="326"/>
      <c r="F908" s="326"/>
      <c r="G908" s="326"/>
      <c r="H908" s="326"/>
      <c r="I908" s="327">
        <v>4.9800000000000004</v>
      </c>
      <c r="J908" s="326"/>
      <c r="K908" s="326"/>
      <c r="L908" s="328"/>
      <c r="M908" s="326"/>
      <c r="N908" s="326"/>
      <c r="O908" s="328"/>
      <c r="P908" s="326"/>
      <c r="Q908" s="290">
        <v>4.9800000000000004</v>
      </c>
    </row>
    <row r="909" spans="1:17" hidden="1" outlineLevel="1" collapsed="1" x14ac:dyDescent="0.25">
      <c r="A909" s="287"/>
      <c r="B909" s="287"/>
      <c r="C909" s="287"/>
      <c r="D909" s="325">
        <v>100461669</v>
      </c>
      <c r="E909" s="326"/>
      <c r="F909" s="326"/>
      <c r="G909" s="326"/>
      <c r="H909" s="326"/>
      <c r="I909" s="327">
        <v>1.6</v>
      </c>
      <c r="J909" s="326"/>
      <c r="K909" s="326"/>
      <c r="L909" s="328"/>
      <c r="M909" s="326"/>
      <c r="N909" s="326"/>
      <c r="O909" s="328"/>
      <c r="P909" s="326"/>
      <c r="Q909" s="290">
        <v>1.6</v>
      </c>
    </row>
    <row r="910" spans="1:17" hidden="1" outlineLevel="1" collapsed="1" x14ac:dyDescent="0.25">
      <c r="A910" s="287"/>
      <c r="B910" s="287"/>
      <c r="C910" s="287"/>
      <c r="D910" s="325">
        <v>100461676</v>
      </c>
      <c r="E910" s="326"/>
      <c r="F910" s="326"/>
      <c r="G910" s="326"/>
      <c r="H910" s="326"/>
      <c r="I910" s="327">
        <v>4.59</v>
      </c>
      <c r="J910" s="326"/>
      <c r="K910" s="326"/>
      <c r="L910" s="328"/>
      <c r="M910" s="326"/>
      <c r="N910" s="326"/>
      <c r="O910" s="328"/>
      <c r="P910" s="326"/>
      <c r="Q910" s="290">
        <v>4.59</v>
      </c>
    </row>
    <row r="911" spans="1:17" hidden="1" outlineLevel="1" collapsed="1" x14ac:dyDescent="0.25">
      <c r="A911" s="287"/>
      <c r="B911" s="287"/>
      <c r="C911" s="287"/>
      <c r="D911" s="325">
        <v>100461609</v>
      </c>
      <c r="E911" s="326"/>
      <c r="F911" s="326"/>
      <c r="G911" s="326"/>
      <c r="H911" s="326"/>
      <c r="I911" s="327">
        <v>0.12</v>
      </c>
      <c r="J911" s="326"/>
      <c r="K911" s="326"/>
      <c r="L911" s="328"/>
      <c r="M911" s="326"/>
      <c r="N911" s="326"/>
      <c r="O911" s="328"/>
      <c r="P911" s="326"/>
      <c r="Q911" s="290">
        <v>0.12</v>
      </c>
    </row>
    <row r="912" spans="1:17" hidden="1" outlineLevel="1" collapsed="1" x14ac:dyDescent="0.25">
      <c r="A912" s="287"/>
      <c r="B912" s="287"/>
      <c r="C912" s="287"/>
      <c r="D912" s="325">
        <v>100461564</v>
      </c>
      <c r="E912" s="326"/>
      <c r="F912" s="326"/>
      <c r="G912" s="326"/>
      <c r="H912" s="326"/>
      <c r="I912" s="327">
        <v>0.8</v>
      </c>
      <c r="J912" s="326"/>
      <c r="K912" s="326"/>
      <c r="L912" s="328"/>
      <c r="M912" s="326"/>
      <c r="N912" s="326"/>
      <c r="O912" s="328"/>
      <c r="P912" s="326"/>
      <c r="Q912" s="290">
        <v>0.8</v>
      </c>
    </row>
    <row r="913" spans="1:17" hidden="1" outlineLevel="1" collapsed="1" x14ac:dyDescent="0.25">
      <c r="A913" s="287"/>
      <c r="B913" s="287"/>
      <c r="C913" s="287"/>
      <c r="D913" s="325">
        <v>100461741</v>
      </c>
      <c r="E913" s="326"/>
      <c r="F913" s="326"/>
      <c r="G913" s="326"/>
      <c r="H913" s="326"/>
      <c r="I913" s="327">
        <v>6.42</v>
      </c>
      <c r="J913" s="326"/>
      <c r="K913" s="326"/>
      <c r="L913" s="328"/>
      <c r="M913" s="326"/>
      <c r="N913" s="326"/>
      <c r="O913" s="328"/>
      <c r="P913" s="326"/>
      <c r="Q913" s="290">
        <v>6.42</v>
      </c>
    </row>
    <row r="914" spans="1:17" hidden="1" outlineLevel="1" collapsed="1" x14ac:dyDescent="0.25">
      <c r="A914" s="287"/>
      <c r="B914" s="287"/>
      <c r="C914" s="287"/>
      <c r="D914" s="325">
        <v>100461721</v>
      </c>
      <c r="E914" s="326"/>
      <c r="F914" s="326"/>
      <c r="G914" s="326"/>
      <c r="H914" s="326"/>
      <c r="I914" s="327">
        <v>9.93</v>
      </c>
      <c r="J914" s="326"/>
      <c r="K914" s="326"/>
      <c r="L914" s="328"/>
      <c r="M914" s="326"/>
      <c r="N914" s="326"/>
      <c r="O914" s="328"/>
      <c r="P914" s="326"/>
      <c r="Q914" s="290">
        <v>9.93</v>
      </c>
    </row>
    <row r="915" spans="1:17" hidden="1" outlineLevel="1" collapsed="1" x14ac:dyDescent="0.25">
      <c r="A915" s="287"/>
      <c r="B915" s="287"/>
      <c r="C915" s="287"/>
      <c r="D915" s="325">
        <v>100461750</v>
      </c>
      <c r="E915" s="326"/>
      <c r="F915" s="326"/>
      <c r="G915" s="326"/>
      <c r="H915" s="326"/>
      <c r="I915" s="327">
        <v>0.96</v>
      </c>
      <c r="J915" s="326"/>
      <c r="K915" s="326"/>
      <c r="L915" s="328"/>
      <c r="M915" s="326"/>
      <c r="N915" s="326"/>
      <c r="O915" s="328"/>
      <c r="P915" s="326"/>
      <c r="Q915" s="290">
        <v>0.96</v>
      </c>
    </row>
    <row r="916" spans="1:17" hidden="1" outlineLevel="1" collapsed="1" x14ac:dyDescent="0.25">
      <c r="A916" s="287"/>
      <c r="B916" s="287"/>
      <c r="C916" s="287"/>
      <c r="D916" s="325">
        <v>100461744</v>
      </c>
      <c r="E916" s="326"/>
      <c r="F916" s="326"/>
      <c r="G916" s="326"/>
      <c r="H916" s="326"/>
      <c r="I916" s="327">
        <v>2.2999999999999998</v>
      </c>
      <c r="J916" s="326"/>
      <c r="K916" s="326"/>
      <c r="L916" s="328"/>
      <c r="M916" s="326"/>
      <c r="N916" s="326"/>
      <c r="O916" s="328"/>
      <c r="P916" s="326"/>
      <c r="Q916" s="290">
        <v>2.2999999999999998</v>
      </c>
    </row>
    <row r="917" spans="1:17" hidden="1" outlineLevel="1" collapsed="1" x14ac:dyDescent="0.25">
      <c r="A917" s="287"/>
      <c r="B917" s="287"/>
      <c r="C917" s="287"/>
      <c r="D917" s="325">
        <v>100461694</v>
      </c>
      <c r="E917" s="326"/>
      <c r="F917" s="326"/>
      <c r="G917" s="326"/>
      <c r="H917" s="326"/>
      <c r="I917" s="327">
        <v>3.34</v>
      </c>
      <c r="J917" s="326"/>
      <c r="K917" s="326"/>
      <c r="L917" s="328"/>
      <c r="M917" s="326"/>
      <c r="N917" s="326"/>
      <c r="O917" s="328"/>
      <c r="P917" s="326"/>
      <c r="Q917" s="290">
        <v>3.34</v>
      </c>
    </row>
    <row r="918" spans="1:17" hidden="1" outlineLevel="1" collapsed="1" x14ac:dyDescent="0.25">
      <c r="A918" s="287"/>
      <c r="B918" s="287"/>
      <c r="C918" s="287"/>
      <c r="D918" s="325">
        <v>100461703</v>
      </c>
      <c r="E918" s="326"/>
      <c r="F918" s="326"/>
      <c r="G918" s="326"/>
      <c r="H918" s="326"/>
      <c r="I918" s="327">
        <v>0.72</v>
      </c>
      <c r="J918" s="326"/>
      <c r="K918" s="326"/>
      <c r="L918" s="328"/>
      <c r="M918" s="326"/>
      <c r="N918" s="326"/>
      <c r="O918" s="328"/>
      <c r="P918" s="326"/>
      <c r="Q918" s="290">
        <v>0.72</v>
      </c>
    </row>
    <row r="919" spans="1:17" hidden="1" outlineLevel="1" collapsed="1" x14ac:dyDescent="0.25">
      <c r="A919" s="287"/>
      <c r="B919" s="287"/>
      <c r="C919" s="287"/>
      <c r="D919" s="325">
        <v>100461698</v>
      </c>
      <c r="E919" s="326"/>
      <c r="F919" s="326"/>
      <c r="G919" s="326"/>
      <c r="H919" s="326"/>
      <c r="I919" s="327">
        <v>5.99</v>
      </c>
      <c r="J919" s="326"/>
      <c r="K919" s="326"/>
      <c r="L919" s="328"/>
      <c r="M919" s="326"/>
      <c r="N919" s="326"/>
      <c r="O919" s="328"/>
      <c r="P919" s="326"/>
      <c r="Q919" s="290">
        <v>5.99</v>
      </c>
    </row>
    <row r="920" spans="1:17" hidden="1" outlineLevel="1" collapsed="1" x14ac:dyDescent="0.25">
      <c r="A920" s="287"/>
      <c r="B920" s="287"/>
      <c r="C920" s="287"/>
      <c r="D920" s="325">
        <v>100461491</v>
      </c>
      <c r="E920" s="326"/>
      <c r="F920" s="326"/>
      <c r="G920" s="326"/>
      <c r="H920" s="326"/>
      <c r="I920" s="327">
        <v>13.86</v>
      </c>
      <c r="J920" s="326"/>
      <c r="K920" s="326"/>
      <c r="L920" s="328"/>
      <c r="M920" s="326"/>
      <c r="N920" s="326"/>
      <c r="O920" s="328"/>
      <c r="P920" s="326"/>
      <c r="Q920" s="290">
        <v>13.86</v>
      </c>
    </row>
    <row r="921" spans="1:17" hidden="1" outlineLevel="1" collapsed="1" x14ac:dyDescent="0.25">
      <c r="A921" s="287"/>
      <c r="B921" s="287"/>
      <c r="C921" s="287"/>
      <c r="D921" s="325">
        <v>100461510</v>
      </c>
      <c r="E921" s="326"/>
      <c r="F921" s="326"/>
      <c r="G921" s="326"/>
      <c r="H921" s="326"/>
      <c r="I921" s="327">
        <v>0.12</v>
      </c>
      <c r="J921" s="326"/>
      <c r="K921" s="326"/>
      <c r="L921" s="328"/>
      <c r="M921" s="326"/>
      <c r="N921" s="326"/>
      <c r="O921" s="328"/>
      <c r="P921" s="326"/>
      <c r="Q921" s="290">
        <v>0.12</v>
      </c>
    </row>
    <row r="922" spans="1:17" hidden="1" outlineLevel="1" collapsed="1" x14ac:dyDescent="0.25">
      <c r="A922" s="287"/>
      <c r="B922" s="287"/>
      <c r="C922" s="287"/>
      <c r="D922" s="325">
        <v>100461443</v>
      </c>
      <c r="E922" s="326"/>
      <c r="F922" s="326"/>
      <c r="G922" s="326"/>
      <c r="H922" s="326"/>
      <c r="I922" s="327">
        <v>3.32</v>
      </c>
      <c r="J922" s="326"/>
      <c r="K922" s="326"/>
      <c r="L922" s="328"/>
      <c r="M922" s="326"/>
      <c r="N922" s="326"/>
      <c r="O922" s="328"/>
      <c r="P922" s="326"/>
      <c r="Q922" s="290">
        <v>3.32</v>
      </c>
    </row>
    <row r="923" spans="1:17" hidden="1" outlineLevel="1" collapsed="1" x14ac:dyDescent="0.25">
      <c r="A923" s="287"/>
      <c r="B923" s="287"/>
      <c r="C923" s="287"/>
      <c r="D923" s="325">
        <v>100461524</v>
      </c>
      <c r="E923" s="326"/>
      <c r="F923" s="326"/>
      <c r="G923" s="326"/>
      <c r="H923" s="326"/>
      <c r="I923" s="327">
        <v>0.15</v>
      </c>
      <c r="J923" s="326"/>
      <c r="K923" s="326"/>
      <c r="L923" s="328"/>
      <c r="M923" s="326"/>
      <c r="N923" s="326"/>
      <c r="O923" s="328"/>
      <c r="P923" s="326"/>
      <c r="Q923" s="290">
        <v>0.15</v>
      </c>
    </row>
    <row r="924" spans="1:17" hidden="1" outlineLevel="1" collapsed="1" x14ac:dyDescent="0.25">
      <c r="A924" s="287"/>
      <c r="B924" s="287"/>
      <c r="C924" s="287"/>
      <c r="D924" s="325">
        <v>100461439</v>
      </c>
      <c r="E924" s="326"/>
      <c r="F924" s="326"/>
      <c r="G924" s="326"/>
      <c r="H924" s="326"/>
      <c r="I924" s="327">
        <v>2.3199999999999998</v>
      </c>
      <c r="J924" s="326"/>
      <c r="K924" s="326"/>
      <c r="L924" s="328"/>
      <c r="M924" s="326"/>
      <c r="N924" s="326"/>
      <c r="O924" s="328"/>
      <c r="P924" s="326"/>
      <c r="Q924" s="290">
        <v>2.3199999999999998</v>
      </c>
    </row>
    <row r="925" spans="1:17" hidden="1" outlineLevel="1" collapsed="1" x14ac:dyDescent="0.25">
      <c r="A925" s="287"/>
      <c r="B925" s="287"/>
      <c r="C925" s="287"/>
      <c r="D925" s="325">
        <v>100461472</v>
      </c>
      <c r="E925" s="326"/>
      <c r="F925" s="326"/>
      <c r="G925" s="326"/>
      <c r="H925" s="326"/>
      <c r="I925" s="327">
        <v>7.0000000000000007E-2</v>
      </c>
      <c r="J925" s="326"/>
      <c r="K925" s="326"/>
      <c r="L925" s="328"/>
      <c r="M925" s="326"/>
      <c r="N925" s="326"/>
      <c r="O925" s="328"/>
      <c r="P925" s="326"/>
      <c r="Q925" s="290">
        <v>7.0000000000000007E-2</v>
      </c>
    </row>
    <row r="926" spans="1:17" hidden="1" outlineLevel="1" collapsed="1" x14ac:dyDescent="0.25">
      <c r="A926" s="287"/>
      <c r="B926" s="287"/>
      <c r="C926" s="287"/>
      <c r="D926" s="325">
        <v>100461475</v>
      </c>
      <c r="E926" s="326"/>
      <c r="F926" s="326"/>
      <c r="G926" s="326"/>
      <c r="H926" s="326"/>
      <c r="I926" s="327">
        <v>1.2</v>
      </c>
      <c r="J926" s="326"/>
      <c r="K926" s="326"/>
      <c r="L926" s="328"/>
      <c r="M926" s="326"/>
      <c r="N926" s="326"/>
      <c r="O926" s="328"/>
      <c r="P926" s="326"/>
      <c r="Q926" s="290">
        <v>1.2</v>
      </c>
    </row>
    <row r="927" spans="1:17" hidden="1" outlineLevel="1" collapsed="1" x14ac:dyDescent="0.25">
      <c r="A927" s="287"/>
      <c r="B927" s="287"/>
      <c r="C927" s="287"/>
      <c r="D927" s="325">
        <v>100461456</v>
      </c>
      <c r="E927" s="326"/>
      <c r="F927" s="326"/>
      <c r="G927" s="326"/>
      <c r="H927" s="326"/>
      <c r="I927" s="327">
        <v>1.65</v>
      </c>
      <c r="J927" s="326"/>
      <c r="K927" s="326"/>
      <c r="L927" s="328"/>
      <c r="M927" s="326"/>
      <c r="N927" s="326"/>
      <c r="O927" s="328"/>
      <c r="P927" s="326"/>
      <c r="Q927" s="290">
        <v>1.65</v>
      </c>
    </row>
    <row r="928" spans="1:17" hidden="1" outlineLevel="1" collapsed="1" x14ac:dyDescent="0.25">
      <c r="A928" s="287"/>
      <c r="B928" s="287"/>
      <c r="C928" s="287"/>
      <c r="D928" s="325">
        <v>100461457</v>
      </c>
      <c r="E928" s="326"/>
      <c r="F928" s="326"/>
      <c r="G928" s="326"/>
      <c r="H928" s="326"/>
      <c r="I928" s="327">
        <v>3.67</v>
      </c>
      <c r="J928" s="326"/>
      <c r="K928" s="326"/>
      <c r="L928" s="328"/>
      <c r="M928" s="326"/>
      <c r="N928" s="326"/>
      <c r="O928" s="328"/>
      <c r="P928" s="326"/>
      <c r="Q928" s="290">
        <v>3.67</v>
      </c>
    </row>
    <row r="929" spans="1:17" hidden="1" outlineLevel="1" collapsed="1" x14ac:dyDescent="0.25">
      <c r="A929" s="287"/>
      <c r="B929" s="287"/>
      <c r="C929" s="287"/>
      <c r="D929" s="325">
        <v>100461459</v>
      </c>
      <c r="E929" s="326"/>
      <c r="F929" s="326"/>
      <c r="G929" s="326"/>
      <c r="H929" s="326"/>
      <c r="I929" s="327">
        <v>1.39</v>
      </c>
      <c r="J929" s="326"/>
      <c r="K929" s="326"/>
      <c r="L929" s="328"/>
      <c r="M929" s="326"/>
      <c r="N929" s="326"/>
      <c r="O929" s="328"/>
      <c r="P929" s="326"/>
      <c r="Q929" s="290">
        <v>1.39</v>
      </c>
    </row>
    <row r="930" spans="1:17" hidden="1" outlineLevel="1" collapsed="1" x14ac:dyDescent="0.25">
      <c r="A930" s="287"/>
      <c r="B930" s="287"/>
      <c r="C930" s="287"/>
      <c r="D930" s="325">
        <v>100461460</v>
      </c>
      <c r="E930" s="326"/>
      <c r="F930" s="326"/>
      <c r="G930" s="326"/>
      <c r="H930" s="326"/>
      <c r="I930" s="327">
        <v>3.84</v>
      </c>
      <c r="J930" s="326"/>
      <c r="K930" s="326"/>
      <c r="L930" s="328"/>
      <c r="M930" s="326"/>
      <c r="N930" s="326"/>
      <c r="O930" s="328"/>
      <c r="P930" s="326"/>
      <c r="Q930" s="290">
        <v>3.84</v>
      </c>
    </row>
    <row r="931" spans="1:17" hidden="1" outlineLevel="1" collapsed="1" x14ac:dyDescent="0.25">
      <c r="A931" s="287"/>
      <c r="B931" s="287"/>
      <c r="C931" s="287"/>
      <c r="D931" s="325">
        <v>100461462</v>
      </c>
      <c r="E931" s="326"/>
      <c r="F931" s="326"/>
      <c r="G931" s="326"/>
      <c r="H931" s="326"/>
      <c r="I931" s="327">
        <v>4.18</v>
      </c>
      <c r="J931" s="326"/>
      <c r="K931" s="326"/>
      <c r="L931" s="328"/>
      <c r="M931" s="326"/>
      <c r="N931" s="326"/>
      <c r="O931" s="328"/>
      <c r="P931" s="326"/>
      <c r="Q931" s="290">
        <v>4.18</v>
      </c>
    </row>
    <row r="932" spans="1:17" hidden="1" outlineLevel="1" collapsed="1" x14ac:dyDescent="0.25">
      <c r="A932" s="287"/>
      <c r="B932" s="287"/>
      <c r="C932" s="287"/>
      <c r="D932" s="325">
        <v>100461464</v>
      </c>
      <c r="E932" s="326"/>
      <c r="F932" s="326"/>
      <c r="G932" s="326"/>
      <c r="H932" s="326"/>
      <c r="I932" s="327">
        <v>5.49</v>
      </c>
      <c r="J932" s="326"/>
      <c r="K932" s="326"/>
      <c r="L932" s="328"/>
      <c r="M932" s="326"/>
      <c r="N932" s="326"/>
      <c r="O932" s="328"/>
      <c r="P932" s="326"/>
      <c r="Q932" s="290">
        <v>5.49</v>
      </c>
    </row>
    <row r="933" spans="1:17" hidden="1" outlineLevel="1" collapsed="1" x14ac:dyDescent="0.25">
      <c r="A933" s="287"/>
      <c r="B933" s="287"/>
      <c r="C933" s="287"/>
      <c r="D933" s="325">
        <v>100461257</v>
      </c>
      <c r="E933" s="326"/>
      <c r="F933" s="326"/>
      <c r="G933" s="326"/>
      <c r="H933" s="326"/>
      <c r="I933" s="327">
        <v>3.22</v>
      </c>
      <c r="J933" s="326"/>
      <c r="K933" s="326"/>
      <c r="L933" s="328"/>
      <c r="M933" s="326"/>
      <c r="N933" s="326"/>
      <c r="O933" s="328"/>
      <c r="P933" s="326"/>
      <c r="Q933" s="290">
        <v>3.22</v>
      </c>
    </row>
    <row r="934" spans="1:17" hidden="1" outlineLevel="1" collapsed="1" x14ac:dyDescent="0.25">
      <c r="A934" s="287"/>
      <c r="B934" s="287"/>
      <c r="C934" s="287"/>
      <c r="D934" s="325">
        <v>100461357</v>
      </c>
      <c r="E934" s="326"/>
      <c r="F934" s="326"/>
      <c r="G934" s="326"/>
      <c r="H934" s="326"/>
      <c r="I934" s="327">
        <v>5.4</v>
      </c>
      <c r="J934" s="326"/>
      <c r="K934" s="326"/>
      <c r="L934" s="328"/>
      <c r="M934" s="326"/>
      <c r="N934" s="326"/>
      <c r="O934" s="328"/>
      <c r="P934" s="326"/>
      <c r="Q934" s="290">
        <v>5.4</v>
      </c>
    </row>
    <row r="935" spans="1:17" hidden="1" outlineLevel="1" collapsed="1" x14ac:dyDescent="0.25">
      <c r="A935" s="287"/>
      <c r="B935" s="287"/>
      <c r="C935" s="287"/>
      <c r="D935" s="325">
        <v>100461352</v>
      </c>
      <c r="E935" s="326"/>
      <c r="F935" s="326"/>
      <c r="G935" s="326"/>
      <c r="H935" s="326"/>
      <c r="I935" s="327">
        <v>1.19</v>
      </c>
      <c r="J935" s="326"/>
      <c r="K935" s="326"/>
      <c r="L935" s="328"/>
      <c r="M935" s="326"/>
      <c r="N935" s="326"/>
      <c r="O935" s="328"/>
      <c r="P935" s="326"/>
      <c r="Q935" s="290">
        <v>1.19</v>
      </c>
    </row>
    <row r="936" spans="1:17" hidden="1" outlineLevel="1" collapsed="1" x14ac:dyDescent="0.25">
      <c r="A936" s="287"/>
      <c r="B936" s="287"/>
      <c r="C936" s="287"/>
      <c r="D936" s="325">
        <v>100461335</v>
      </c>
      <c r="E936" s="326"/>
      <c r="F936" s="326"/>
      <c r="G936" s="326"/>
      <c r="H936" s="326"/>
      <c r="I936" s="327">
        <v>3.78</v>
      </c>
      <c r="J936" s="326"/>
      <c r="K936" s="326"/>
      <c r="L936" s="328"/>
      <c r="M936" s="326"/>
      <c r="N936" s="326"/>
      <c r="O936" s="328"/>
      <c r="P936" s="326"/>
      <c r="Q936" s="290">
        <v>3.78</v>
      </c>
    </row>
    <row r="937" spans="1:17" hidden="1" outlineLevel="1" collapsed="1" x14ac:dyDescent="0.25">
      <c r="A937" s="287"/>
      <c r="B937" s="287"/>
      <c r="C937" s="287"/>
      <c r="D937" s="325">
        <v>100461336</v>
      </c>
      <c r="E937" s="326"/>
      <c r="F937" s="326"/>
      <c r="G937" s="326"/>
      <c r="H937" s="326"/>
      <c r="I937" s="327">
        <v>1.89</v>
      </c>
      <c r="J937" s="326"/>
      <c r="K937" s="326"/>
      <c r="L937" s="328"/>
      <c r="M937" s="326"/>
      <c r="N937" s="326"/>
      <c r="O937" s="328"/>
      <c r="P937" s="326"/>
      <c r="Q937" s="290">
        <v>1.89</v>
      </c>
    </row>
    <row r="938" spans="1:17" hidden="1" outlineLevel="1" collapsed="1" x14ac:dyDescent="0.25">
      <c r="A938" s="287"/>
      <c r="B938" s="287"/>
      <c r="C938" s="287"/>
      <c r="D938" s="325">
        <v>100461434</v>
      </c>
      <c r="E938" s="326"/>
      <c r="F938" s="326"/>
      <c r="G938" s="326"/>
      <c r="H938" s="326"/>
      <c r="I938" s="327">
        <v>4.16</v>
      </c>
      <c r="J938" s="326"/>
      <c r="K938" s="326"/>
      <c r="L938" s="328"/>
      <c r="M938" s="326"/>
      <c r="N938" s="326"/>
      <c r="O938" s="328"/>
      <c r="P938" s="326"/>
      <c r="Q938" s="290">
        <v>4.16</v>
      </c>
    </row>
    <row r="939" spans="1:17" hidden="1" outlineLevel="1" collapsed="1" x14ac:dyDescent="0.25">
      <c r="A939" s="287"/>
      <c r="B939" s="287"/>
      <c r="C939" s="287"/>
      <c r="D939" s="325">
        <v>100461423</v>
      </c>
      <c r="E939" s="326"/>
      <c r="F939" s="326"/>
      <c r="G939" s="326"/>
      <c r="H939" s="326"/>
      <c r="I939" s="327">
        <v>5.85</v>
      </c>
      <c r="J939" s="326"/>
      <c r="K939" s="326"/>
      <c r="L939" s="328"/>
      <c r="M939" s="326"/>
      <c r="N939" s="326"/>
      <c r="O939" s="328"/>
      <c r="P939" s="326"/>
      <c r="Q939" s="290">
        <v>5.85</v>
      </c>
    </row>
    <row r="940" spans="1:17" hidden="1" outlineLevel="1" collapsed="1" x14ac:dyDescent="0.25">
      <c r="A940" s="287"/>
      <c r="B940" s="287"/>
      <c r="C940" s="287"/>
      <c r="D940" s="325">
        <v>100461416</v>
      </c>
      <c r="E940" s="326"/>
      <c r="F940" s="326"/>
      <c r="G940" s="326"/>
      <c r="H940" s="326"/>
      <c r="I940" s="327">
        <v>4.76</v>
      </c>
      <c r="J940" s="326"/>
      <c r="K940" s="326"/>
      <c r="L940" s="328"/>
      <c r="M940" s="326"/>
      <c r="N940" s="326"/>
      <c r="O940" s="328"/>
      <c r="P940" s="326"/>
      <c r="Q940" s="290">
        <v>4.76</v>
      </c>
    </row>
    <row r="941" spans="1:17" hidden="1" outlineLevel="1" collapsed="1" x14ac:dyDescent="0.25">
      <c r="A941" s="287"/>
      <c r="B941" s="287"/>
      <c r="C941" s="287"/>
      <c r="D941" s="325">
        <v>100461419</v>
      </c>
      <c r="E941" s="326"/>
      <c r="F941" s="326"/>
      <c r="G941" s="326"/>
      <c r="H941" s="326"/>
      <c r="I941" s="327">
        <v>0.28000000000000003</v>
      </c>
      <c r="J941" s="326"/>
      <c r="K941" s="326"/>
      <c r="L941" s="328"/>
      <c r="M941" s="326"/>
      <c r="N941" s="326"/>
      <c r="O941" s="328"/>
      <c r="P941" s="326"/>
      <c r="Q941" s="290">
        <v>0.28000000000000003</v>
      </c>
    </row>
    <row r="942" spans="1:17" hidden="1" outlineLevel="1" collapsed="1" x14ac:dyDescent="0.25">
      <c r="A942" s="287"/>
      <c r="B942" s="287"/>
      <c r="C942" s="287"/>
      <c r="D942" s="325">
        <v>100461406</v>
      </c>
      <c r="E942" s="326"/>
      <c r="F942" s="326"/>
      <c r="G942" s="326"/>
      <c r="H942" s="326"/>
      <c r="I942" s="327">
        <v>1.37</v>
      </c>
      <c r="J942" s="326"/>
      <c r="K942" s="326"/>
      <c r="L942" s="328"/>
      <c r="M942" s="326"/>
      <c r="N942" s="326"/>
      <c r="O942" s="328"/>
      <c r="P942" s="326"/>
      <c r="Q942" s="290">
        <v>1.37</v>
      </c>
    </row>
    <row r="943" spans="1:17" hidden="1" outlineLevel="1" collapsed="1" x14ac:dyDescent="0.25">
      <c r="A943" s="287"/>
      <c r="B943" s="287"/>
      <c r="C943" s="287"/>
      <c r="D943" s="325">
        <v>100461411</v>
      </c>
      <c r="E943" s="326"/>
      <c r="F943" s="326"/>
      <c r="G943" s="326"/>
      <c r="H943" s="326"/>
      <c r="I943" s="327">
        <v>10.84</v>
      </c>
      <c r="J943" s="326"/>
      <c r="K943" s="326"/>
      <c r="L943" s="328"/>
      <c r="M943" s="326"/>
      <c r="N943" s="326"/>
      <c r="O943" s="328"/>
      <c r="P943" s="326"/>
      <c r="Q943" s="290">
        <v>10.84</v>
      </c>
    </row>
    <row r="944" spans="1:17" hidden="1" outlineLevel="1" collapsed="1" x14ac:dyDescent="0.25">
      <c r="A944" s="287"/>
      <c r="B944" s="287"/>
      <c r="C944" s="287"/>
      <c r="D944" s="325">
        <v>100461412</v>
      </c>
      <c r="E944" s="326"/>
      <c r="F944" s="326"/>
      <c r="G944" s="326"/>
      <c r="H944" s="326"/>
      <c r="I944" s="327">
        <v>0.97</v>
      </c>
      <c r="J944" s="326"/>
      <c r="K944" s="326"/>
      <c r="L944" s="328"/>
      <c r="M944" s="326"/>
      <c r="N944" s="326"/>
      <c r="O944" s="328"/>
      <c r="P944" s="326"/>
      <c r="Q944" s="290">
        <v>0.97</v>
      </c>
    </row>
    <row r="945" spans="1:17" hidden="1" outlineLevel="1" collapsed="1" x14ac:dyDescent="0.25">
      <c r="A945" s="287"/>
      <c r="B945" s="287"/>
      <c r="C945" s="287"/>
      <c r="D945" s="325">
        <v>100461413</v>
      </c>
      <c r="E945" s="326"/>
      <c r="F945" s="326"/>
      <c r="G945" s="326"/>
      <c r="H945" s="326"/>
      <c r="I945" s="327">
        <v>0.27</v>
      </c>
      <c r="J945" s="326"/>
      <c r="K945" s="326"/>
      <c r="L945" s="328"/>
      <c r="M945" s="326"/>
      <c r="N945" s="326"/>
      <c r="O945" s="328"/>
      <c r="P945" s="326"/>
      <c r="Q945" s="290">
        <v>0.27</v>
      </c>
    </row>
    <row r="946" spans="1:17" hidden="1" outlineLevel="1" collapsed="1" x14ac:dyDescent="0.25">
      <c r="A946" s="287"/>
      <c r="B946" s="287"/>
      <c r="C946" s="287"/>
      <c r="D946" s="325">
        <v>100461269</v>
      </c>
      <c r="E946" s="326"/>
      <c r="F946" s="326"/>
      <c r="G946" s="326"/>
      <c r="H946" s="326"/>
      <c r="I946" s="327">
        <v>0.48</v>
      </c>
      <c r="J946" s="326"/>
      <c r="K946" s="326"/>
      <c r="L946" s="328"/>
      <c r="M946" s="326"/>
      <c r="N946" s="326"/>
      <c r="O946" s="328"/>
      <c r="P946" s="326"/>
      <c r="Q946" s="290">
        <v>0.48</v>
      </c>
    </row>
    <row r="947" spans="1:17" hidden="1" outlineLevel="1" collapsed="1" x14ac:dyDescent="0.25">
      <c r="A947" s="287"/>
      <c r="B947" s="287"/>
      <c r="C947" s="287"/>
      <c r="D947" s="325">
        <v>100461286</v>
      </c>
      <c r="E947" s="326"/>
      <c r="F947" s="326"/>
      <c r="G947" s="326"/>
      <c r="H947" s="326"/>
      <c r="I947" s="327">
        <v>1.9</v>
      </c>
      <c r="J947" s="326"/>
      <c r="K947" s="326"/>
      <c r="L947" s="328"/>
      <c r="M947" s="326"/>
      <c r="N947" s="326"/>
      <c r="O947" s="328"/>
      <c r="P947" s="326"/>
      <c r="Q947" s="290">
        <v>1.9</v>
      </c>
    </row>
    <row r="948" spans="1:17" hidden="1" outlineLevel="1" collapsed="1" x14ac:dyDescent="0.25">
      <c r="A948" s="287"/>
      <c r="B948" s="287"/>
      <c r="C948" s="287"/>
      <c r="D948" s="325">
        <v>100461371</v>
      </c>
      <c r="E948" s="326"/>
      <c r="F948" s="326"/>
      <c r="G948" s="326"/>
      <c r="H948" s="326"/>
      <c r="I948" s="327">
        <v>1.06</v>
      </c>
      <c r="J948" s="326"/>
      <c r="K948" s="326"/>
      <c r="L948" s="328"/>
      <c r="M948" s="326"/>
      <c r="N948" s="326"/>
      <c r="O948" s="328"/>
      <c r="P948" s="326"/>
      <c r="Q948" s="290">
        <v>1.06</v>
      </c>
    </row>
    <row r="949" spans="1:17" hidden="1" outlineLevel="1" collapsed="1" x14ac:dyDescent="0.25">
      <c r="A949" s="287"/>
      <c r="B949" s="287"/>
      <c r="C949" s="287"/>
      <c r="D949" s="325">
        <v>100461291</v>
      </c>
      <c r="E949" s="326"/>
      <c r="F949" s="326"/>
      <c r="G949" s="326"/>
      <c r="H949" s="326"/>
      <c r="I949" s="327">
        <v>4.74</v>
      </c>
      <c r="J949" s="326"/>
      <c r="K949" s="326"/>
      <c r="L949" s="328"/>
      <c r="M949" s="326"/>
      <c r="N949" s="326"/>
      <c r="O949" s="328"/>
      <c r="P949" s="326"/>
      <c r="Q949" s="290">
        <v>4.74</v>
      </c>
    </row>
    <row r="950" spans="1:17" hidden="1" outlineLevel="1" collapsed="1" x14ac:dyDescent="0.25">
      <c r="A950" s="287"/>
      <c r="B950" s="287"/>
      <c r="C950" s="287"/>
      <c r="D950" s="325">
        <v>100461261</v>
      </c>
      <c r="E950" s="326"/>
      <c r="F950" s="326"/>
      <c r="G950" s="326"/>
      <c r="H950" s="326"/>
      <c r="I950" s="327">
        <v>3.45</v>
      </c>
      <c r="J950" s="326"/>
      <c r="K950" s="326"/>
      <c r="L950" s="328"/>
      <c r="M950" s="326"/>
      <c r="N950" s="326"/>
      <c r="O950" s="328"/>
      <c r="P950" s="326"/>
      <c r="Q950" s="290">
        <v>3.45</v>
      </c>
    </row>
    <row r="951" spans="1:17" hidden="1" outlineLevel="1" collapsed="1" x14ac:dyDescent="0.25">
      <c r="A951" s="287"/>
      <c r="B951" s="287"/>
      <c r="C951" s="287"/>
      <c r="D951" s="325">
        <v>100461249</v>
      </c>
      <c r="E951" s="326"/>
      <c r="F951" s="326"/>
      <c r="G951" s="326"/>
      <c r="H951" s="326"/>
      <c r="I951" s="327">
        <v>3.85</v>
      </c>
      <c r="J951" s="326"/>
      <c r="K951" s="326"/>
      <c r="L951" s="328"/>
      <c r="M951" s="326"/>
      <c r="N951" s="326"/>
      <c r="O951" s="328"/>
      <c r="P951" s="326"/>
      <c r="Q951" s="290">
        <v>3.85</v>
      </c>
    </row>
    <row r="952" spans="1:17" hidden="1" outlineLevel="1" collapsed="1" x14ac:dyDescent="0.25">
      <c r="A952" s="287"/>
      <c r="B952" s="287"/>
      <c r="C952" s="287"/>
      <c r="D952" s="325">
        <v>100461255</v>
      </c>
      <c r="E952" s="326"/>
      <c r="F952" s="326"/>
      <c r="G952" s="326"/>
      <c r="H952" s="326"/>
      <c r="I952" s="327">
        <v>0.79</v>
      </c>
      <c r="J952" s="326"/>
      <c r="K952" s="326"/>
      <c r="L952" s="328"/>
      <c r="M952" s="326"/>
      <c r="N952" s="326"/>
      <c r="O952" s="328"/>
      <c r="P952" s="326"/>
      <c r="Q952" s="290">
        <v>0.79</v>
      </c>
    </row>
    <row r="953" spans="1:17" hidden="1" outlineLevel="1" collapsed="1" x14ac:dyDescent="0.25">
      <c r="A953" s="287"/>
      <c r="B953" s="287"/>
      <c r="C953" s="287"/>
      <c r="D953" s="325">
        <v>100461329</v>
      </c>
      <c r="E953" s="326"/>
      <c r="F953" s="326"/>
      <c r="G953" s="326"/>
      <c r="H953" s="326"/>
      <c r="I953" s="327">
        <v>1.29</v>
      </c>
      <c r="J953" s="326"/>
      <c r="K953" s="326"/>
      <c r="L953" s="328"/>
      <c r="M953" s="326"/>
      <c r="N953" s="326"/>
      <c r="O953" s="328"/>
      <c r="P953" s="326"/>
      <c r="Q953" s="290">
        <v>1.29</v>
      </c>
    </row>
    <row r="954" spans="1:17" hidden="1" outlineLevel="1" collapsed="1" x14ac:dyDescent="0.25">
      <c r="A954" s="287"/>
      <c r="B954" s="287"/>
      <c r="C954" s="287"/>
      <c r="D954" s="325">
        <v>100461330</v>
      </c>
      <c r="E954" s="326"/>
      <c r="F954" s="326"/>
      <c r="G954" s="326"/>
      <c r="H954" s="326"/>
      <c r="I954" s="327">
        <v>4.88</v>
      </c>
      <c r="J954" s="326"/>
      <c r="K954" s="326"/>
      <c r="L954" s="328"/>
      <c r="M954" s="326"/>
      <c r="N954" s="326"/>
      <c r="O954" s="328"/>
      <c r="P954" s="326"/>
      <c r="Q954" s="290">
        <v>4.88</v>
      </c>
    </row>
    <row r="955" spans="1:17" hidden="1" outlineLevel="1" collapsed="1" x14ac:dyDescent="0.25">
      <c r="A955" s="287"/>
      <c r="B955" s="287"/>
      <c r="C955" s="287"/>
      <c r="D955" s="325">
        <v>100461331</v>
      </c>
      <c r="E955" s="326"/>
      <c r="F955" s="326"/>
      <c r="G955" s="326"/>
      <c r="H955" s="326"/>
      <c r="I955" s="327">
        <v>3.14</v>
      </c>
      <c r="J955" s="326"/>
      <c r="K955" s="326"/>
      <c r="L955" s="328"/>
      <c r="M955" s="326"/>
      <c r="N955" s="326"/>
      <c r="O955" s="328"/>
      <c r="P955" s="326"/>
      <c r="Q955" s="290">
        <v>3.14</v>
      </c>
    </row>
    <row r="956" spans="1:17" hidden="1" outlineLevel="1" collapsed="1" x14ac:dyDescent="0.25">
      <c r="A956" s="287"/>
      <c r="B956" s="287"/>
      <c r="C956" s="287"/>
      <c r="D956" s="325">
        <v>100461315</v>
      </c>
      <c r="E956" s="326"/>
      <c r="F956" s="326"/>
      <c r="G956" s="326"/>
      <c r="H956" s="326"/>
      <c r="I956" s="327">
        <v>5.99</v>
      </c>
      <c r="J956" s="326"/>
      <c r="K956" s="326"/>
      <c r="L956" s="328"/>
      <c r="M956" s="326"/>
      <c r="N956" s="326"/>
      <c r="O956" s="328"/>
      <c r="P956" s="326"/>
      <c r="Q956" s="290">
        <v>5.99</v>
      </c>
    </row>
    <row r="957" spans="1:17" hidden="1" outlineLevel="1" collapsed="1" x14ac:dyDescent="0.25">
      <c r="A957" s="287"/>
      <c r="B957" s="287"/>
      <c r="C957" s="287"/>
      <c r="D957" s="325">
        <v>100461317</v>
      </c>
      <c r="E957" s="326"/>
      <c r="F957" s="326"/>
      <c r="G957" s="326"/>
      <c r="H957" s="326"/>
      <c r="I957" s="327">
        <v>1.84</v>
      </c>
      <c r="J957" s="326"/>
      <c r="K957" s="326"/>
      <c r="L957" s="328"/>
      <c r="M957" s="326"/>
      <c r="N957" s="326"/>
      <c r="O957" s="328"/>
      <c r="P957" s="326"/>
      <c r="Q957" s="290">
        <v>1.84</v>
      </c>
    </row>
    <row r="958" spans="1:17" hidden="1" outlineLevel="1" collapsed="1" x14ac:dyDescent="0.25">
      <c r="A958" s="287"/>
      <c r="B958" s="287"/>
      <c r="C958" s="287"/>
      <c r="D958" s="325">
        <v>100461318</v>
      </c>
      <c r="E958" s="326"/>
      <c r="F958" s="326"/>
      <c r="G958" s="326"/>
      <c r="H958" s="326"/>
      <c r="I958" s="327">
        <v>0.22</v>
      </c>
      <c r="J958" s="326"/>
      <c r="K958" s="326"/>
      <c r="L958" s="328"/>
      <c r="M958" s="326"/>
      <c r="N958" s="326"/>
      <c r="O958" s="328"/>
      <c r="P958" s="326"/>
      <c r="Q958" s="290">
        <v>0.22</v>
      </c>
    </row>
    <row r="959" spans="1:17" hidden="1" outlineLevel="1" collapsed="1" x14ac:dyDescent="0.25">
      <c r="A959" s="287"/>
      <c r="B959" s="287"/>
      <c r="C959" s="287"/>
      <c r="D959" s="325">
        <v>100461319</v>
      </c>
      <c r="E959" s="326"/>
      <c r="F959" s="326"/>
      <c r="G959" s="326"/>
      <c r="H959" s="326"/>
      <c r="I959" s="327">
        <v>1.42</v>
      </c>
      <c r="J959" s="326"/>
      <c r="K959" s="326"/>
      <c r="L959" s="328"/>
      <c r="M959" s="326"/>
      <c r="N959" s="326"/>
      <c r="O959" s="328"/>
      <c r="P959" s="326"/>
      <c r="Q959" s="290">
        <v>1.42</v>
      </c>
    </row>
    <row r="960" spans="1:17" hidden="1" outlineLevel="1" collapsed="1" x14ac:dyDescent="0.25">
      <c r="A960" s="287"/>
      <c r="B960" s="287"/>
      <c r="C960" s="287"/>
      <c r="D960" s="325">
        <v>100461322</v>
      </c>
      <c r="E960" s="326"/>
      <c r="F960" s="326"/>
      <c r="G960" s="326"/>
      <c r="H960" s="326"/>
      <c r="I960" s="327">
        <v>2.11</v>
      </c>
      <c r="J960" s="326"/>
      <c r="K960" s="326"/>
      <c r="L960" s="328"/>
      <c r="M960" s="326"/>
      <c r="N960" s="326"/>
      <c r="O960" s="328"/>
      <c r="P960" s="326"/>
      <c r="Q960" s="290">
        <v>2.11</v>
      </c>
    </row>
    <row r="961" spans="1:17" hidden="1" outlineLevel="1" collapsed="1" x14ac:dyDescent="0.25">
      <c r="A961" s="287"/>
      <c r="B961" s="287"/>
      <c r="C961" s="287"/>
      <c r="D961" s="325">
        <v>100461307</v>
      </c>
      <c r="E961" s="326"/>
      <c r="F961" s="326"/>
      <c r="G961" s="326"/>
      <c r="H961" s="326"/>
      <c r="I961" s="327">
        <v>2.87</v>
      </c>
      <c r="J961" s="326"/>
      <c r="K961" s="326"/>
      <c r="L961" s="328"/>
      <c r="M961" s="326"/>
      <c r="N961" s="326"/>
      <c r="O961" s="328"/>
      <c r="P961" s="326"/>
      <c r="Q961" s="290">
        <v>2.87</v>
      </c>
    </row>
    <row r="962" spans="1:17" hidden="1" outlineLevel="1" collapsed="1" x14ac:dyDescent="0.25">
      <c r="A962" s="287"/>
      <c r="B962" s="287"/>
      <c r="C962" s="287"/>
      <c r="D962" s="325">
        <v>100461308</v>
      </c>
      <c r="E962" s="326"/>
      <c r="F962" s="326"/>
      <c r="G962" s="326"/>
      <c r="H962" s="326"/>
      <c r="I962" s="327">
        <v>3.86</v>
      </c>
      <c r="J962" s="326"/>
      <c r="K962" s="326"/>
      <c r="L962" s="328"/>
      <c r="M962" s="326"/>
      <c r="N962" s="326"/>
      <c r="O962" s="328"/>
      <c r="P962" s="326"/>
      <c r="Q962" s="290">
        <v>3.86</v>
      </c>
    </row>
    <row r="963" spans="1:17" hidden="1" outlineLevel="1" collapsed="1" x14ac:dyDescent="0.25">
      <c r="A963" s="287"/>
      <c r="B963" s="287"/>
      <c r="C963" s="287"/>
      <c r="D963" s="325">
        <v>100461311</v>
      </c>
      <c r="E963" s="326"/>
      <c r="F963" s="326"/>
      <c r="G963" s="326"/>
      <c r="H963" s="326"/>
      <c r="I963" s="327">
        <v>2.54</v>
      </c>
      <c r="J963" s="326"/>
      <c r="K963" s="326"/>
      <c r="L963" s="328"/>
      <c r="M963" s="326"/>
      <c r="N963" s="326"/>
      <c r="O963" s="328"/>
      <c r="P963" s="326"/>
      <c r="Q963" s="290">
        <v>2.54</v>
      </c>
    </row>
    <row r="964" spans="1:17" hidden="1" outlineLevel="1" collapsed="1" x14ac:dyDescent="0.25">
      <c r="A964" s="287"/>
      <c r="B964" s="287"/>
      <c r="C964" s="287"/>
      <c r="D964" s="325">
        <v>100461279</v>
      </c>
      <c r="E964" s="326"/>
      <c r="F964" s="326"/>
      <c r="G964" s="326"/>
      <c r="H964" s="326"/>
      <c r="I964" s="327">
        <v>5.87</v>
      </c>
      <c r="J964" s="326"/>
      <c r="K964" s="326"/>
      <c r="L964" s="328"/>
      <c r="M964" s="326"/>
      <c r="N964" s="326"/>
      <c r="O964" s="328"/>
      <c r="P964" s="326"/>
      <c r="Q964" s="290">
        <v>5.87</v>
      </c>
    </row>
    <row r="965" spans="1:17" hidden="1" outlineLevel="1" collapsed="1" x14ac:dyDescent="0.25">
      <c r="A965" s="287"/>
      <c r="B965" s="287"/>
      <c r="C965" s="287"/>
      <c r="D965" s="325">
        <v>100461299</v>
      </c>
      <c r="E965" s="326"/>
      <c r="F965" s="326"/>
      <c r="G965" s="326"/>
      <c r="H965" s="326"/>
      <c r="I965" s="327">
        <v>1.22</v>
      </c>
      <c r="J965" s="326"/>
      <c r="K965" s="326"/>
      <c r="L965" s="328"/>
      <c r="M965" s="326"/>
      <c r="N965" s="326"/>
      <c r="O965" s="328"/>
      <c r="P965" s="326"/>
      <c r="Q965" s="290">
        <v>1.22</v>
      </c>
    </row>
    <row r="966" spans="1:17" hidden="1" outlineLevel="1" collapsed="1" x14ac:dyDescent="0.25">
      <c r="A966" s="287"/>
      <c r="B966" s="287"/>
      <c r="C966" s="287"/>
      <c r="D966" s="325">
        <v>100461302</v>
      </c>
      <c r="E966" s="326"/>
      <c r="F966" s="326"/>
      <c r="G966" s="326"/>
      <c r="H966" s="326"/>
      <c r="I966" s="327">
        <v>1.84</v>
      </c>
      <c r="J966" s="326"/>
      <c r="K966" s="326"/>
      <c r="L966" s="328"/>
      <c r="M966" s="326"/>
      <c r="N966" s="326"/>
      <c r="O966" s="328"/>
      <c r="P966" s="326"/>
      <c r="Q966" s="290">
        <v>1.84</v>
      </c>
    </row>
    <row r="967" spans="1:17" hidden="1" outlineLevel="1" collapsed="1" x14ac:dyDescent="0.25">
      <c r="A967" s="287"/>
      <c r="B967" s="287"/>
      <c r="C967" s="287"/>
      <c r="D967" s="325">
        <v>100460916</v>
      </c>
      <c r="E967" s="326"/>
      <c r="F967" s="326"/>
      <c r="G967" s="326"/>
      <c r="H967" s="326"/>
      <c r="I967" s="327">
        <v>2.36</v>
      </c>
      <c r="J967" s="326"/>
      <c r="K967" s="326"/>
      <c r="L967" s="328"/>
      <c r="M967" s="326"/>
      <c r="N967" s="326"/>
      <c r="O967" s="328"/>
      <c r="P967" s="326"/>
      <c r="Q967" s="290">
        <v>2.36</v>
      </c>
    </row>
    <row r="968" spans="1:17" hidden="1" outlineLevel="1" collapsed="1" x14ac:dyDescent="0.25">
      <c r="A968" s="287"/>
      <c r="B968" s="287"/>
      <c r="C968" s="287"/>
      <c r="D968" s="325">
        <v>100460962</v>
      </c>
      <c r="E968" s="326"/>
      <c r="F968" s="326"/>
      <c r="G968" s="326"/>
      <c r="H968" s="326"/>
      <c r="I968" s="327">
        <v>4.8</v>
      </c>
      <c r="J968" s="326"/>
      <c r="K968" s="326"/>
      <c r="L968" s="328"/>
      <c r="M968" s="326"/>
      <c r="N968" s="326"/>
      <c r="O968" s="328"/>
      <c r="P968" s="326"/>
      <c r="Q968" s="290">
        <v>4.8</v>
      </c>
    </row>
    <row r="969" spans="1:17" hidden="1" outlineLevel="1" collapsed="1" x14ac:dyDescent="0.25">
      <c r="A969" s="287"/>
      <c r="B969" s="287"/>
      <c r="C969" s="287"/>
      <c r="D969" s="325">
        <v>100460967</v>
      </c>
      <c r="E969" s="326"/>
      <c r="F969" s="326"/>
      <c r="G969" s="326"/>
      <c r="H969" s="326"/>
      <c r="I969" s="327">
        <v>0.9</v>
      </c>
      <c r="J969" s="326"/>
      <c r="K969" s="326"/>
      <c r="L969" s="328"/>
      <c r="M969" s="326"/>
      <c r="N969" s="326"/>
      <c r="O969" s="328"/>
      <c r="P969" s="326"/>
      <c r="Q969" s="290">
        <v>0.9</v>
      </c>
    </row>
    <row r="970" spans="1:17" hidden="1" outlineLevel="1" collapsed="1" x14ac:dyDescent="0.25">
      <c r="A970" s="287"/>
      <c r="B970" s="287"/>
      <c r="C970" s="287"/>
      <c r="D970" s="325">
        <v>100460969</v>
      </c>
      <c r="E970" s="326"/>
      <c r="F970" s="326"/>
      <c r="G970" s="326"/>
      <c r="H970" s="326"/>
      <c r="I970" s="327">
        <v>3.38</v>
      </c>
      <c r="J970" s="326"/>
      <c r="K970" s="326"/>
      <c r="L970" s="328"/>
      <c r="M970" s="326"/>
      <c r="N970" s="326"/>
      <c r="O970" s="328"/>
      <c r="P970" s="326"/>
      <c r="Q970" s="290">
        <v>3.38</v>
      </c>
    </row>
    <row r="971" spans="1:17" hidden="1" outlineLevel="1" collapsed="1" x14ac:dyDescent="0.25">
      <c r="A971" s="287"/>
      <c r="B971" s="287"/>
      <c r="C971" s="287"/>
      <c r="D971" s="325">
        <v>100460975</v>
      </c>
      <c r="E971" s="326"/>
      <c r="F971" s="326"/>
      <c r="G971" s="326"/>
      <c r="H971" s="326"/>
      <c r="I971" s="327">
        <v>8.81</v>
      </c>
      <c r="J971" s="326"/>
      <c r="K971" s="326"/>
      <c r="L971" s="328"/>
      <c r="M971" s="326"/>
      <c r="N971" s="326"/>
      <c r="O971" s="328"/>
      <c r="P971" s="326"/>
      <c r="Q971" s="290">
        <v>8.81</v>
      </c>
    </row>
    <row r="972" spans="1:17" hidden="1" outlineLevel="1" collapsed="1" x14ac:dyDescent="0.25">
      <c r="A972" s="287"/>
      <c r="B972" s="287"/>
      <c r="C972" s="287"/>
      <c r="D972" s="325">
        <v>100460976</v>
      </c>
      <c r="E972" s="326"/>
      <c r="F972" s="326"/>
      <c r="G972" s="326"/>
      <c r="H972" s="326"/>
      <c r="I972" s="327">
        <v>7.17</v>
      </c>
      <c r="J972" s="326"/>
      <c r="K972" s="326"/>
      <c r="L972" s="328"/>
      <c r="M972" s="326"/>
      <c r="N972" s="326"/>
      <c r="O972" s="328"/>
      <c r="P972" s="326"/>
      <c r="Q972" s="290">
        <v>7.17</v>
      </c>
    </row>
    <row r="973" spans="1:17" hidden="1" outlineLevel="1" collapsed="1" x14ac:dyDescent="0.25">
      <c r="A973" s="287"/>
      <c r="B973" s="287"/>
      <c r="C973" s="287"/>
      <c r="D973" s="325">
        <v>100460981</v>
      </c>
      <c r="E973" s="326"/>
      <c r="F973" s="326"/>
      <c r="G973" s="326"/>
      <c r="H973" s="326"/>
      <c r="I973" s="327">
        <v>3.59</v>
      </c>
      <c r="J973" s="326"/>
      <c r="K973" s="326"/>
      <c r="L973" s="328"/>
      <c r="M973" s="326"/>
      <c r="N973" s="326"/>
      <c r="O973" s="328"/>
      <c r="P973" s="326"/>
      <c r="Q973" s="290">
        <v>3.59</v>
      </c>
    </row>
    <row r="974" spans="1:17" hidden="1" outlineLevel="1" collapsed="1" x14ac:dyDescent="0.25">
      <c r="A974" s="287"/>
      <c r="B974" s="287"/>
      <c r="C974" s="287"/>
      <c r="D974" s="325">
        <v>100460982</v>
      </c>
      <c r="E974" s="326"/>
      <c r="F974" s="326"/>
      <c r="G974" s="326"/>
      <c r="H974" s="326"/>
      <c r="I974" s="327">
        <v>3.78</v>
      </c>
      <c r="J974" s="326"/>
      <c r="K974" s="326"/>
      <c r="L974" s="328"/>
      <c r="M974" s="326"/>
      <c r="N974" s="326"/>
      <c r="O974" s="328"/>
      <c r="P974" s="326"/>
      <c r="Q974" s="290">
        <v>3.78</v>
      </c>
    </row>
    <row r="975" spans="1:17" hidden="1" outlineLevel="1" collapsed="1" x14ac:dyDescent="0.25">
      <c r="A975" s="287"/>
      <c r="B975" s="287"/>
      <c r="C975" s="287"/>
      <c r="D975" s="325">
        <v>100460985</v>
      </c>
      <c r="E975" s="326"/>
      <c r="F975" s="326"/>
      <c r="G975" s="326"/>
      <c r="H975" s="326"/>
      <c r="I975" s="327">
        <v>2.0499999999999998</v>
      </c>
      <c r="J975" s="326"/>
      <c r="K975" s="326"/>
      <c r="L975" s="328"/>
      <c r="M975" s="326"/>
      <c r="N975" s="326"/>
      <c r="O975" s="328"/>
      <c r="P975" s="326"/>
      <c r="Q975" s="290">
        <v>2.0499999999999998</v>
      </c>
    </row>
    <row r="976" spans="1:17" hidden="1" outlineLevel="1" collapsed="1" x14ac:dyDescent="0.25">
      <c r="A976" s="287"/>
      <c r="B976" s="287"/>
      <c r="C976" s="287"/>
      <c r="D976" s="325">
        <v>100460986</v>
      </c>
      <c r="E976" s="326"/>
      <c r="F976" s="326"/>
      <c r="G976" s="326"/>
      <c r="H976" s="326"/>
      <c r="I976" s="327">
        <v>2.86</v>
      </c>
      <c r="J976" s="326"/>
      <c r="K976" s="326"/>
      <c r="L976" s="328"/>
      <c r="M976" s="326"/>
      <c r="N976" s="326"/>
      <c r="O976" s="328"/>
      <c r="P976" s="326"/>
      <c r="Q976" s="290">
        <v>2.86</v>
      </c>
    </row>
    <row r="977" spans="1:17" hidden="1" outlineLevel="1" collapsed="1" x14ac:dyDescent="0.25">
      <c r="A977" s="287"/>
      <c r="B977" s="287"/>
      <c r="C977" s="287"/>
      <c r="D977" s="325">
        <v>100460947</v>
      </c>
      <c r="E977" s="326"/>
      <c r="F977" s="326"/>
      <c r="G977" s="326"/>
      <c r="H977" s="326"/>
      <c r="I977" s="327">
        <v>2.3199999999999998</v>
      </c>
      <c r="J977" s="326"/>
      <c r="K977" s="326"/>
      <c r="L977" s="328"/>
      <c r="M977" s="326"/>
      <c r="N977" s="326"/>
      <c r="O977" s="328"/>
      <c r="P977" s="326"/>
      <c r="Q977" s="290">
        <v>2.3199999999999998</v>
      </c>
    </row>
    <row r="978" spans="1:17" hidden="1" outlineLevel="1" collapsed="1" x14ac:dyDescent="0.25">
      <c r="A978" s="287"/>
      <c r="B978" s="287"/>
      <c r="C978" s="287"/>
      <c r="D978" s="325">
        <v>100461015</v>
      </c>
      <c r="E978" s="326"/>
      <c r="F978" s="326"/>
      <c r="G978" s="326"/>
      <c r="H978" s="326"/>
      <c r="I978" s="327">
        <v>4.2</v>
      </c>
      <c r="J978" s="326"/>
      <c r="K978" s="326"/>
      <c r="L978" s="328"/>
      <c r="M978" s="326"/>
      <c r="N978" s="326"/>
      <c r="O978" s="328"/>
      <c r="P978" s="326"/>
      <c r="Q978" s="290">
        <v>4.2</v>
      </c>
    </row>
    <row r="979" spans="1:17" hidden="1" outlineLevel="1" collapsed="1" x14ac:dyDescent="0.25">
      <c r="A979" s="287"/>
      <c r="B979" s="287"/>
      <c r="C979" s="287"/>
      <c r="D979" s="325">
        <v>100461031</v>
      </c>
      <c r="E979" s="326"/>
      <c r="F979" s="326"/>
      <c r="G979" s="326"/>
      <c r="H979" s="326"/>
      <c r="I979" s="327">
        <v>2.78</v>
      </c>
      <c r="J979" s="326"/>
      <c r="K979" s="326"/>
      <c r="L979" s="328"/>
      <c r="M979" s="326"/>
      <c r="N979" s="326"/>
      <c r="O979" s="328"/>
      <c r="P979" s="326"/>
      <c r="Q979" s="290">
        <v>2.78</v>
      </c>
    </row>
    <row r="980" spans="1:17" hidden="1" outlineLevel="1" collapsed="1" x14ac:dyDescent="0.25">
      <c r="A980" s="287"/>
      <c r="B980" s="287"/>
      <c r="C980" s="287"/>
      <c r="D980" s="325">
        <v>100461045</v>
      </c>
      <c r="E980" s="326"/>
      <c r="F980" s="326"/>
      <c r="G980" s="326"/>
      <c r="H980" s="326"/>
      <c r="I980" s="327">
        <v>1.63</v>
      </c>
      <c r="J980" s="326"/>
      <c r="K980" s="326"/>
      <c r="L980" s="328"/>
      <c r="M980" s="326"/>
      <c r="N980" s="326"/>
      <c r="O980" s="328"/>
      <c r="P980" s="326"/>
      <c r="Q980" s="290">
        <v>1.63</v>
      </c>
    </row>
    <row r="981" spans="1:17" hidden="1" outlineLevel="1" collapsed="1" x14ac:dyDescent="0.25">
      <c r="A981" s="287"/>
      <c r="B981" s="287"/>
      <c r="C981" s="287"/>
      <c r="D981" s="325">
        <v>100461046</v>
      </c>
      <c r="E981" s="326"/>
      <c r="F981" s="326"/>
      <c r="G981" s="326"/>
      <c r="H981" s="326"/>
      <c r="I981" s="327">
        <v>0.45</v>
      </c>
      <c r="J981" s="326"/>
      <c r="K981" s="326"/>
      <c r="L981" s="328"/>
      <c r="M981" s="326"/>
      <c r="N981" s="326"/>
      <c r="O981" s="328"/>
      <c r="P981" s="326"/>
      <c r="Q981" s="290">
        <v>0.45</v>
      </c>
    </row>
    <row r="982" spans="1:17" hidden="1" outlineLevel="1" collapsed="1" x14ac:dyDescent="0.25">
      <c r="A982" s="287"/>
      <c r="B982" s="287"/>
      <c r="C982" s="287"/>
      <c r="D982" s="325">
        <v>100461060</v>
      </c>
      <c r="E982" s="326"/>
      <c r="F982" s="326"/>
      <c r="G982" s="326"/>
      <c r="H982" s="326"/>
      <c r="I982" s="327">
        <v>0.95</v>
      </c>
      <c r="J982" s="326"/>
      <c r="K982" s="326"/>
      <c r="L982" s="328"/>
      <c r="M982" s="326"/>
      <c r="N982" s="326"/>
      <c r="O982" s="328"/>
      <c r="P982" s="326"/>
      <c r="Q982" s="290">
        <v>0.95</v>
      </c>
    </row>
    <row r="983" spans="1:17" hidden="1" outlineLevel="1" collapsed="1" x14ac:dyDescent="0.25">
      <c r="A983" s="287"/>
      <c r="B983" s="287"/>
      <c r="C983" s="287"/>
      <c r="D983" s="325">
        <v>100461070</v>
      </c>
      <c r="E983" s="326"/>
      <c r="F983" s="326"/>
      <c r="G983" s="326"/>
      <c r="H983" s="326"/>
      <c r="I983" s="327">
        <v>0.79</v>
      </c>
      <c r="J983" s="326"/>
      <c r="K983" s="326"/>
      <c r="L983" s="328"/>
      <c r="M983" s="326"/>
      <c r="N983" s="326"/>
      <c r="O983" s="328"/>
      <c r="P983" s="326"/>
      <c r="Q983" s="290">
        <v>0.79</v>
      </c>
    </row>
    <row r="984" spans="1:17" hidden="1" outlineLevel="1" collapsed="1" x14ac:dyDescent="0.25">
      <c r="A984" s="287"/>
      <c r="B984" s="287"/>
      <c r="C984" s="287"/>
      <c r="D984" s="325">
        <v>100461074</v>
      </c>
      <c r="E984" s="326"/>
      <c r="F984" s="326"/>
      <c r="G984" s="326"/>
      <c r="H984" s="326"/>
      <c r="I984" s="327">
        <v>2.33</v>
      </c>
      <c r="J984" s="326"/>
      <c r="K984" s="326"/>
      <c r="L984" s="328"/>
      <c r="M984" s="326"/>
      <c r="N984" s="326"/>
      <c r="O984" s="328"/>
      <c r="P984" s="326"/>
      <c r="Q984" s="290">
        <v>2.33</v>
      </c>
    </row>
    <row r="985" spans="1:17" hidden="1" outlineLevel="1" collapsed="1" x14ac:dyDescent="0.25">
      <c r="A985" s="287"/>
      <c r="B985" s="287"/>
      <c r="C985" s="287"/>
      <c r="D985" s="325">
        <v>100461076</v>
      </c>
      <c r="E985" s="326"/>
      <c r="F985" s="326"/>
      <c r="G985" s="326"/>
      <c r="H985" s="326"/>
      <c r="I985" s="327">
        <v>2.46</v>
      </c>
      <c r="J985" s="326"/>
      <c r="K985" s="326"/>
      <c r="L985" s="328"/>
      <c r="M985" s="326"/>
      <c r="N985" s="326"/>
      <c r="O985" s="328"/>
      <c r="P985" s="326"/>
      <c r="Q985" s="290">
        <v>2.46</v>
      </c>
    </row>
    <row r="986" spans="1:17" hidden="1" outlineLevel="1" collapsed="1" x14ac:dyDescent="0.25">
      <c r="A986" s="287"/>
      <c r="B986" s="287"/>
      <c r="C986" s="287"/>
      <c r="D986" s="325">
        <v>100461169</v>
      </c>
      <c r="E986" s="326"/>
      <c r="F986" s="326"/>
      <c r="G986" s="326"/>
      <c r="H986" s="326"/>
      <c r="I986" s="327">
        <v>0.84</v>
      </c>
      <c r="J986" s="326"/>
      <c r="K986" s="326"/>
      <c r="L986" s="328"/>
      <c r="M986" s="326"/>
      <c r="N986" s="326"/>
      <c r="O986" s="328"/>
      <c r="P986" s="326"/>
      <c r="Q986" s="290">
        <v>0.84</v>
      </c>
    </row>
    <row r="987" spans="1:17" hidden="1" outlineLevel="1" collapsed="1" x14ac:dyDescent="0.25">
      <c r="A987" s="287"/>
      <c r="B987" s="287"/>
      <c r="C987" s="287"/>
      <c r="D987" s="325">
        <v>100461181</v>
      </c>
      <c r="E987" s="326"/>
      <c r="F987" s="326"/>
      <c r="G987" s="326"/>
      <c r="H987" s="326"/>
      <c r="I987" s="327">
        <v>2.0499999999999998</v>
      </c>
      <c r="J987" s="326"/>
      <c r="K987" s="326"/>
      <c r="L987" s="328"/>
      <c r="M987" s="326"/>
      <c r="N987" s="326"/>
      <c r="O987" s="328"/>
      <c r="P987" s="326"/>
      <c r="Q987" s="290">
        <v>2.0499999999999998</v>
      </c>
    </row>
    <row r="988" spans="1:17" hidden="1" outlineLevel="1" collapsed="1" x14ac:dyDescent="0.25">
      <c r="A988" s="287"/>
      <c r="B988" s="287"/>
      <c r="C988" s="287"/>
      <c r="D988" s="325">
        <v>100461191</v>
      </c>
      <c r="E988" s="326"/>
      <c r="F988" s="326"/>
      <c r="G988" s="326"/>
      <c r="H988" s="326"/>
      <c r="I988" s="327">
        <v>4.1500000000000004</v>
      </c>
      <c r="J988" s="326"/>
      <c r="K988" s="326"/>
      <c r="L988" s="328"/>
      <c r="M988" s="326"/>
      <c r="N988" s="326"/>
      <c r="O988" s="328"/>
      <c r="P988" s="326"/>
      <c r="Q988" s="290">
        <v>4.1500000000000004</v>
      </c>
    </row>
    <row r="989" spans="1:17" hidden="1" outlineLevel="1" collapsed="1" x14ac:dyDescent="0.25">
      <c r="A989" s="287"/>
      <c r="B989" s="287"/>
      <c r="C989" s="287"/>
      <c r="D989" s="325">
        <v>100461084</v>
      </c>
      <c r="E989" s="326"/>
      <c r="F989" s="326"/>
      <c r="G989" s="326"/>
      <c r="H989" s="326"/>
      <c r="I989" s="327">
        <v>0.95</v>
      </c>
      <c r="J989" s="326"/>
      <c r="K989" s="326"/>
      <c r="L989" s="328"/>
      <c r="M989" s="326"/>
      <c r="N989" s="326"/>
      <c r="O989" s="328"/>
      <c r="P989" s="326"/>
      <c r="Q989" s="290">
        <v>0.95</v>
      </c>
    </row>
    <row r="990" spans="1:17" hidden="1" outlineLevel="1" collapsed="1" x14ac:dyDescent="0.25">
      <c r="A990" s="287"/>
      <c r="B990" s="287"/>
      <c r="C990" s="287"/>
      <c r="D990" s="325">
        <v>100461098</v>
      </c>
      <c r="E990" s="326"/>
      <c r="F990" s="326"/>
      <c r="G990" s="326"/>
      <c r="H990" s="326"/>
      <c r="I990" s="327">
        <v>1.92</v>
      </c>
      <c r="J990" s="326"/>
      <c r="K990" s="326"/>
      <c r="L990" s="328"/>
      <c r="M990" s="326"/>
      <c r="N990" s="326"/>
      <c r="O990" s="328"/>
      <c r="P990" s="326"/>
      <c r="Q990" s="290">
        <v>1.92</v>
      </c>
    </row>
    <row r="991" spans="1:17" hidden="1" outlineLevel="1" collapsed="1" x14ac:dyDescent="0.25">
      <c r="A991" s="287"/>
      <c r="B991" s="287"/>
      <c r="C991" s="287"/>
      <c r="D991" s="325">
        <v>100461240</v>
      </c>
      <c r="E991" s="326"/>
      <c r="F991" s="326"/>
      <c r="G991" s="326"/>
      <c r="H991" s="326"/>
      <c r="I991" s="327">
        <v>12.38</v>
      </c>
      <c r="J991" s="326"/>
      <c r="K991" s="326"/>
      <c r="L991" s="328"/>
      <c r="M991" s="326"/>
      <c r="N991" s="326"/>
      <c r="O991" s="328"/>
      <c r="P991" s="326"/>
      <c r="Q991" s="290">
        <v>12.38</v>
      </c>
    </row>
    <row r="992" spans="1:17" hidden="1" outlineLevel="1" collapsed="1" x14ac:dyDescent="0.25">
      <c r="A992" s="287"/>
      <c r="B992" s="287"/>
      <c r="C992" s="287"/>
      <c r="D992" s="325">
        <v>100461231</v>
      </c>
      <c r="E992" s="326"/>
      <c r="F992" s="326"/>
      <c r="G992" s="326"/>
      <c r="H992" s="326"/>
      <c r="I992" s="327">
        <v>6.5000000000000002E-2</v>
      </c>
      <c r="J992" s="326"/>
      <c r="K992" s="326"/>
      <c r="L992" s="328"/>
      <c r="M992" s="326"/>
      <c r="N992" s="326"/>
      <c r="O992" s="328"/>
      <c r="P992" s="326"/>
      <c r="Q992" s="290">
        <v>6.5000000000000002E-2</v>
      </c>
    </row>
    <row r="993" spans="1:17" hidden="1" outlineLevel="1" collapsed="1" x14ac:dyDescent="0.25">
      <c r="A993" s="287"/>
      <c r="B993" s="287"/>
      <c r="C993" s="287"/>
      <c r="D993" s="325">
        <v>100461205</v>
      </c>
      <c r="E993" s="326"/>
      <c r="F993" s="326"/>
      <c r="G993" s="326"/>
      <c r="H993" s="326"/>
      <c r="I993" s="327">
        <v>4.18</v>
      </c>
      <c r="J993" s="326"/>
      <c r="K993" s="326"/>
      <c r="L993" s="328"/>
      <c r="M993" s="326"/>
      <c r="N993" s="326"/>
      <c r="O993" s="328"/>
      <c r="P993" s="326"/>
      <c r="Q993" s="290">
        <v>4.18</v>
      </c>
    </row>
    <row r="994" spans="1:17" hidden="1" outlineLevel="1" collapsed="1" x14ac:dyDescent="0.25">
      <c r="A994" s="287"/>
      <c r="B994" s="287"/>
      <c r="C994" s="287"/>
      <c r="D994" s="325">
        <v>100461210</v>
      </c>
      <c r="E994" s="326"/>
      <c r="F994" s="326"/>
      <c r="G994" s="326"/>
      <c r="H994" s="326"/>
      <c r="I994" s="327">
        <v>2.5</v>
      </c>
      <c r="J994" s="326"/>
      <c r="K994" s="326"/>
      <c r="L994" s="328"/>
      <c r="M994" s="326"/>
      <c r="N994" s="326"/>
      <c r="O994" s="328"/>
      <c r="P994" s="326"/>
      <c r="Q994" s="290">
        <v>2.5</v>
      </c>
    </row>
    <row r="995" spans="1:17" hidden="1" outlineLevel="1" collapsed="1" x14ac:dyDescent="0.25">
      <c r="A995" s="287"/>
      <c r="B995" s="287"/>
      <c r="C995" s="287"/>
      <c r="D995" s="325">
        <v>100461216</v>
      </c>
      <c r="E995" s="326"/>
      <c r="F995" s="326"/>
      <c r="G995" s="326"/>
      <c r="H995" s="326"/>
      <c r="I995" s="327">
        <v>0.2</v>
      </c>
      <c r="J995" s="326"/>
      <c r="K995" s="326"/>
      <c r="L995" s="328"/>
      <c r="M995" s="326"/>
      <c r="N995" s="326"/>
      <c r="O995" s="328"/>
      <c r="P995" s="326"/>
      <c r="Q995" s="290">
        <v>0.2</v>
      </c>
    </row>
    <row r="996" spans="1:17" hidden="1" outlineLevel="1" collapsed="1" x14ac:dyDescent="0.25">
      <c r="A996" s="287"/>
      <c r="B996" s="287"/>
      <c r="C996" s="287"/>
      <c r="D996" s="325">
        <v>100461218</v>
      </c>
      <c r="E996" s="326"/>
      <c r="F996" s="326"/>
      <c r="G996" s="326"/>
      <c r="H996" s="326"/>
      <c r="I996" s="327">
        <v>1.53</v>
      </c>
      <c r="J996" s="326"/>
      <c r="K996" s="326"/>
      <c r="L996" s="328"/>
      <c r="M996" s="326"/>
      <c r="N996" s="326"/>
      <c r="O996" s="328"/>
      <c r="P996" s="326"/>
      <c r="Q996" s="290">
        <v>1.53</v>
      </c>
    </row>
    <row r="997" spans="1:17" hidden="1" outlineLevel="1" collapsed="1" x14ac:dyDescent="0.25">
      <c r="A997" s="287"/>
      <c r="B997" s="287"/>
      <c r="C997" s="287"/>
      <c r="D997" s="325">
        <v>100461221</v>
      </c>
      <c r="E997" s="326"/>
      <c r="F997" s="326"/>
      <c r="G997" s="326"/>
      <c r="H997" s="326"/>
      <c r="I997" s="327">
        <v>1.75</v>
      </c>
      <c r="J997" s="326"/>
      <c r="K997" s="326"/>
      <c r="L997" s="328"/>
      <c r="M997" s="326"/>
      <c r="N997" s="326"/>
      <c r="O997" s="328"/>
      <c r="P997" s="326"/>
      <c r="Q997" s="290">
        <v>1.75</v>
      </c>
    </row>
    <row r="998" spans="1:17" hidden="1" outlineLevel="1" collapsed="1" x14ac:dyDescent="0.25">
      <c r="A998" s="287"/>
      <c r="B998" s="287"/>
      <c r="C998" s="287"/>
      <c r="D998" s="325">
        <v>100460722</v>
      </c>
      <c r="E998" s="326"/>
      <c r="F998" s="326"/>
      <c r="G998" s="326"/>
      <c r="H998" s="326"/>
      <c r="I998" s="327">
        <v>2.97</v>
      </c>
      <c r="J998" s="326"/>
      <c r="K998" s="326"/>
      <c r="L998" s="328"/>
      <c r="M998" s="326"/>
      <c r="N998" s="326"/>
      <c r="O998" s="328"/>
      <c r="P998" s="326"/>
      <c r="Q998" s="290">
        <v>2.97</v>
      </c>
    </row>
    <row r="999" spans="1:17" hidden="1" outlineLevel="1" collapsed="1" x14ac:dyDescent="0.25">
      <c r="A999" s="287"/>
      <c r="B999" s="287"/>
      <c r="C999" s="287"/>
      <c r="D999" s="325">
        <v>100460714</v>
      </c>
      <c r="E999" s="326"/>
      <c r="F999" s="326"/>
      <c r="G999" s="326"/>
      <c r="H999" s="326"/>
      <c r="I999" s="327">
        <v>3.4</v>
      </c>
      <c r="J999" s="326"/>
      <c r="K999" s="326"/>
      <c r="L999" s="328"/>
      <c r="M999" s="326"/>
      <c r="N999" s="326"/>
      <c r="O999" s="328"/>
      <c r="P999" s="326"/>
      <c r="Q999" s="290">
        <v>3.4</v>
      </c>
    </row>
    <row r="1000" spans="1:17" hidden="1" outlineLevel="1" collapsed="1" x14ac:dyDescent="0.25">
      <c r="A1000" s="287"/>
      <c r="B1000" s="287"/>
      <c r="C1000" s="287"/>
      <c r="D1000" s="325">
        <v>100460673</v>
      </c>
      <c r="E1000" s="326"/>
      <c r="F1000" s="326"/>
      <c r="G1000" s="326"/>
      <c r="H1000" s="326"/>
      <c r="I1000" s="327">
        <v>1.76</v>
      </c>
      <c r="J1000" s="326"/>
      <c r="K1000" s="326"/>
      <c r="L1000" s="328"/>
      <c r="M1000" s="326"/>
      <c r="N1000" s="326"/>
      <c r="O1000" s="328"/>
      <c r="P1000" s="326"/>
      <c r="Q1000" s="290">
        <v>1.76</v>
      </c>
    </row>
    <row r="1001" spans="1:17" hidden="1" outlineLevel="1" collapsed="1" x14ac:dyDescent="0.25">
      <c r="A1001" s="287"/>
      <c r="B1001" s="287"/>
      <c r="C1001" s="287"/>
      <c r="D1001" s="325">
        <v>100460753</v>
      </c>
      <c r="E1001" s="326"/>
      <c r="F1001" s="326"/>
      <c r="G1001" s="326"/>
      <c r="H1001" s="326"/>
      <c r="I1001" s="327">
        <v>1.07</v>
      </c>
      <c r="J1001" s="326"/>
      <c r="K1001" s="326"/>
      <c r="L1001" s="328"/>
      <c r="M1001" s="326"/>
      <c r="N1001" s="326"/>
      <c r="O1001" s="328"/>
      <c r="P1001" s="326"/>
      <c r="Q1001" s="290">
        <v>1.07</v>
      </c>
    </row>
    <row r="1002" spans="1:17" hidden="1" outlineLevel="1" collapsed="1" x14ac:dyDescent="0.25">
      <c r="A1002" s="287"/>
      <c r="B1002" s="287"/>
      <c r="C1002" s="287"/>
      <c r="D1002" s="325">
        <v>100460736</v>
      </c>
      <c r="E1002" s="326"/>
      <c r="F1002" s="326"/>
      <c r="G1002" s="326"/>
      <c r="H1002" s="326"/>
      <c r="I1002" s="327">
        <v>4.74</v>
      </c>
      <c r="J1002" s="326"/>
      <c r="K1002" s="326"/>
      <c r="L1002" s="328"/>
      <c r="M1002" s="326"/>
      <c r="N1002" s="326"/>
      <c r="O1002" s="328"/>
      <c r="P1002" s="326"/>
      <c r="Q1002" s="290">
        <v>4.74</v>
      </c>
    </row>
    <row r="1003" spans="1:17" hidden="1" outlineLevel="1" collapsed="1" x14ac:dyDescent="0.25">
      <c r="A1003" s="287"/>
      <c r="B1003" s="287"/>
      <c r="C1003" s="287"/>
      <c r="D1003" s="325">
        <v>100460778</v>
      </c>
      <c r="E1003" s="326"/>
      <c r="F1003" s="326"/>
      <c r="G1003" s="326"/>
      <c r="H1003" s="326"/>
      <c r="I1003" s="327">
        <v>1.01</v>
      </c>
      <c r="J1003" s="326"/>
      <c r="K1003" s="326"/>
      <c r="L1003" s="328"/>
      <c r="M1003" s="326"/>
      <c r="N1003" s="326"/>
      <c r="O1003" s="328"/>
      <c r="P1003" s="326"/>
      <c r="Q1003" s="290">
        <v>1.01</v>
      </c>
    </row>
    <row r="1004" spans="1:17" hidden="1" outlineLevel="1" collapsed="1" x14ac:dyDescent="0.25">
      <c r="A1004" s="287"/>
      <c r="B1004" s="287"/>
      <c r="C1004" s="287"/>
      <c r="D1004" s="325">
        <v>100460784</v>
      </c>
      <c r="E1004" s="326"/>
      <c r="F1004" s="326"/>
      <c r="G1004" s="326"/>
      <c r="H1004" s="326"/>
      <c r="I1004" s="327">
        <v>0.22</v>
      </c>
      <c r="J1004" s="326"/>
      <c r="K1004" s="326"/>
      <c r="L1004" s="328"/>
      <c r="M1004" s="326"/>
      <c r="N1004" s="326"/>
      <c r="O1004" s="328"/>
      <c r="P1004" s="326"/>
      <c r="Q1004" s="290">
        <v>0.22</v>
      </c>
    </row>
    <row r="1005" spans="1:17" hidden="1" outlineLevel="1" collapsed="1" x14ac:dyDescent="0.25">
      <c r="A1005" s="287"/>
      <c r="B1005" s="287"/>
      <c r="C1005" s="287"/>
      <c r="D1005" s="325">
        <v>100460841</v>
      </c>
      <c r="E1005" s="326"/>
      <c r="F1005" s="326"/>
      <c r="G1005" s="326"/>
      <c r="H1005" s="326"/>
      <c r="I1005" s="327">
        <v>3.58</v>
      </c>
      <c r="J1005" s="326"/>
      <c r="K1005" s="326"/>
      <c r="L1005" s="328"/>
      <c r="M1005" s="326"/>
      <c r="N1005" s="326"/>
      <c r="O1005" s="328"/>
      <c r="P1005" s="326"/>
      <c r="Q1005" s="290">
        <v>3.58</v>
      </c>
    </row>
    <row r="1006" spans="1:17" hidden="1" outlineLevel="1" collapsed="1" x14ac:dyDescent="0.25">
      <c r="A1006" s="287"/>
      <c r="B1006" s="287"/>
      <c r="C1006" s="287"/>
      <c r="D1006" s="325">
        <v>100460842</v>
      </c>
      <c r="E1006" s="326"/>
      <c r="F1006" s="326"/>
      <c r="G1006" s="326"/>
      <c r="H1006" s="326"/>
      <c r="I1006" s="327">
        <v>2.91</v>
      </c>
      <c r="J1006" s="326"/>
      <c r="K1006" s="326"/>
      <c r="L1006" s="328"/>
      <c r="M1006" s="326"/>
      <c r="N1006" s="326"/>
      <c r="O1006" s="328"/>
      <c r="P1006" s="326"/>
      <c r="Q1006" s="290">
        <v>2.91</v>
      </c>
    </row>
    <row r="1007" spans="1:17" hidden="1" outlineLevel="1" collapsed="1" x14ac:dyDescent="0.25">
      <c r="A1007" s="287"/>
      <c r="B1007" s="287"/>
      <c r="C1007" s="287"/>
      <c r="D1007" s="325">
        <v>100460791</v>
      </c>
      <c r="E1007" s="326"/>
      <c r="F1007" s="326"/>
      <c r="G1007" s="326"/>
      <c r="H1007" s="326"/>
      <c r="I1007" s="327">
        <v>5.28</v>
      </c>
      <c r="J1007" s="326"/>
      <c r="K1007" s="326"/>
      <c r="L1007" s="328"/>
      <c r="M1007" s="326"/>
      <c r="N1007" s="326"/>
      <c r="O1007" s="328"/>
      <c r="P1007" s="326"/>
      <c r="Q1007" s="290">
        <v>5.28</v>
      </c>
    </row>
    <row r="1008" spans="1:17" hidden="1" outlineLevel="1" collapsed="1" x14ac:dyDescent="0.25">
      <c r="A1008" s="287"/>
      <c r="B1008" s="287"/>
      <c r="C1008" s="287"/>
      <c r="D1008" s="325">
        <v>100460832</v>
      </c>
      <c r="E1008" s="326"/>
      <c r="F1008" s="326"/>
      <c r="G1008" s="326"/>
      <c r="H1008" s="326"/>
      <c r="I1008" s="327">
        <v>0.17449999999999999</v>
      </c>
      <c r="J1008" s="326"/>
      <c r="K1008" s="326"/>
      <c r="L1008" s="328"/>
      <c r="M1008" s="326"/>
      <c r="N1008" s="326"/>
      <c r="O1008" s="328"/>
      <c r="P1008" s="326"/>
      <c r="Q1008" s="290">
        <v>0.17449999999999999</v>
      </c>
    </row>
    <row r="1009" spans="1:17" hidden="1" outlineLevel="1" collapsed="1" x14ac:dyDescent="0.25">
      <c r="A1009" s="287"/>
      <c r="B1009" s="287"/>
      <c r="C1009" s="287"/>
      <c r="D1009" s="325">
        <v>100460820</v>
      </c>
      <c r="E1009" s="326"/>
      <c r="F1009" s="326"/>
      <c r="G1009" s="326"/>
      <c r="H1009" s="326"/>
      <c r="I1009" s="327">
        <v>1.1200000000000001</v>
      </c>
      <c r="J1009" s="326"/>
      <c r="K1009" s="326"/>
      <c r="L1009" s="328"/>
      <c r="M1009" s="326"/>
      <c r="N1009" s="326"/>
      <c r="O1009" s="328"/>
      <c r="P1009" s="326"/>
      <c r="Q1009" s="290">
        <v>1.1200000000000001</v>
      </c>
    </row>
    <row r="1010" spans="1:17" hidden="1" outlineLevel="1" collapsed="1" x14ac:dyDescent="0.25">
      <c r="A1010" s="287"/>
      <c r="B1010" s="287"/>
      <c r="C1010" s="287"/>
      <c r="D1010" s="325">
        <v>100460821</v>
      </c>
      <c r="E1010" s="326"/>
      <c r="F1010" s="326"/>
      <c r="G1010" s="326"/>
      <c r="H1010" s="326"/>
      <c r="I1010" s="327">
        <v>2.61</v>
      </c>
      <c r="J1010" s="326"/>
      <c r="K1010" s="326"/>
      <c r="L1010" s="328"/>
      <c r="M1010" s="326"/>
      <c r="N1010" s="326"/>
      <c r="O1010" s="328"/>
      <c r="P1010" s="326"/>
      <c r="Q1010" s="290">
        <v>2.61</v>
      </c>
    </row>
    <row r="1011" spans="1:17" hidden="1" outlineLevel="1" collapsed="1" x14ac:dyDescent="0.25">
      <c r="A1011" s="287"/>
      <c r="B1011" s="287"/>
      <c r="C1011" s="287"/>
      <c r="D1011" s="325">
        <v>100460822</v>
      </c>
      <c r="E1011" s="326"/>
      <c r="F1011" s="326"/>
      <c r="G1011" s="326"/>
      <c r="H1011" s="326"/>
      <c r="I1011" s="327">
        <v>0.66</v>
      </c>
      <c r="J1011" s="326"/>
      <c r="K1011" s="326"/>
      <c r="L1011" s="328"/>
      <c r="M1011" s="326"/>
      <c r="N1011" s="326"/>
      <c r="O1011" s="328"/>
      <c r="P1011" s="326"/>
      <c r="Q1011" s="290">
        <v>0.66</v>
      </c>
    </row>
    <row r="1012" spans="1:17" hidden="1" outlineLevel="1" collapsed="1" x14ac:dyDescent="0.25">
      <c r="A1012" s="287"/>
      <c r="B1012" s="287"/>
      <c r="C1012" s="287"/>
      <c r="D1012" s="325">
        <v>100460823</v>
      </c>
      <c r="E1012" s="326"/>
      <c r="F1012" s="326"/>
      <c r="G1012" s="326"/>
      <c r="H1012" s="326"/>
      <c r="I1012" s="327">
        <v>9.4499999999999993</v>
      </c>
      <c r="J1012" s="326"/>
      <c r="K1012" s="326"/>
      <c r="L1012" s="328"/>
      <c r="M1012" s="326"/>
      <c r="N1012" s="326"/>
      <c r="O1012" s="328"/>
      <c r="P1012" s="326"/>
      <c r="Q1012" s="290">
        <v>9.4499999999999993</v>
      </c>
    </row>
    <row r="1013" spans="1:17" hidden="1" outlineLevel="1" collapsed="1" x14ac:dyDescent="0.25">
      <c r="A1013" s="287"/>
      <c r="B1013" s="287"/>
      <c r="C1013" s="287"/>
      <c r="D1013" s="325">
        <v>100460830</v>
      </c>
      <c r="E1013" s="326"/>
      <c r="F1013" s="326"/>
      <c r="G1013" s="326"/>
      <c r="H1013" s="326"/>
      <c r="I1013" s="327">
        <v>2.58</v>
      </c>
      <c r="J1013" s="326"/>
      <c r="K1013" s="326"/>
      <c r="L1013" s="328"/>
      <c r="M1013" s="326"/>
      <c r="N1013" s="326"/>
      <c r="O1013" s="328"/>
      <c r="P1013" s="326"/>
      <c r="Q1013" s="290">
        <v>2.58</v>
      </c>
    </row>
    <row r="1014" spans="1:17" hidden="1" outlineLevel="1" collapsed="1" x14ac:dyDescent="0.25">
      <c r="A1014" s="287"/>
      <c r="B1014" s="287"/>
      <c r="C1014" s="287"/>
      <c r="D1014" s="325">
        <v>100460794</v>
      </c>
      <c r="E1014" s="326"/>
      <c r="F1014" s="326"/>
      <c r="G1014" s="326"/>
      <c r="H1014" s="326"/>
      <c r="I1014" s="327">
        <v>2.0099999999999998</v>
      </c>
      <c r="J1014" s="326"/>
      <c r="K1014" s="326"/>
      <c r="L1014" s="328"/>
      <c r="M1014" s="326"/>
      <c r="N1014" s="326"/>
      <c r="O1014" s="328"/>
      <c r="P1014" s="326"/>
      <c r="Q1014" s="290">
        <v>2.0099999999999998</v>
      </c>
    </row>
    <row r="1015" spans="1:17" hidden="1" outlineLevel="1" collapsed="1" x14ac:dyDescent="0.25">
      <c r="A1015" s="287"/>
      <c r="B1015" s="287"/>
      <c r="C1015" s="287"/>
      <c r="D1015" s="325">
        <v>100460800</v>
      </c>
      <c r="E1015" s="326"/>
      <c r="F1015" s="326"/>
      <c r="G1015" s="326"/>
      <c r="H1015" s="326"/>
      <c r="I1015" s="327">
        <v>1.5</v>
      </c>
      <c r="J1015" s="326"/>
      <c r="K1015" s="326"/>
      <c r="L1015" s="328"/>
      <c r="M1015" s="326"/>
      <c r="N1015" s="326"/>
      <c r="O1015" s="328"/>
      <c r="P1015" s="326"/>
      <c r="Q1015" s="290">
        <v>1.5</v>
      </c>
    </row>
    <row r="1016" spans="1:17" hidden="1" outlineLevel="1" collapsed="1" x14ac:dyDescent="0.25">
      <c r="A1016" s="287"/>
      <c r="B1016" s="287"/>
      <c r="C1016" s="287"/>
      <c r="D1016" s="325">
        <v>100460801</v>
      </c>
      <c r="E1016" s="326"/>
      <c r="F1016" s="326"/>
      <c r="G1016" s="326"/>
      <c r="H1016" s="326"/>
      <c r="I1016" s="327">
        <v>1.1299999999999999</v>
      </c>
      <c r="J1016" s="326"/>
      <c r="K1016" s="326"/>
      <c r="L1016" s="328"/>
      <c r="M1016" s="326"/>
      <c r="N1016" s="326"/>
      <c r="O1016" s="328"/>
      <c r="P1016" s="326"/>
      <c r="Q1016" s="290">
        <v>1.1299999999999999</v>
      </c>
    </row>
    <row r="1017" spans="1:17" hidden="1" outlineLevel="1" collapsed="1" x14ac:dyDescent="0.25">
      <c r="A1017" s="287"/>
      <c r="B1017" s="287"/>
      <c r="C1017" s="287"/>
      <c r="D1017" s="325">
        <v>100460914</v>
      </c>
      <c r="E1017" s="326"/>
      <c r="F1017" s="326"/>
      <c r="G1017" s="326"/>
      <c r="H1017" s="326"/>
      <c r="I1017" s="327">
        <v>9.31</v>
      </c>
      <c r="J1017" s="326"/>
      <c r="K1017" s="326"/>
      <c r="L1017" s="328"/>
      <c r="M1017" s="326"/>
      <c r="N1017" s="326"/>
      <c r="O1017" s="328"/>
      <c r="P1017" s="326"/>
      <c r="Q1017" s="290">
        <v>9.31</v>
      </c>
    </row>
    <row r="1018" spans="1:17" hidden="1" outlineLevel="1" collapsed="1" x14ac:dyDescent="0.25">
      <c r="A1018" s="287"/>
      <c r="B1018" s="287"/>
      <c r="C1018" s="287"/>
      <c r="D1018" s="325">
        <v>100460935</v>
      </c>
      <c r="E1018" s="326"/>
      <c r="F1018" s="326"/>
      <c r="G1018" s="326"/>
      <c r="H1018" s="326"/>
      <c r="I1018" s="327">
        <v>6.7</v>
      </c>
      <c r="J1018" s="326"/>
      <c r="K1018" s="326"/>
      <c r="L1018" s="328"/>
      <c r="M1018" s="326"/>
      <c r="N1018" s="326"/>
      <c r="O1018" s="328"/>
      <c r="P1018" s="326"/>
      <c r="Q1018" s="290">
        <v>6.7</v>
      </c>
    </row>
    <row r="1019" spans="1:17" hidden="1" outlineLevel="1" collapsed="1" x14ac:dyDescent="0.25">
      <c r="A1019" s="287"/>
      <c r="B1019" s="287"/>
      <c r="C1019" s="287"/>
      <c r="D1019" s="325">
        <v>100460939</v>
      </c>
      <c r="E1019" s="326"/>
      <c r="F1019" s="326"/>
      <c r="G1019" s="326"/>
      <c r="H1019" s="326"/>
      <c r="I1019" s="327">
        <v>1.68</v>
      </c>
      <c r="J1019" s="326"/>
      <c r="K1019" s="326"/>
      <c r="L1019" s="328"/>
      <c r="M1019" s="326"/>
      <c r="N1019" s="326"/>
      <c r="O1019" s="328"/>
      <c r="P1019" s="326"/>
      <c r="Q1019" s="290">
        <v>1.68</v>
      </c>
    </row>
    <row r="1020" spans="1:17" hidden="1" outlineLevel="1" collapsed="1" x14ac:dyDescent="0.25">
      <c r="A1020" s="287"/>
      <c r="B1020" s="287"/>
      <c r="C1020" s="287"/>
      <c r="D1020" s="325">
        <v>100460940</v>
      </c>
      <c r="E1020" s="326"/>
      <c r="F1020" s="326"/>
      <c r="G1020" s="326"/>
      <c r="H1020" s="326"/>
      <c r="I1020" s="327">
        <v>7.37</v>
      </c>
      <c r="J1020" s="326"/>
      <c r="K1020" s="326"/>
      <c r="L1020" s="328"/>
      <c r="M1020" s="326"/>
      <c r="N1020" s="326"/>
      <c r="O1020" s="328"/>
      <c r="P1020" s="326"/>
      <c r="Q1020" s="290">
        <v>7.37</v>
      </c>
    </row>
    <row r="1021" spans="1:17" hidden="1" outlineLevel="1" collapsed="1" x14ac:dyDescent="0.25">
      <c r="A1021" s="287"/>
      <c r="B1021" s="287"/>
      <c r="C1021" s="287"/>
      <c r="D1021" s="325">
        <v>100461049</v>
      </c>
      <c r="E1021" s="326"/>
      <c r="F1021" s="326"/>
      <c r="G1021" s="326"/>
      <c r="H1021" s="326"/>
      <c r="I1021" s="327">
        <v>9.3699999999999992</v>
      </c>
      <c r="J1021" s="326"/>
      <c r="K1021" s="326"/>
      <c r="L1021" s="328"/>
      <c r="M1021" s="326"/>
      <c r="N1021" s="326"/>
      <c r="O1021" s="328"/>
      <c r="P1021" s="326"/>
      <c r="Q1021" s="290">
        <v>9.3699999999999992</v>
      </c>
    </row>
    <row r="1022" spans="1:17" hidden="1" outlineLevel="1" collapsed="1" x14ac:dyDescent="0.25">
      <c r="A1022" s="287"/>
      <c r="B1022" s="287"/>
      <c r="C1022" s="287"/>
      <c r="D1022" s="325">
        <v>100461050</v>
      </c>
      <c r="E1022" s="326"/>
      <c r="F1022" s="326"/>
      <c r="G1022" s="326"/>
      <c r="H1022" s="326"/>
      <c r="I1022" s="327">
        <v>2.17</v>
      </c>
      <c r="J1022" s="326"/>
      <c r="K1022" s="326"/>
      <c r="L1022" s="328"/>
      <c r="M1022" s="326"/>
      <c r="N1022" s="326"/>
      <c r="O1022" s="328"/>
      <c r="P1022" s="326"/>
      <c r="Q1022" s="290">
        <v>2.17</v>
      </c>
    </row>
    <row r="1023" spans="1:17" hidden="1" outlineLevel="1" collapsed="1" x14ac:dyDescent="0.25">
      <c r="A1023" s="287"/>
      <c r="B1023" s="287"/>
      <c r="C1023" s="287"/>
      <c r="D1023" s="325">
        <v>100460951</v>
      </c>
      <c r="E1023" s="326"/>
      <c r="F1023" s="326"/>
      <c r="G1023" s="326"/>
      <c r="H1023" s="326"/>
      <c r="I1023" s="327">
        <v>0.81</v>
      </c>
      <c r="J1023" s="326"/>
      <c r="K1023" s="326"/>
      <c r="L1023" s="328"/>
      <c r="M1023" s="326"/>
      <c r="N1023" s="326"/>
      <c r="O1023" s="328"/>
      <c r="P1023" s="326"/>
      <c r="Q1023" s="290">
        <v>0.81</v>
      </c>
    </row>
    <row r="1024" spans="1:17" hidden="1" outlineLevel="1" collapsed="1" x14ac:dyDescent="0.25">
      <c r="A1024" s="287"/>
      <c r="B1024" s="287"/>
      <c r="C1024" s="287"/>
      <c r="D1024" s="325">
        <v>100460952</v>
      </c>
      <c r="E1024" s="326"/>
      <c r="F1024" s="326"/>
      <c r="G1024" s="326"/>
      <c r="H1024" s="326"/>
      <c r="I1024" s="327">
        <v>0.41</v>
      </c>
      <c r="J1024" s="326"/>
      <c r="K1024" s="326"/>
      <c r="L1024" s="328"/>
      <c r="M1024" s="326"/>
      <c r="N1024" s="326"/>
      <c r="O1024" s="328"/>
      <c r="P1024" s="326"/>
      <c r="Q1024" s="290">
        <v>0.41</v>
      </c>
    </row>
    <row r="1025" spans="1:17" hidden="1" outlineLevel="1" collapsed="1" x14ac:dyDescent="0.25">
      <c r="A1025" s="287"/>
      <c r="B1025" s="287"/>
      <c r="C1025" s="287"/>
      <c r="D1025" s="325">
        <v>100460953</v>
      </c>
      <c r="E1025" s="326"/>
      <c r="F1025" s="326"/>
      <c r="G1025" s="326"/>
      <c r="H1025" s="326"/>
      <c r="I1025" s="327">
        <v>3.42</v>
      </c>
      <c r="J1025" s="326"/>
      <c r="K1025" s="326"/>
      <c r="L1025" s="328"/>
      <c r="M1025" s="326"/>
      <c r="N1025" s="326"/>
      <c r="O1025" s="328"/>
      <c r="P1025" s="326"/>
      <c r="Q1025" s="290">
        <v>3.42</v>
      </c>
    </row>
    <row r="1026" spans="1:17" hidden="1" outlineLevel="1" collapsed="1" x14ac:dyDescent="0.25">
      <c r="A1026" s="287"/>
      <c r="B1026" s="287"/>
      <c r="C1026" s="287"/>
      <c r="D1026" s="325">
        <v>100460954</v>
      </c>
      <c r="E1026" s="326"/>
      <c r="F1026" s="326"/>
      <c r="G1026" s="326"/>
      <c r="H1026" s="326"/>
      <c r="I1026" s="327">
        <v>1.62</v>
      </c>
      <c r="J1026" s="326"/>
      <c r="K1026" s="326"/>
      <c r="L1026" s="328"/>
      <c r="M1026" s="326"/>
      <c r="N1026" s="326"/>
      <c r="O1026" s="328"/>
      <c r="P1026" s="326"/>
      <c r="Q1026" s="290">
        <v>1.62</v>
      </c>
    </row>
    <row r="1027" spans="1:17" hidden="1" outlineLevel="1" collapsed="1" x14ac:dyDescent="0.25">
      <c r="A1027" s="287"/>
      <c r="B1027" s="287"/>
      <c r="C1027" s="287"/>
      <c r="D1027" s="325">
        <v>100460903</v>
      </c>
      <c r="E1027" s="326"/>
      <c r="F1027" s="326"/>
      <c r="G1027" s="326"/>
      <c r="H1027" s="326"/>
      <c r="I1027" s="327">
        <v>0.45</v>
      </c>
      <c r="J1027" s="326"/>
      <c r="K1027" s="326"/>
      <c r="L1027" s="328"/>
      <c r="M1027" s="326"/>
      <c r="N1027" s="326"/>
      <c r="O1027" s="328"/>
      <c r="P1027" s="326"/>
      <c r="Q1027" s="290">
        <v>0.45</v>
      </c>
    </row>
    <row r="1028" spans="1:17" hidden="1" outlineLevel="1" collapsed="1" x14ac:dyDescent="0.25">
      <c r="A1028" s="287"/>
      <c r="B1028" s="287"/>
      <c r="C1028" s="287"/>
      <c r="D1028" s="325">
        <v>100460905</v>
      </c>
      <c r="E1028" s="326"/>
      <c r="F1028" s="326"/>
      <c r="G1028" s="326"/>
      <c r="H1028" s="326"/>
      <c r="I1028" s="327">
        <v>0.17449999999999999</v>
      </c>
      <c r="J1028" s="326"/>
      <c r="K1028" s="326"/>
      <c r="L1028" s="328"/>
      <c r="M1028" s="326"/>
      <c r="N1028" s="326"/>
      <c r="O1028" s="328"/>
      <c r="P1028" s="326"/>
      <c r="Q1028" s="290">
        <v>0.17449999999999999</v>
      </c>
    </row>
    <row r="1029" spans="1:17" hidden="1" outlineLevel="1" collapsed="1" x14ac:dyDescent="0.25">
      <c r="A1029" s="287"/>
      <c r="B1029" s="287"/>
      <c r="C1029" s="287"/>
      <c r="D1029" s="325">
        <v>100460873</v>
      </c>
      <c r="E1029" s="326"/>
      <c r="F1029" s="326"/>
      <c r="G1029" s="326"/>
      <c r="H1029" s="326"/>
      <c r="I1029" s="327">
        <v>0.17449999999999999</v>
      </c>
      <c r="J1029" s="326"/>
      <c r="K1029" s="326"/>
      <c r="L1029" s="328"/>
      <c r="M1029" s="326"/>
      <c r="N1029" s="326"/>
      <c r="O1029" s="328"/>
      <c r="P1029" s="326"/>
      <c r="Q1029" s="290">
        <v>0.17449999999999999</v>
      </c>
    </row>
    <row r="1030" spans="1:17" hidden="1" outlineLevel="1" collapsed="1" x14ac:dyDescent="0.25">
      <c r="A1030" s="287"/>
      <c r="B1030" s="287"/>
      <c r="C1030" s="287"/>
      <c r="D1030" s="325">
        <v>100460878</v>
      </c>
      <c r="E1030" s="326"/>
      <c r="F1030" s="326"/>
      <c r="G1030" s="326"/>
      <c r="H1030" s="326"/>
      <c r="I1030" s="327">
        <v>2.2599999999999998</v>
      </c>
      <c r="J1030" s="326"/>
      <c r="K1030" s="326"/>
      <c r="L1030" s="328"/>
      <c r="M1030" s="326"/>
      <c r="N1030" s="326"/>
      <c r="O1030" s="328"/>
      <c r="P1030" s="326"/>
      <c r="Q1030" s="290">
        <v>2.2599999999999998</v>
      </c>
    </row>
    <row r="1031" spans="1:17" hidden="1" outlineLevel="1" collapsed="1" x14ac:dyDescent="0.25">
      <c r="A1031" s="287"/>
      <c r="B1031" s="287"/>
      <c r="C1031" s="287"/>
      <c r="D1031" s="325">
        <v>100460879</v>
      </c>
      <c r="E1031" s="326"/>
      <c r="F1031" s="326"/>
      <c r="G1031" s="326"/>
      <c r="H1031" s="326"/>
      <c r="I1031" s="327">
        <v>0.22</v>
      </c>
      <c r="J1031" s="326"/>
      <c r="K1031" s="326"/>
      <c r="L1031" s="328"/>
      <c r="M1031" s="326"/>
      <c r="N1031" s="326"/>
      <c r="O1031" s="328"/>
      <c r="P1031" s="326"/>
      <c r="Q1031" s="290">
        <v>0.22</v>
      </c>
    </row>
    <row r="1032" spans="1:17" hidden="1" outlineLevel="1" collapsed="1" x14ac:dyDescent="0.25">
      <c r="A1032" s="287"/>
      <c r="B1032" s="287"/>
      <c r="C1032" s="287"/>
      <c r="D1032" s="325">
        <v>100460884</v>
      </c>
      <c r="E1032" s="326"/>
      <c r="F1032" s="326"/>
      <c r="G1032" s="326"/>
      <c r="H1032" s="326"/>
      <c r="I1032" s="327">
        <v>4.33</v>
      </c>
      <c r="J1032" s="326"/>
      <c r="K1032" s="326"/>
      <c r="L1032" s="328"/>
      <c r="M1032" s="326"/>
      <c r="N1032" s="326"/>
      <c r="O1032" s="328"/>
      <c r="P1032" s="326"/>
      <c r="Q1032" s="290">
        <v>4.33</v>
      </c>
    </row>
    <row r="1033" spans="1:17" hidden="1" outlineLevel="1" collapsed="1" x14ac:dyDescent="0.25">
      <c r="A1033" s="287"/>
      <c r="B1033" s="287"/>
      <c r="C1033" s="287"/>
      <c r="D1033" s="325">
        <v>100460853</v>
      </c>
      <c r="E1033" s="326"/>
      <c r="F1033" s="326"/>
      <c r="G1033" s="326"/>
      <c r="H1033" s="326"/>
      <c r="I1033" s="327">
        <v>0.77</v>
      </c>
      <c r="J1033" s="326"/>
      <c r="K1033" s="326"/>
      <c r="L1033" s="328"/>
      <c r="M1033" s="326"/>
      <c r="N1033" s="326"/>
      <c r="O1033" s="328"/>
      <c r="P1033" s="326"/>
      <c r="Q1033" s="290">
        <v>0.77</v>
      </c>
    </row>
    <row r="1034" spans="1:17" hidden="1" outlineLevel="1" collapsed="1" x14ac:dyDescent="0.25">
      <c r="A1034" s="287"/>
      <c r="B1034" s="287"/>
      <c r="C1034" s="287"/>
      <c r="D1034" s="325">
        <v>100460835</v>
      </c>
      <c r="E1034" s="326"/>
      <c r="F1034" s="326"/>
      <c r="G1034" s="326"/>
      <c r="H1034" s="326"/>
      <c r="I1034" s="327">
        <v>0.28999999999999998</v>
      </c>
      <c r="J1034" s="326"/>
      <c r="K1034" s="326"/>
      <c r="L1034" s="328"/>
      <c r="M1034" s="326"/>
      <c r="N1034" s="326"/>
      <c r="O1034" s="328"/>
      <c r="P1034" s="326"/>
      <c r="Q1034" s="290">
        <v>0.28999999999999998</v>
      </c>
    </row>
    <row r="1035" spans="1:17" hidden="1" outlineLevel="1" collapsed="1" x14ac:dyDescent="0.25">
      <c r="A1035" s="287"/>
      <c r="B1035" s="287"/>
      <c r="C1035" s="287"/>
      <c r="D1035" s="325">
        <v>100460836</v>
      </c>
      <c r="E1035" s="326"/>
      <c r="F1035" s="326"/>
      <c r="G1035" s="326"/>
      <c r="H1035" s="326"/>
      <c r="I1035" s="327">
        <v>0.43</v>
      </c>
      <c r="J1035" s="326"/>
      <c r="K1035" s="326"/>
      <c r="L1035" s="328"/>
      <c r="M1035" s="326"/>
      <c r="N1035" s="326"/>
      <c r="O1035" s="328"/>
      <c r="P1035" s="326"/>
      <c r="Q1035" s="290">
        <v>0.43</v>
      </c>
    </row>
    <row r="1036" spans="1:17" hidden="1" outlineLevel="1" collapsed="1" x14ac:dyDescent="0.25">
      <c r="A1036" s="287"/>
      <c r="B1036" s="287"/>
      <c r="C1036" s="287"/>
      <c r="D1036" s="325">
        <v>100460845</v>
      </c>
      <c r="E1036" s="326"/>
      <c r="F1036" s="326"/>
      <c r="G1036" s="326"/>
      <c r="H1036" s="326"/>
      <c r="I1036" s="327">
        <v>2.91</v>
      </c>
      <c r="J1036" s="326"/>
      <c r="K1036" s="326"/>
      <c r="L1036" s="328"/>
      <c r="M1036" s="326"/>
      <c r="N1036" s="326"/>
      <c r="O1036" s="328"/>
      <c r="P1036" s="326"/>
      <c r="Q1036" s="290">
        <v>2.91</v>
      </c>
    </row>
    <row r="1037" spans="1:17" hidden="1" outlineLevel="1" collapsed="1" x14ac:dyDescent="0.25">
      <c r="A1037" s="287"/>
      <c r="B1037" s="287"/>
      <c r="C1037" s="287"/>
      <c r="D1037" s="325">
        <v>100460846</v>
      </c>
      <c r="E1037" s="326"/>
      <c r="F1037" s="326"/>
      <c r="G1037" s="326"/>
      <c r="H1037" s="326"/>
      <c r="I1037" s="327">
        <v>3.85</v>
      </c>
      <c r="J1037" s="326"/>
      <c r="K1037" s="326"/>
      <c r="L1037" s="328"/>
      <c r="M1037" s="326"/>
      <c r="N1037" s="326"/>
      <c r="O1037" s="328"/>
      <c r="P1037" s="326"/>
      <c r="Q1037" s="290">
        <v>3.85</v>
      </c>
    </row>
    <row r="1038" spans="1:17" hidden="1" outlineLevel="1" collapsed="1" x14ac:dyDescent="0.25">
      <c r="A1038" s="287"/>
      <c r="B1038" s="287"/>
      <c r="C1038" s="287"/>
      <c r="D1038" s="325">
        <v>100460847</v>
      </c>
      <c r="E1038" s="326"/>
      <c r="F1038" s="326"/>
      <c r="G1038" s="326"/>
      <c r="H1038" s="326"/>
      <c r="I1038" s="327">
        <v>1.88</v>
      </c>
      <c r="J1038" s="326"/>
      <c r="K1038" s="326"/>
      <c r="L1038" s="328"/>
      <c r="M1038" s="326"/>
      <c r="N1038" s="326"/>
      <c r="O1038" s="328"/>
      <c r="P1038" s="326"/>
      <c r="Q1038" s="290">
        <v>1.88</v>
      </c>
    </row>
    <row r="1039" spans="1:17" hidden="1" outlineLevel="1" collapsed="1" x14ac:dyDescent="0.25">
      <c r="A1039" s="287"/>
      <c r="B1039" s="287"/>
      <c r="C1039" s="287"/>
      <c r="D1039" s="325">
        <v>100460416</v>
      </c>
      <c r="E1039" s="326"/>
      <c r="F1039" s="326"/>
      <c r="G1039" s="326"/>
      <c r="H1039" s="326"/>
      <c r="I1039" s="327">
        <v>3.12</v>
      </c>
      <c r="J1039" s="326"/>
      <c r="K1039" s="326"/>
      <c r="L1039" s="328"/>
      <c r="M1039" s="326"/>
      <c r="N1039" s="326"/>
      <c r="O1039" s="328"/>
      <c r="P1039" s="326"/>
      <c r="Q1039" s="290">
        <v>3.12</v>
      </c>
    </row>
    <row r="1040" spans="1:17" hidden="1" outlineLevel="1" collapsed="1" x14ac:dyDescent="0.25">
      <c r="A1040" s="287"/>
      <c r="B1040" s="287"/>
      <c r="C1040" s="287"/>
      <c r="D1040" s="325">
        <v>100460422</v>
      </c>
      <c r="E1040" s="326"/>
      <c r="F1040" s="326"/>
      <c r="G1040" s="326"/>
      <c r="H1040" s="326"/>
      <c r="I1040" s="327">
        <v>0.17449999999999999</v>
      </c>
      <c r="J1040" s="326"/>
      <c r="K1040" s="326"/>
      <c r="L1040" s="328"/>
      <c r="M1040" s="326"/>
      <c r="N1040" s="326"/>
      <c r="O1040" s="328"/>
      <c r="P1040" s="326"/>
      <c r="Q1040" s="290">
        <v>0.17449999999999999</v>
      </c>
    </row>
    <row r="1041" spans="1:17" hidden="1" outlineLevel="1" collapsed="1" x14ac:dyDescent="0.25">
      <c r="A1041" s="287"/>
      <c r="B1041" s="287"/>
      <c r="C1041" s="287"/>
      <c r="D1041" s="325">
        <v>100460423</v>
      </c>
      <c r="E1041" s="326"/>
      <c r="F1041" s="326"/>
      <c r="G1041" s="326"/>
      <c r="H1041" s="326"/>
      <c r="I1041" s="327">
        <v>1.83</v>
      </c>
      <c r="J1041" s="326"/>
      <c r="K1041" s="326"/>
      <c r="L1041" s="328"/>
      <c r="M1041" s="326"/>
      <c r="N1041" s="326"/>
      <c r="O1041" s="328"/>
      <c r="P1041" s="326"/>
      <c r="Q1041" s="290">
        <v>1.83</v>
      </c>
    </row>
    <row r="1042" spans="1:17" hidden="1" outlineLevel="1" collapsed="1" x14ac:dyDescent="0.25">
      <c r="A1042" s="287"/>
      <c r="B1042" s="287"/>
      <c r="C1042" s="287"/>
      <c r="D1042" s="325">
        <v>100460460</v>
      </c>
      <c r="E1042" s="326"/>
      <c r="F1042" s="326"/>
      <c r="G1042" s="326"/>
      <c r="H1042" s="326"/>
      <c r="I1042" s="327">
        <v>2.64</v>
      </c>
      <c r="J1042" s="326"/>
      <c r="K1042" s="326"/>
      <c r="L1042" s="328"/>
      <c r="M1042" s="326"/>
      <c r="N1042" s="326"/>
      <c r="O1042" s="328"/>
      <c r="P1042" s="326"/>
      <c r="Q1042" s="290">
        <v>2.64</v>
      </c>
    </row>
    <row r="1043" spans="1:17" hidden="1" outlineLevel="1" collapsed="1" x14ac:dyDescent="0.25">
      <c r="A1043" s="287"/>
      <c r="B1043" s="287"/>
      <c r="C1043" s="287"/>
      <c r="D1043" s="325">
        <v>100460464</v>
      </c>
      <c r="E1043" s="326"/>
      <c r="F1043" s="326"/>
      <c r="G1043" s="326"/>
      <c r="H1043" s="326"/>
      <c r="I1043" s="327">
        <v>2.94</v>
      </c>
      <c r="J1043" s="326"/>
      <c r="K1043" s="326"/>
      <c r="L1043" s="328"/>
      <c r="M1043" s="326"/>
      <c r="N1043" s="326"/>
      <c r="O1043" s="328"/>
      <c r="P1043" s="326"/>
      <c r="Q1043" s="290">
        <v>2.94</v>
      </c>
    </row>
    <row r="1044" spans="1:17" hidden="1" outlineLevel="1" collapsed="1" x14ac:dyDescent="0.25">
      <c r="A1044" s="287"/>
      <c r="B1044" s="287"/>
      <c r="C1044" s="287"/>
      <c r="D1044" s="325">
        <v>100460439</v>
      </c>
      <c r="E1044" s="326"/>
      <c r="F1044" s="326"/>
      <c r="G1044" s="326"/>
      <c r="H1044" s="326"/>
      <c r="I1044" s="327">
        <v>0.19</v>
      </c>
      <c r="J1044" s="326"/>
      <c r="K1044" s="326"/>
      <c r="L1044" s="328"/>
      <c r="M1044" s="326"/>
      <c r="N1044" s="326"/>
      <c r="O1044" s="328"/>
      <c r="P1044" s="326"/>
      <c r="Q1044" s="290">
        <v>0.19</v>
      </c>
    </row>
    <row r="1045" spans="1:17" hidden="1" outlineLevel="1" collapsed="1" x14ac:dyDescent="0.25">
      <c r="A1045" s="287"/>
      <c r="B1045" s="287"/>
      <c r="C1045" s="287"/>
      <c r="D1045" s="325">
        <v>100460161</v>
      </c>
      <c r="E1045" s="326"/>
      <c r="F1045" s="326"/>
      <c r="G1045" s="326"/>
      <c r="H1045" s="326"/>
      <c r="I1045" s="327">
        <v>0.17449999999999999</v>
      </c>
      <c r="J1045" s="326"/>
      <c r="K1045" s="326"/>
      <c r="L1045" s="328"/>
      <c r="M1045" s="326"/>
      <c r="N1045" s="326"/>
      <c r="O1045" s="328"/>
      <c r="P1045" s="326"/>
      <c r="Q1045" s="290">
        <v>0.17449999999999999</v>
      </c>
    </row>
    <row r="1046" spans="1:17" hidden="1" outlineLevel="1" collapsed="1" x14ac:dyDescent="0.25">
      <c r="A1046" s="287"/>
      <c r="B1046" s="287"/>
      <c r="C1046" s="287"/>
      <c r="D1046" s="325">
        <v>100460432</v>
      </c>
      <c r="E1046" s="326"/>
      <c r="F1046" s="326"/>
      <c r="G1046" s="326"/>
      <c r="H1046" s="326"/>
      <c r="I1046" s="327">
        <v>2.3199999999999998</v>
      </c>
      <c r="J1046" s="326"/>
      <c r="K1046" s="326"/>
      <c r="L1046" s="328"/>
      <c r="M1046" s="326"/>
      <c r="N1046" s="326"/>
      <c r="O1046" s="328"/>
      <c r="P1046" s="326"/>
      <c r="Q1046" s="290">
        <v>2.3199999999999998</v>
      </c>
    </row>
    <row r="1047" spans="1:17" hidden="1" outlineLevel="1" collapsed="1" x14ac:dyDescent="0.25">
      <c r="A1047" s="287"/>
      <c r="B1047" s="287"/>
      <c r="C1047" s="287"/>
      <c r="D1047" s="325">
        <v>100460480</v>
      </c>
      <c r="E1047" s="326"/>
      <c r="F1047" s="326"/>
      <c r="G1047" s="326"/>
      <c r="H1047" s="326"/>
      <c r="I1047" s="327">
        <v>1.37</v>
      </c>
      <c r="J1047" s="326"/>
      <c r="K1047" s="326"/>
      <c r="L1047" s="328"/>
      <c r="M1047" s="326"/>
      <c r="N1047" s="326"/>
      <c r="O1047" s="328"/>
      <c r="P1047" s="326"/>
      <c r="Q1047" s="290">
        <v>1.37</v>
      </c>
    </row>
    <row r="1048" spans="1:17" hidden="1" outlineLevel="1" collapsed="1" x14ac:dyDescent="0.25">
      <c r="A1048" s="287"/>
      <c r="B1048" s="287"/>
      <c r="C1048" s="287"/>
      <c r="D1048" s="325">
        <v>100460483</v>
      </c>
      <c r="E1048" s="326"/>
      <c r="F1048" s="326"/>
      <c r="G1048" s="326"/>
      <c r="H1048" s="326"/>
      <c r="I1048" s="327">
        <v>1.7</v>
      </c>
      <c r="J1048" s="326"/>
      <c r="K1048" s="326"/>
      <c r="L1048" s="328"/>
      <c r="M1048" s="326"/>
      <c r="N1048" s="326"/>
      <c r="O1048" s="328"/>
      <c r="P1048" s="326"/>
      <c r="Q1048" s="290">
        <v>1.7</v>
      </c>
    </row>
    <row r="1049" spans="1:17" hidden="1" outlineLevel="1" collapsed="1" x14ac:dyDescent="0.25">
      <c r="A1049" s="287"/>
      <c r="B1049" s="287"/>
      <c r="C1049" s="287"/>
      <c r="D1049" s="325">
        <v>100460486</v>
      </c>
      <c r="E1049" s="326"/>
      <c r="F1049" s="326"/>
      <c r="G1049" s="326"/>
      <c r="H1049" s="326"/>
      <c r="I1049" s="327">
        <v>1.4</v>
      </c>
      <c r="J1049" s="326"/>
      <c r="K1049" s="326"/>
      <c r="L1049" s="328"/>
      <c r="M1049" s="326"/>
      <c r="N1049" s="326"/>
      <c r="O1049" s="328"/>
      <c r="P1049" s="326"/>
      <c r="Q1049" s="290">
        <v>1.4</v>
      </c>
    </row>
    <row r="1050" spans="1:17" hidden="1" outlineLevel="1" collapsed="1" x14ac:dyDescent="0.25">
      <c r="A1050" s="287"/>
      <c r="B1050" s="287"/>
      <c r="C1050" s="287"/>
      <c r="D1050" s="325">
        <v>100460441</v>
      </c>
      <c r="E1050" s="326"/>
      <c r="F1050" s="326"/>
      <c r="G1050" s="326"/>
      <c r="H1050" s="326"/>
      <c r="I1050" s="327">
        <v>4.7699999999999996</v>
      </c>
      <c r="J1050" s="326"/>
      <c r="K1050" s="326"/>
      <c r="L1050" s="328"/>
      <c r="M1050" s="326"/>
      <c r="N1050" s="326"/>
      <c r="O1050" s="328"/>
      <c r="P1050" s="326"/>
      <c r="Q1050" s="290">
        <v>4.7699999999999996</v>
      </c>
    </row>
    <row r="1051" spans="1:17" hidden="1" outlineLevel="1" collapsed="1" x14ac:dyDescent="0.25">
      <c r="A1051" s="287"/>
      <c r="B1051" s="287"/>
      <c r="C1051" s="287"/>
      <c r="D1051" s="325">
        <v>100460470</v>
      </c>
      <c r="E1051" s="326"/>
      <c r="F1051" s="326"/>
      <c r="G1051" s="326"/>
      <c r="H1051" s="326"/>
      <c r="I1051" s="327">
        <v>1.45</v>
      </c>
      <c r="J1051" s="326"/>
      <c r="K1051" s="326"/>
      <c r="L1051" s="328"/>
      <c r="M1051" s="326"/>
      <c r="N1051" s="326"/>
      <c r="O1051" s="328"/>
      <c r="P1051" s="326"/>
      <c r="Q1051" s="290">
        <v>1.45</v>
      </c>
    </row>
    <row r="1052" spans="1:17" hidden="1" outlineLevel="1" collapsed="1" x14ac:dyDescent="0.25">
      <c r="A1052" s="287"/>
      <c r="B1052" s="287"/>
      <c r="C1052" s="287"/>
      <c r="D1052" s="325">
        <v>100460506</v>
      </c>
      <c r="E1052" s="326"/>
      <c r="F1052" s="326"/>
      <c r="G1052" s="326"/>
      <c r="H1052" s="326"/>
      <c r="I1052" s="327">
        <v>1.92</v>
      </c>
      <c r="J1052" s="326"/>
      <c r="K1052" s="326"/>
      <c r="L1052" s="328"/>
      <c r="M1052" s="326"/>
      <c r="N1052" s="326"/>
      <c r="O1052" s="328"/>
      <c r="P1052" s="326"/>
      <c r="Q1052" s="290">
        <v>1.92</v>
      </c>
    </row>
    <row r="1053" spans="1:17" hidden="1" outlineLevel="1" collapsed="1" x14ac:dyDescent="0.25">
      <c r="A1053" s="287"/>
      <c r="B1053" s="287"/>
      <c r="C1053" s="287"/>
      <c r="D1053" s="325">
        <v>100460507</v>
      </c>
      <c r="E1053" s="326"/>
      <c r="F1053" s="326"/>
      <c r="G1053" s="326"/>
      <c r="H1053" s="326"/>
      <c r="I1053" s="327">
        <v>2.21</v>
      </c>
      <c r="J1053" s="326"/>
      <c r="K1053" s="326"/>
      <c r="L1053" s="328"/>
      <c r="M1053" s="326"/>
      <c r="N1053" s="326"/>
      <c r="O1053" s="328"/>
      <c r="P1053" s="326"/>
      <c r="Q1053" s="290">
        <v>2.21</v>
      </c>
    </row>
    <row r="1054" spans="1:17" hidden="1" outlineLevel="1" collapsed="1" x14ac:dyDescent="0.25">
      <c r="A1054" s="287"/>
      <c r="B1054" s="287"/>
      <c r="C1054" s="287"/>
      <c r="D1054" s="325">
        <v>100460509</v>
      </c>
      <c r="E1054" s="326"/>
      <c r="F1054" s="326"/>
      <c r="G1054" s="326"/>
      <c r="H1054" s="326"/>
      <c r="I1054" s="327">
        <v>0.14000000000000001</v>
      </c>
      <c r="J1054" s="326"/>
      <c r="K1054" s="326"/>
      <c r="L1054" s="328"/>
      <c r="M1054" s="326"/>
      <c r="N1054" s="326"/>
      <c r="O1054" s="328"/>
      <c r="P1054" s="326"/>
      <c r="Q1054" s="290">
        <v>0.14000000000000001</v>
      </c>
    </row>
    <row r="1055" spans="1:17" hidden="1" outlineLevel="1" collapsed="1" x14ac:dyDescent="0.25">
      <c r="A1055" s="287"/>
      <c r="B1055" s="287"/>
      <c r="C1055" s="287"/>
      <c r="D1055" s="325">
        <v>100460496</v>
      </c>
      <c r="E1055" s="326"/>
      <c r="F1055" s="326"/>
      <c r="G1055" s="326"/>
      <c r="H1055" s="326"/>
      <c r="I1055" s="327">
        <v>0.28999999999999998</v>
      </c>
      <c r="J1055" s="326"/>
      <c r="K1055" s="326"/>
      <c r="L1055" s="328"/>
      <c r="M1055" s="326"/>
      <c r="N1055" s="326"/>
      <c r="O1055" s="328"/>
      <c r="P1055" s="326"/>
      <c r="Q1055" s="290">
        <v>0.28999999999999998</v>
      </c>
    </row>
    <row r="1056" spans="1:17" hidden="1" outlineLevel="1" collapsed="1" x14ac:dyDescent="0.25">
      <c r="A1056" s="287"/>
      <c r="B1056" s="287"/>
      <c r="C1056" s="287"/>
      <c r="D1056" s="325">
        <v>100460498</v>
      </c>
      <c r="E1056" s="326"/>
      <c r="F1056" s="326"/>
      <c r="G1056" s="326"/>
      <c r="H1056" s="326"/>
      <c r="I1056" s="327">
        <v>2.34</v>
      </c>
      <c r="J1056" s="326"/>
      <c r="K1056" s="326"/>
      <c r="L1056" s="328"/>
      <c r="M1056" s="326"/>
      <c r="N1056" s="326"/>
      <c r="O1056" s="328"/>
      <c r="P1056" s="326"/>
      <c r="Q1056" s="290">
        <v>2.34</v>
      </c>
    </row>
    <row r="1057" spans="1:17" hidden="1" outlineLevel="1" collapsed="1" x14ac:dyDescent="0.25">
      <c r="A1057" s="287"/>
      <c r="B1057" s="287"/>
      <c r="C1057" s="287"/>
      <c r="D1057" s="325">
        <v>100460472</v>
      </c>
      <c r="E1057" s="326"/>
      <c r="F1057" s="326"/>
      <c r="G1057" s="326"/>
      <c r="H1057" s="326"/>
      <c r="I1057" s="327">
        <v>3.82</v>
      </c>
      <c r="J1057" s="326"/>
      <c r="K1057" s="326"/>
      <c r="L1057" s="328"/>
      <c r="M1057" s="326"/>
      <c r="N1057" s="326"/>
      <c r="O1057" s="328"/>
      <c r="P1057" s="326"/>
      <c r="Q1057" s="290">
        <v>3.82</v>
      </c>
    </row>
    <row r="1058" spans="1:17" hidden="1" outlineLevel="1" collapsed="1" x14ac:dyDescent="0.25">
      <c r="A1058" s="287"/>
      <c r="B1058" s="287"/>
      <c r="C1058" s="287"/>
      <c r="D1058" s="325">
        <v>100460478</v>
      </c>
      <c r="E1058" s="326"/>
      <c r="F1058" s="326"/>
      <c r="G1058" s="326"/>
      <c r="H1058" s="326"/>
      <c r="I1058" s="327">
        <v>7.18</v>
      </c>
      <c r="J1058" s="326"/>
      <c r="K1058" s="326"/>
      <c r="L1058" s="328"/>
      <c r="M1058" s="326"/>
      <c r="N1058" s="326"/>
      <c r="O1058" s="328"/>
      <c r="P1058" s="326"/>
      <c r="Q1058" s="290">
        <v>7.18</v>
      </c>
    </row>
    <row r="1059" spans="1:17" hidden="1" outlineLevel="1" collapsed="1" x14ac:dyDescent="0.25">
      <c r="A1059" s="287"/>
      <c r="B1059" s="287"/>
      <c r="C1059" s="287"/>
      <c r="D1059" s="325">
        <v>100460519</v>
      </c>
      <c r="E1059" s="326"/>
      <c r="F1059" s="326"/>
      <c r="G1059" s="326"/>
      <c r="H1059" s="326"/>
      <c r="I1059" s="327">
        <v>3.23</v>
      </c>
      <c r="J1059" s="326"/>
      <c r="K1059" s="326"/>
      <c r="L1059" s="328"/>
      <c r="M1059" s="326"/>
      <c r="N1059" s="326"/>
      <c r="O1059" s="328"/>
      <c r="P1059" s="326"/>
      <c r="Q1059" s="290">
        <v>3.23</v>
      </c>
    </row>
    <row r="1060" spans="1:17" hidden="1" outlineLevel="1" collapsed="1" x14ac:dyDescent="0.25">
      <c r="A1060" s="287"/>
      <c r="B1060" s="287"/>
      <c r="C1060" s="287"/>
      <c r="D1060" s="325">
        <v>100460523</v>
      </c>
      <c r="E1060" s="326"/>
      <c r="F1060" s="326"/>
      <c r="G1060" s="326"/>
      <c r="H1060" s="326"/>
      <c r="I1060" s="327">
        <v>1.05</v>
      </c>
      <c r="J1060" s="326"/>
      <c r="K1060" s="326"/>
      <c r="L1060" s="328"/>
      <c r="M1060" s="326"/>
      <c r="N1060" s="326"/>
      <c r="O1060" s="328"/>
      <c r="P1060" s="326"/>
      <c r="Q1060" s="290">
        <v>1.05</v>
      </c>
    </row>
    <row r="1061" spans="1:17" hidden="1" outlineLevel="1" collapsed="1" x14ac:dyDescent="0.25">
      <c r="A1061" s="287"/>
      <c r="B1061" s="287"/>
      <c r="C1061" s="287"/>
      <c r="D1061" s="325">
        <v>100460524</v>
      </c>
      <c r="E1061" s="326"/>
      <c r="F1061" s="326"/>
      <c r="G1061" s="326"/>
      <c r="H1061" s="326"/>
      <c r="I1061" s="327">
        <v>13.66</v>
      </c>
      <c r="J1061" s="326"/>
      <c r="K1061" s="326"/>
      <c r="L1061" s="328"/>
      <c r="M1061" s="326"/>
      <c r="N1061" s="326"/>
      <c r="O1061" s="328"/>
      <c r="P1061" s="326"/>
      <c r="Q1061" s="290">
        <v>13.66</v>
      </c>
    </row>
    <row r="1062" spans="1:17" hidden="1" outlineLevel="1" collapsed="1" x14ac:dyDescent="0.25">
      <c r="A1062" s="287"/>
      <c r="B1062" s="287"/>
      <c r="C1062" s="287"/>
      <c r="D1062" s="325">
        <v>100460500</v>
      </c>
      <c r="E1062" s="326"/>
      <c r="F1062" s="326"/>
      <c r="G1062" s="326"/>
      <c r="H1062" s="326"/>
      <c r="I1062" s="327">
        <v>0.17449999999999999</v>
      </c>
      <c r="J1062" s="326"/>
      <c r="K1062" s="326"/>
      <c r="L1062" s="328"/>
      <c r="M1062" s="326"/>
      <c r="N1062" s="326"/>
      <c r="O1062" s="328"/>
      <c r="P1062" s="326"/>
      <c r="Q1062" s="290">
        <v>0.17449999999999999</v>
      </c>
    </row>
    <row r="1063" spans="1:17" hidden="1" outlineLevel="1" collapsed="1" x14ac:dyDescent="0.25">
      <c r="A1063" s="287"/>
      <c r="B1063" s="287"/>
      <c r="C1063" s="287"/>
      <c r="D1063" s="325">
        <v>100460517</v>
      </c>
      <c r="E1063" s="326"/>
      <c r="F1063" s="326"/>
      <c r="G1063" s="326"/>
      <c r="H1063" s="326"/>
      <c r="I1063" s="327">
        <v>0.46</v>
      </c>
      <c r="J1063" s="326"/>
      <c r="K1063" s="326"/>
      <c r="L1063" s="328"/>
      <c r="M1063" s="326"/>
      <c r="N1063" s="326"/>
      <c r="O1063" s="328"/>
      <c r="P1063" s="326"/>
      <c r="Q1063" s="290">
        <v>0.46</v>
      </c>
    </row>
    <row r="1064" spans="1:17" hidden="1" outlineLevel="1" collapsed="1" x14ac:dyDescent="0.25">
      <c r="A1064" s="287"/>
      <c r="B1064" s="287"/>
      <c r="C1064" s="287"/>
      <c r="D1064" s="325">
        <v>100460529</v>
      </c>
      <c r="E1064" s="326"/>
      <c r="F1064" s="326"/>
      <c r="G1064" s="326"/>
      <c r="H1064" s="326"/>
      <c r="I1064" s="327">
        <v>0.63</v>
      </c>
      <c r="J1064" s="326"/>
      <c r="K1064" s="326"/>
      <c r="L1064" s="328"/>
      <c r="M1064" s="326"/>
      <c r="N1064" s="326"/>
      <c r="O1064" s="328"/>
      <c r="P1064" s="326"/>
      <c r="Q1064" s="290">
        <v>0.63</v>
      </c>
    </row>
    <row r="1065" spans="1:17" hidden="1" outlineLevel="1" collapsed="1" x14ac:dyDescent="0.25">
      <c r="A1065" s="287"/>
      <c r="B1065" s="287"/>
      <c r="C1065" s="287"/>
      <c r="D1065" s="325">
        <v>100460545</v>
      </c>
      <c r="E1065" s="326"/>
      <c r="F1065" s="326"/>
      <c r="G1065" s="326"/>
      <c r="H1065" s="326"/>
      <c r="I1065" s="327">
        <v>8.17</v>
      </c>
      <c r="J1065" s="326"/>
      <c r="K1065" s="326"/>
      <c r="L1065" s="328"/>
      <c r="M1065" s="326"/>
      <c r="N1065" s="326"/>
      <c r="O1065" s="328"/>
      <c r="P1065" s="326"/>
      <c r="Q1065" s="290">
        <v>8.17</v>
      </c>
    </row>
    <row r="1066" spans="1:17" hidden="1" outlineLevel="1" collapsed="1" x14ac:dyDescent="0.25">
      <c r="A1066" s="287"/>
      <c r="B1066" s="287"/>
      <c r="C1066" s="287"/>
      <c r="D1066" s="325">
        <v>100460557</v>
      </c>
      <c r="E1066" s="326"/>
      <c r="F1066" s="326"/>
      <c r="G1066" s="326"/>
      <c r="H1066" s="326"/>
      <c r="I1066" s="327">
        <v>5.21</v>
      </c>
      <c r="J1066" s="326"/>
      <c r="K1066" s="326"/>
      <c r="L1066" s="328"/>
      <c r="M1066" s="326"/>
      <c r="N1066" s="326"/>
      <c r="O1066" s="328"/>
      <c r="P1066" s="326"/>
      <c r="Q1066" s="290">
        <v>5.21</v>
      </c>
    </row>
    <row r="1067" spans="1:17" hidden="1" outlineLevel="1" collapsed="1" x14ac:dyDescent="0.25">
      <c r="A1067" s="287"/>
      <c r="B1067" s="287"/>
      <c r="C1067" s="287"/>
      <c r="D1067" s="325">
        <v>100460589</v>
      </c>
      <c r="E1067" s="326"/>
      <c r="F1067" s="326"/>
      <c r="G1067" s="326"/>
      <c r="H1067" s="326"/>
      <c r="I1067" s="327">
        <v>0.57999999999999996</v>
      </c>
      <c r="J1067" s="326"/>
      <c r="K1067" s="326"/>
      <c r="L1067" s="328"/>
      <c r="M1067" s="326"/>
      <c r="N1067" s="326"/>
      <c r="O1067" s="328"/>
      <c r="P1067" s="326"/>
      <c r="Q1067" s="290">
        <v>0.57999999999999996</v>
      </c>
    </row>
    <row r="1068" spans="1:17" hidden="1" outlineLevel="1" collapsed="1" x14ac:dyDescent="0.25">
      <c r="A1068" s="287"/>
      <c r="B1068" s="287"/>
      <c r="C1068" s="287"/>
      <c r="D1068" s="325">
        <v>100460596</v>
      </c>
      <c r="E1068" s="326"/>
      <c r="F1068" s="326"/>
      <c r="G1068" s="326"/>
      <c r="H1068" s="326"/>
      <c r="I1068" s="327">
        <v>1.34</v>
      </c>
      <c r="J1068" s="326"/>
      <c r="K1068" s="326"/>
      <c r="L1068" s="328"/>
      <c r="M1068" s="326"/>
      <c r="N1068" s="326"/>
      <c r="O1068" s="328"/>
      <c r="P1068" s="326"/>
      <c r="Q1068" s="290">
        <v>1.34</v>
      </c>
    </row>
    <row r="1069" spans="1:17" hidden="1" outlineLevel="1" collapsed="1" x14ac:dyDescent="0.25">
      <c r="A1069" s="287"/>
      <c r="B1069" s="287"/>
      <c r="C1069" s="287"/>
      <c r="D1069" s="325">
        <v>100460597</v>
      </c>
      <c r="E1069" s="326"/>
      <c r="F1069" s="326"/>
      <c r="G1069" s="326"/>
      <c r="H1069" s="326"/>
      <c r="I1069" s="327">
        <v>14.65</v>
      </c>
      <c r="J1069" s="326"/>
      <c r="K1069" s="326"/>
      <c r="L1069" s="328"/>
      <c r="M1069" s="326"/>
      <c r="N1069" s="326"/>
      <c r="O1069" s="328"/>
      <c r="P1069" s="326"/>
      <c r="Q1069" s="290">
        <v>14.65</v>
      </c>
    </row>
    <row r="1070" spans="1:17" hidden="1" outlineLevel="1" collapsed="1" x14ac:dyDescent="0.25">
      <c r="A1070" s="287"/>
      <c r="B1070" s="287"/>
      <c r="C1070" s="287"/>
      <c r="D1070" s="325">
        <v>100460606</v>
      </c>
      <c r="E1070" s="326"/>
      <c r="F1070" s="326"/>
      <c r="G1070" s="326"/>
      <c r="H1070" s="326"/>
      <c r="I1070" s="327">
        <v>4.8099999999999996</v>
      </c>
      <c r="J1070" s="326"/>
      <c r="K1070" s="326"/>
      <c r="L1070" s="328"/>
      <c r="M1070" s="326"/>
      <c r="N1070" s="326"/>
      <c r="O1070" s="328"/>
      <c r="P1070" s="326"/>
      <c r="Q1070" s="290">
        <v>4.8099999999999996</v>
      </c>
    </row>
    <row r="1071" spans="1:17" hidden="1" outlineLevel="1" collapsed="1" x14ac:dyDescent="0.25">
      <c r="A1071" s="287"/>
      <c r="B1071" s="287"/>
      <c r="C1071" s="287"/>
      <c r="D1071" s="325">
        <v>100460611</v>
      </c>
      <c r="E1071" s="326"/>
      <c r="F1071" s="326"/>
      <c r="G1071" s="326"/>
      <c r="H1071" s="326"/>
      <c r="I1071" s="327">
        <v>1.07</v>
      </c>
      <c r="J1071" s="326"/>
      <c r="K1071" s="326"/>
      <c r="L1071" s="328"/>
      <c r="M1071" s="326"/>
      <c r="N1071" s="326"/>
      <c r="O1071" s="328"/>
      <c r="P1071" s="326"/>
      <c r="Q1071" s="290">
        <v>1.07</v>
      </c>
    </row>
    <row r="1072" spans="1:17" hidden="1" outlineLevel="1" collapsed="1" x14ac:dyDescent="0.25">
      <c r="A1072" s="287"/>
      <c r="B1072" s="287"/>
      <c r="C1072" s="287"/>
      <c r="D1072" s="325">
        <v>100460579</v>
      </c>
      <c r="E1072" s="326"/>
      <c r="F1072" s="326"/>
      <c r="G1072" s="326"/>
      <c r="H1072" s="326"/>
      <c r="I1072" s="327">
        <v>3.14</v>
      </c>
      <c r="J1072" s="326"/>
      <c r="K1072" s="326"/>
      <c r="L1072" s="328"/>
      <c r="M1072" s="326"/>
      <c r="N1072" s="326"/>
      <c r="O1072" s="328"/>
      <c r="P1072" s="326"/>
      <c r="Q1072" s="290">
        <v>3.14</v>
      </c>
    </row>
    <row r="1073" spans="1:17" hidden="1" outlineLevel="1" collapsed="1" x14ac:dyDescent="0.25">
      <c r="A1073" s="287"/>
      <c r="B1073" s="287"/>
      <c r="C1073" s="287"/>
      <c r="D1073" s="325">
        <v>100460581</v>
      </c>
      <c r="E1073" s="326"/>
      <c r="F1073" s="326"/>
      <c r="G1073" s="326"/>
      <c r="H1073" s="326"/>
      <c r="I1073" s="327">
        <v>2.89</v>
      </c>
      <c r="J1073" s="326"/>
      <c r="K1073" s="326"/>
      <c r="L1073" s="328"/>
      <c r="M1073" s="326"/>
      <c r="N1073" s="326"/>
      <c r="O1073" s="328"/>
      <c r="P1073" s="326"/>
      <c r="Q1073" s="290">
        <v>2.89</v>
      </c>
    </row>
    <row r="1074" spans="1:17" hidden="1" outlineLevel="1" collapsed="1" x14ac:dyDescent="0.25">
      <c r="A1074" s="287"/>
      <c r="B1074" s="287"/>
      <c r="C1074" s="287"/>
      <c r="D1074" s="325">
        <v>100460582</v>
      </c>
      <c r="E1074" s="326"/>
      <c r="F1074" s="326"/>
      <c r="G1074" s="326"/>
      <c r="H1074" s="326"/>
      <c r="I1074" s="327">
        <v>1.37</v>
      </c>
      <c r="J1074" s="326"/>
      <c r="K1074" s="326"/>
      <c r="L1074" s="328"/>
      <c r="M1074" s="326"/>
      <c r="N1074" s="326"/>
      <c r="O1074" s="328"/>
      <c r="P1074" s="326"/>
      <c r="Q1074" s="290">
        <v>1.37</v>
      </c>
    </row>
    <row r="1075" spans="1:17" hidden="1" outlineLevel="1" collapsed="1" x14ac:dyDescent="0.25">
      <c r="A1075" s="287"/>
      <c r="B1075" s="287"/>
      <c r="C1075" s="287"/>
      <c r="D1075" s="325">
        <v>100460583</v>
      </c>
      <c r="E1075" s="326"/>
      <c r="F1075" s="326"/>
      <c r="G1075" s="326"/>
      <c r="H1075" s="326"/>
      <c r="I1075" s="327">
        <v>1.26</v>
      </c>
      <c r="J1075" s="326"/>
      <c r="K1075" s="326"/>
      <c r="L1075" s="328"/>
      <c r="M1075" s="326"/>
      <c r="N1075" s="326"/>
      <c r="O1075" s="328"/>
      <c r="P1075" s="326"/>
      <c r="Q1075" s="290">
        <v>1.26</v>
      </c>
    </row>
    <row r="1076" spans="1:17" hidden="1" outlineLevel="1" collapsed="1" x14ac:dyDescent="0.25">
      <c r="A1076" s="287"/>
      <c r="B1076" s="287"/>
      <c r="C1076" s="287"/>
      <c r="D1076" s="325">
        <v>100460584</v>
      </c>
      <c r="E1076" s="326"/>
      <c r="F1076" s="326"/>
      <c r="G1076" s="326"/>
      <c r="H1076" s="326"/>
      <c r="I1076" s="327">
        <v>4.0999999999999996</v>
      </c>
      <c r="J1076" s="326"/>
      <c r="K1076" s="326"/>
      <c r="L1076" s="328"/>
      <c r="M1076" s="326"/>
      <c r="N1076" s="326"/>
      <c r="O1076" s="328"/>
      <c r="P1076" s="326"/>
      <c r="Q1076" s="290">
        <v>4.0999999999999996</v>
      </c>
    </row>
    <row r="1077" spans="1:17" hidden="1" outlineLevel="1" collapsed="1" x14ac:dyDescent="0.25">
      <c r="A1077" s="287"/>
      <c r="B1077" s="287"/>
      <c r="C1077" s="287"/>
      <c r="D1077" s="325">
        <v>100459523</v>
      </c>
      <c r="E1077" s="326"/>
      <c r="F1077" s="326"/>
      <c r="G1077" s="326"/>
      <c r="H1077" s="326"/>
      <c r="I1077" s="327">
        <v>2.72</v>
      </c>
      <c r="J1077" s="326"/>
      <c r="K1077" s="326"/>
      <c r="L1077" s="328"/>
      <c r="M1077" s="326"/>
      <c r="N1077" s="326"/>
      <c r="O1077" s="328"/>
      <c r="P1077" s="326"/>
      <c r="Q1077" s="290">
        <v>2.72</v>
      </c>
    </row>
    <row r="1078" spans="1:17" hidden="1" outlineLevel="1" collapsed="1" x14ac:dyDescent="0.25">
      <c r="A1078" s="287"/>
      <c r="B1078" s="287"/>
      <c r="C1078" s="287"/>
      <c r="D1078" s="325">
        <v>100459449</v>
      </c>
      <c r="E1078" s="326"/>
      <c r="F1078" s="326"/>
      <c r="G1078" s="326"/>
      <c r="H1078" s="326"/>
      <c r="I1078" s="327">
        <v>0.54</v>
      </c>
      <c r="J1078" s="326"/>
      <c r="K1078" s="326"/>
      <c r="L1078" s="328"/>
      <c r="M1078" s="326"/>
      <c r="N1078" s="326"/>
      <c r="O1078" s="328"/>
      <c r="P1078" s="326"/>
      <c r="Q1078" s="290">
        <v>0.54</v>
      </c>
    </row>
    <row r="1079" spans="1:17" hidden="1" outlineLevel="1" collapsed="1" x14ac:dyDescent="0.25">
      <c r="A1079" s="287"/>
      <c r="B1079" s="287"/>
      <c r="C1079" s="287"/>
      <c r="D1079" s="325">
        <v>100459485</v>
      </c>
      <c r="E1079" s="326"/>
      <c r="F1079" s="326"/>
      <c r="G1079" s="326"/>
      <c r="H1079" s="326"/>
      <c r="I1079" s="327">
        <v>1.68</v>
      </c>
      <c r="J1079" s="326"/>
      <c r="K1079" s="326"/>
      <c r="L1079" s="328"/>
      <c r="M1079" s="326"/>
      <c r="N1079" s="326"/>
      <c r="O1079" s="328"/>
      <c r="P1079" s="326"/>
      <c r="Q1079" s="290">
        <v>1.68</v>
      </c>
    </row>
    <row r="1080" spans="1:17" hidden="1" outlineLevel="1" collapsed="1" x14ac:dyDescent="0.25">
      <c r="A1080" s="287"/>
      <c r="B1080" s="287"/>
      <c r="C1080" s="287"/>
      <c r="D1080" s="325">
        <v>100459493</v>
      </c>
      <c r="E1080" s="326"/>
      <c r="F1080" s="326"/>
      <c r="G1080" s="326"/>
      <c r="H1080" s="326"/>
      <c r="I1080" s="327">
        <v>0.22</v>
      </c>
      <c r="J1080" s="326"/>
      <c r="K1080" s="326"/>
      <c r="L1080" s="328"/>
      <c r="M1080" s="326"/>
      <c r="N1080" s="326"/>
      <c r="O1080" s="328"/>
      <c r="P1080" s="326"/>
      <c r="Q1080" s="290">
        <v>0.22</v>
      </c>
    </row>
    <row r="1081" spans="1:17" hidden="1" outlineLevel="1" collapsed="1" x14ac:dyDescent="0.25">
      <c r="A1081" s="287"/>
      <c r="B1081" s="287"/>
      <c r="C1081" s="287"/>
      <c r="D1081" s="325">
        <v>100459441</v>
      </c>
      <c r="E1081" s="326"/>
      <c r="F1081" s="326"/>
      <c r="G1081" s="326"/>
      <c r="H1081" s="326"/>
      <c r="I1081" s="327">
        <v>1.02</v>
      </c>
      <c r="J1081" s="326"/>
      <c r="K1081" s="326"/>
      <c r="L1081" s="328"/>
      <c r="M1081" s="326"/>
      <c r="N1081" s="326"/>
      <c r="O1081" s="328"/>
      <c r="P1081" s="326"/>
      <c r="Q1081" s="290">
        <v>1.02</v>
      </c>
    </row>
    <row r="1082" spans="1:17" hidden="1" outlineLevel="1" collapsed="1" x14ac:dyDescent="0.25">
      <c r="A1082" s="287"/>
      <c r="B1082" s="287"/>
      <c r="C1082" s="287"/>
      <c r="D1082" s="325">
        <v>100459480</v>
      </c>
      <c r="E1082" s="326"/>
      <c r="F1082" s="326"/>
      <c r="G1082" s="326"/>
      <c r="H1082" s="326"/>
      <c r="I1082" s="327">
        <v>2.68</v>
      </c>
      <c r="J1082" s="326"/>
      <c r="K1082" s="326"/>
      <c r="L1082" s="328"/>
      <c r="M1082" s="326"/>
      <c r="N1082" s="326"/>
      <c r="O1082" s="328"/>
      <c r="P1082" s="326"/>
      <c r="Q1082" s="290">
        <v>2.68</v>
      </c>
    </row>
    <row r="1083" spans="1:17" hidden="1" outlineLevel="1" collapsed="1" x14ac:dyDescent="0.25">
      <c r="A1083" s="287"/>
      <c r="B1083" s="287"/>
      <c r="C1083" s="287"/>
      <c r="D1083" s="325">
        <v>100459482</v>
      </c>
      <c r="E1083" s="326"/>
      <c r="F1083" s="326"/>
      <c r="G1083" s="326"/>
      <c r="H1083" s="326"/>
      <c r="I1083" s="327">
        <v>3.26</v>
      </c>
      <c r="J1083" s="326"/>
      <c r="K1083" s="326"/>
      <c r="L1083" s="328"/>
      <c r="M1083" s="326"/>
      <c r="N1083" s="326"/>
      <c r="O1083" s="328"/>
      <c r="P1083" s="326"/>
      <c r="Q1083" s="290">
        <v>3.26</v>
      </c>
    </row>
    <row r="1084" spans="1:17" hidden="1" outlineLevel="1" collapsed="1" x14ac:dyDescent="0.25">
      <c r="A1084" s="287"/>
      <c r="B1084" s="287"/>
      <c r="C1084" s="287"/>
      <c r="D1084" s="325">
        <v>100459445</v>
      </c>
      <c r="E1084" s="326"/>
      <c r="F1084" s="326"/>
      <c r="G1084" s="326"/>
      <c r="H1084" s="326"/>
      <c r="I1084" s="327">
        <v>1.2</v>
      </c>
      <c r="J1084" s="326"/>
      <c r="K1084" s="326"/>
      <c r="L1084" s="328"/>
      <c r="M1084" s="326"/>
      <c r="N1084" s="326"/>
      <c r="O1084" s="328"/>
      <c r="P1084" s="326"/>
      <c r="Q1084" s="290">
        <v>1.2</v>
      </c>
    </row>
    <row r="1085" spans="1:17" hidden="1" outlineLevel="1" collapsed="1" x14ac:dyDescent="0.25">
      <c r="A1085" s="287"/>
      <c r="B1085" s="287"/>
      <c r="C1085" s="287"/>
      <c r="D1085" s="325">
        <v>100459447</v>
      </c>
      <c r="E1085" s="326"/>
      <c r="F1085" s="326"/>
      <c r="G1085" s="326"/>
      <c r="H1085" s="326"/>
      <c r="I1085" s="327">
        <v>1.24</v>
      </c>
      <c r="J1085" s="326"/>
      <c r="K1085" s="326"/>
      <c r="L1085" s="328"/>
      <c r="M1085" s="326"/>
      <c r="N1085" s="326"/>
      <c r="O1085" s="328"/>
      <c r="P1085" s="326"/>
      <c r="Q1085" s="290">
        <v>1.24</v>
      </c>
    </row>
    <row r="1086" spans="1:17" hidden="1" outlineLevel="1" collapsed="1" x14ac:dyDescent="0.25">
      <c r="A1086" s="287"/>
      <c r="B1086" s="287"/>
      <c r="C1086" s="287"/>
      <c r="D1086" s="325">
        <v>100459549</v>
      </c>
      <c r="E1086" s="326"/>
      <c r="F1086" s="326"/>
      <c r="G1086" s="326"/>
      <c r="H1086" s="326"/>
      <c r="I1086" s="327">
        <v>2.33</v>
      </c>
      <c r="J1086" s="326"/>
      <c r="K1086" s="326"/>
      <c r="L1086" s="328"/>
      <c r="M1086" s="326"/>
      <c r="N1086" s="326"/>
      <c r="O1086" s="328"/>
      <c r="P1086" s="326"/>
      <c r="Q1086" s="290">
        <v>2.33</v>
      </c>
    </row>
    <row r="1087" spans="1:17" hidden="1" outlineLevel="1" collapsed="1" x14ac:dyDescent="0.25">
      <c r="A1087" s="287"/>
      <c r="B1087" s="287"/>
      <c r="C1087" s="287"/>
      <c r="D1087" s="325">
        <v>100459550</v>
      </c>
      <c r="E1087" s="326"/>
      <c r="F1087" s="326"/>
      <c r="G1087" s="326"/>
      <c r="H1087" s="326"/>
      <c r="I1087" s="327">
        <v>6.79</v>
      </c>
      <c r="J1087" s="326"/>
      <c r="K1087" s="326"/>
      <c r="L1087" s="328"/>
      <c r="M1087" s="326"/>
      <c r="N1087" s="326"/>
      <c r="O1087" s="328"/>
      <c r="P1087" s="326"/>
      <c r="Q1087" s="290">
        <v>6.79</v>
      </c>
    </row>
    <row r="1088" spans="1:17" hidden="1" outlineLevel="1" collapsed="1" x14ac:dyDescent="0.25">
      <c r="A1088" s="287"/>
      <c r="B1088" s="287"/>
      <c r="C1088" s="287"/>
      <c r="D1088" s="325">
        <v>100459551</v>
      </c>
      <c r="E1088" s="326"/>
      <c r="F1088" s="326"/>
      <c r="G1088" s="326"/>
      <c r="H1088" s="326"/>
      <c r="I1088" s="327">
        <v>4.29</v>
      </c>
      <c r="J1088" s="326"/>
      <c r="K1088" s="326"/>
      <c r="L1088" s="328"/>
      <c r="M1088" s="326"/>
      <c r="N1088" s="326"/>
      <c r="O1088" s="328"/>
      <c r="P1088" s="326"/>
      <c r="Q1088" s="290">
        <v>4.29</v>
      </c>
    </row>
    <row r="1089" spans="1:17" hidden="1" outlineLevel="1" collapsed="1" x14ac:dyDescent="0.25">
      <c r="A1089" s="287"/>
      <c r="B1089" s="287"/>
      <c r="C1089" s="287"/>
      <c r="D1089" s="325">
        <v>100459555</v>
      </c>
      <c r="E1089" s="326"/>
      <c r="F1089" s="326"/>
      <c r="G1089" s="326"/>
      <c r="H1089" s="326"/>
      <c r="I1089" s="327">
        <v>1.84</v>
      </c>
      <c r="J1089" s="326"/>
      <c r="K1089" s="326"/>
      <c r="L1089" s="328"/>
      <c r="M1089" s="326"/>
      <c r="N1089" s="326"/>
      <c r="O1089" s="328"/>
      <c r="P1089" s="326"/>
      <c r="Q1089" s="290">
        <v>1.84</v>
      </c>
    </row>
    <row r="1090" spans="1:17" hidden="1" outlineLevel="1" collapsed="1" x14ac:dyDescent="0.25">
      <c r="A1090" s="287"/>
      <c r="B1090" s="287"/>
      <c r="C1090" s="287"/>
      <c r="D1090" s="325">
        <v>100459557</v>
      </c>
      <c r="E1090" s="326"/>
      <c r="F1090" s="326"/>
      <c r="G1090" s="326"/>
      <c r="H1090" s="326"/>
      <c r="I1090" s="327">
        <v>10.92</v>
      </c>
      <c r="J1090" s="326"/>
      <c r="K1090" s="326"/>
      <c r="L1090" s="328"/>
      <c r="M1090" s="326"/>
      <c r="N1090" s="326"/>
      <c r="O1090" s="328"/>
      <c r="P1090" s="326"/>
      <c r="Q1090" s="290">
        <v>10.92</v>
      </c>
    </row>
    <row r="1091" spans="1:17" hidden="1" outlineLevel="1" collapsed="1" x14ac:dyDescent="0.25">
      <c r="A1091" s="287"/>
      <c r="B1091" s="287"/>
      <c r="C1091" s="287"/>
      <c r="D1091" s="325">
        <v>100459559</v>
      </c>
      <c r="E1091" s="326"/>
      <c r="F1091" s="326"/>
      <c r="G1091" s="326"/>
      <c r="H1091" s="326"/>
      <c r="I1091" s="327">
        <v>5.18</v>
      </c>
      <c r="J1091" s="326"/>
      <c r="K1091" s="326"/>
      <c r="L1091" s="328"/>
      <c r="M1091" s="326"/>
      <c r="N1091" s="326"/>
      <c r="O1091" s="328"/>
      <c r="P1091" s="326"/>
      <c r="Q1091" s="290">
        <v>5.18</v>
      </c>
    </row>
    <row r="1092" spans="1:17" hidden="1" outlineLevel="1" collapsed="1" x14ac:dyDescent="0.25">
      <c r="A1092" s="287"/>
      <c r="B1092" s="287"/>
      <c r="C1092" s="287"/>
      <c r="D1092" s="325">
        <v>100459537</v>
      </c>
      <c r="E1092" s="326"/>
      <c r="F1092" s="326"/>
      <c r="G1092" s="326"/>
      <c r="H1092" s="326"/>
      <c r="I1092" s="327">
        <v>6.64</v>
      </c>
      <c r="J1092" s="326"/>
      <c r="K1092" s="326"/>
      <c r="L1092" s="328"/>
      <c r="M1092" s="326"/>
      <c r="N1092" s="326"/>
      <c r="O1092" s="328"/>
      <c r="P1092" s="326"/>
      <c r="Q1092" s="290">
        <v>6.64</v>
      </c>
    </row>
    <row r="1093" spans="1:17" hidden="1" outlineLevel="1" collapsed="1" x14ac:dyDescent="0.25">
      <c r="A1093" s="287"/>
      <c r="B1093" s="287"/>
      <c r="C1093" s="287"/>
      <c r="D1093" s="325">
        <v>100459568</v>
      </c>
      <c r="E1093" s="326"/>
      <c r="F1093" s="326"/>
      <c r="G1093" s="326"/>
      <c r="H1093" s="326"/>
      <c r="I1093" s="327">
        <v>2.46</v>
      </c>
      <c r="J1093" s="326"/>
      <c r="K1093" s="326"/>
      <c r="L1093" s="328"/>
      <c r="M1093" s="326"/>
      <c r="N1093" s="326"/>
      <c r="O1093" s="328"/>
      <c r="P1093" s="326"/>
      <c r="Q1093" s="290">
        <v>2.46</v>
      </c>
    </row>
    <row r="1094" spans="1:17" hidden="1" outlineLevel="1" collapsed="1" x14ac:dyDescent="0.25">
      <c r="A1094" s="287"/>
      <c r="B1094" s="287"/>
      <c r="C1094" s="287"/>
      <c r="D1094" s="325">
        <v>100459572</v>
      </c>
      <c r="E1094" s="326"/>
      <c r="F1094" s="326"/>
      <c r="G1094" s="326"/>
      <c r="H1094" s="326"/>
      <c r="I1094" s="327">
        <v>1.34</v>
      </c>
      <c r="J1094" s="326"/>
      <c r="K1094" s="326"/>
      <c r="L1094" s="328"/>
      <c r="M1094" s="326"/>
      <c r="N1094" s="326"/>
      <c r="O1094" s="328"/>
      <c r="P1094" s="326"/>
      <c r="Q1094" s="290">
        <v>1.34</v>
      </c>
    </row>
    <row r="1095" spans="1:17" hidden="1" outlineLevel="1" collapsed="1" x14ac:dyDescent="0.25">
      <c r="A1095" s="287"/>
      <c r="B1095" s="287"/>
      <c r="C1095" s="287"/>
      <c r="D1095" s="325">
        <v>100459574</v>
      </c>
      <c r="E1095" s="326"/>
      <c r="F1095" s="326"/>
      <c r="G1095" s="326"/>
      <c r="H1095" s="326"/>
      <c r="I1095" s="327">
        <v>1.51</v>
      </c>
      <c r="J1095" s="326"/>
      <c r="K1095" s="326"/>
      <c r="L1095" s="328"/>
      <c r="M1095" s="326"/>
      <c r="N1095" s="326"/>
      <c r="O1095" s="328"/>
      <c r="P1095" s="326"/>
      <c r="Q1095" s="290">
        <v>1.51</v>
      </c>
    </row>
    <row r="1096" spans="1:17" hidden="1" outlineLevel="1" collapsed="1" x14ac:dyDescent="0.25">
      <c r="A1096" s="287"/>
      <c r="B1096" s="287"/>
      <c r="C1096" s="287"/>
      <c r="D1096" s="325">
        <v>100459576</v>
      </c>
      <c r="E1096" s="326"/>
      <c r="F1096" s="326"/>
      <c r="G1096" s="326"/>
      <c r="H1096" s="326"/>
      <c r="I1096" s="327">
        <v>1.44</v>
      </c>
      <c r="J1096" s="326"/>
      <c r="K1096" s="326"/>
      <c r="L1096" s="328"/>
      <c r="M1096" s="326"/>
      <c r="N1096" s="326"/>
      <c r="O1096" s="328"/>
      <c r="P1096" s="326"/>
      <c r="Q1096" s="290">
        <v>1.44</v>
      </c>
    </row>
    <row r="1097" spans="1:17" hidden="1" outlineLevel="1" collapsed="1" x14ac:dyDescent="0.25">
      <c r="A1097" s="287"/>
      <c r="B1097" s="287"/>
      <c r="C1097" s="287"/>
      <c r="D1097" s="325">
        <v>100459652</v>
      </c>
      <c r="E1097" s="326"/>
      <c r="F1097" s="326"/>
      <c r="G1097" s="326"/>
      <c r="H1097" s="326"/>
      <c r="I1097" s="327">
        <v>1.54</v>
      </c>
      <c r="J1097" s="326"/>
      <c r="K1097" s="326"/>
      <c r="L1097" s="328"/>
      <c r="M1097" s="326"/>
      <c r="N1097" s="326"/>
      <c r="O1097" s="328"/>
      <c r="P1097" s="326"/>
      <c r="Q1097" s="290">
        <v>1.54</v>
      </c>
    </row>
    <row r="1098" spans="1:17" hidden="1" outlineLevel="1" collapsed="1" x14ac:dyDescent="0.25">
      <c r="A1098" s="287"/>
      <c r="B1098" s="287"/>
      <c r="C1098" s="287"/>
      <c r="D1098" s="325">
        <v>100459612</v>
      </c>
      <c r="E1098" s="326"/>
      <c r="F1098" s="326"/>
      <c r="G1098" s="326"/>
      <c r="H1098" s="326"/>
      <c r="I1098" s="327">
        <v>0.56999999999999995</v>
      </c>
      <c r="J1098" s="326"/>
      <c r="K1098" s="326"/>
      <c r="L1098" s="328"/>
      <c r="M1098" s="326"/>
      <c r="N1098" s="326"/>
      <c r="O1098" s="328"/>
      <c r="P1098" s="326"/>
      <c r="Q1098" s="290">
        <v>0.56999999999999995</v>
      </c>
    </row>
    <row r="1099" spans="1:17" hidden="1" outlineLevel="1" collapsed="1" x14ac:dyDescent="0.25">
      <c r="A1099" s="287"/>
      <c r="B1099" s="287"/>
      <c r="C1099" s="287"/>
      <c r="D1099" s="325">
        <v>100459591</v>
      </c>
      <c r="E1099" s="326"/>
      <c r="F1099" s="326"/>
      <c r="G1099" s="326"/>
      <c r="H1099" s="326"/>
      <c r="I1099" s="327">
        <v>0.16950000000000001</v>
      </c>
      <c r="J1099" s="326"/>
      <c r="K1099" s="326"/>
      <c r="L1099" s="328"/>
      <c r="M1099" s="326"/>
      <c r="N1099" s="326"/>
      <c r="O1099" s="328"/>
      <c r="P1099" s="326"/>
      <c r="Q1099" s="290">
        <v>0.16950000000000001</v>
      </c>
    </row>
    <row r="1100" spans="1:17" hidden="1" outlineLevel="1" collapsed="1" x14ac:dyDescent="0.25">
      <c r="A1100" s="287"/>
      <c r="B1100" s="287"/>
      <c r="C1100" s="287"/>
      <c r="D1100" s="325">
        <v>100459598</v>
      </c>
      <c r="E1100" s="326"/>
      <c r="F1100" s="326"/>
      <c r="G1100" s="326"/>
      <c r="H1100" s="326"/>
      <c r="I1100" s="327">
        <v>0.45</v>
      </c>
      <c r="J1100" s="326"/>
      <c r="K1100" s="326"/>
      <c r="L1100" s="328"/>
      <c r="M1100" s="326"/>
      <c r="N1100" s="326"/>
      <c r="O1100" s="328"/>
      <c r="P1100" s="326"/>
      <c r="Q1100" s="290">
        <v>0.45</v>
      </c>
    </row>
    <row r="1101" spans="1:17" hidden="1" outlineLevel="1" collapsed="1" x14ac:dyDescent="0.25">
      <c r="A1101" s="287"/>
      <c r="B1101" s="287"/>
      <c r="C1101" s="287"/>
      <c r="D1101" s="325">
        <v>100459604</v>
      </c>
      <c r="E1101" s="326"/>
      <c r="F1101" s="326"/>
      <c r="G1101" s="326"/>
      <c r="H1101" s="326"/>
      <c r="I1101" s="327">
        <v>2.2799999999999998</v>
      </c>
      <c r="J1101" s="326"/>
      <c r="K1101" s="326"/>
      <c r="L1101" s="328"/>
      <c r="M1101" s="326"/>
      <c r="N1101" s="326"/>
      <c r="O1101" s="328"/>
      <c r="P1101" s="326"/>
      <c r="Q1101" s="290">
        <v>2.2799999999999998</v>
      </c>
    </row>
    <row r="1102" spans="1:17" hidden="1" outlineLevel="1" collapsed="1" x14ac:dyDescent="0.25">
      <c r="A1102" s="287"/>
      <c r="B1102" s="287"/>
      <c r="C1102" s="287"/>
      <c r="D1102" s="325">
        <v>100459607</v>
      </c>
      <c r="E1102" s="326"/>
      <c r="F1102" s="326"/>
      <c r="G1102" s="326"/>
      <c r="H1102" s="326"/>
      <c r="I1102" s="327">
        <v>0.73</v>
      </c>
      <c r="J1102" s="326"/>
      <c r="K1102" s="326"/>
      <c r="L1102" s="328"/>
      <c r="M1102" s="326"/>
      <c r="N1102" s="326"/>
      <c r="O1102" s="328"/>
      <c r="P1102" s="326"/>
      <c r="Q1102" s="290">
        <v>0.73</v>
      </c>
    </row>
    <row r="1103" spans="1:17" hidden="1" outlineLevel="1" collapsed="1" x14ac:dyDescent="0.25">
      <c r="A1103" s="287"/>
      <c r="B1103" s="287"/>
      <c r="C1103" s="287"/>
      <c r="D1103" s="325">
        <v>100459676</v>
      </c>
      <c r="E1103" s="326"/>
      <c r="F1103" s="326"/>
      <c r="G1103" s="326"/>
      <c r="H1103" s="326"/>
      <c r="I1103" s="327">
        <v>1.33</v>
      </c>
      <c r="J1103" s="326"/>
      <c r="K1103" s="326"/>
      <c r="L1103" s="328"/>
      <c r="M1103" s="326"/>
      <c r="N1103" s="326"/>
      <c r="O1103" s="328"/>
      <c r="P1103" s="326"/>
      <c r="Q1103" s="290">
        <v>1.33</v>
      </c>
    </row>
    <row r="1104" spans="1:17" hidden="1" outlineLevel="1" collapsed="1" x14ac:dyDescent="0.25">
      <c r="A1104" s="287"/>
      <c r="B1104" s="287"/>
      <c r="C1104" s="287"/>
      <c r="D1104" s="325">
        <v>100459663</v>
      </c>
      <c r="E1104" s="326"/>
      <c r="F1104" s="326"/>
      <c r="G1104" s="326"/>
      <c r="H1104" s="326"/>
      <c r="I1104" s="327">
        <v>0.11</v>
      </c>
      <c r="J1104" s="326"/>
      <c r="K1104" s="326"/>
      <c r="L1104" s="328"/>
      <c r="M1104" s="326"/>
      <c r="N1104" s="326"/>
      <c r="O1104" s="328"/>
      <c r="P1104" s="326"/>
      <c r="Q1104" s="290">
        <v>0.11</v>
      </c>
    </row>
    <row r="1105" spans="1:17" hidden="1" outlineLevel="1" collapsed="1" x14ac:dyDescent="0.25">
      <c r="A1105" s="287"/>
      <c r="B1105" s="287"/>
      <c r="C1105" s="287"/>
      <c r="D1105" s="325">
        <v>100459811</v>
      </c>
      <c r="E1105" s="326"/>
      <c r="F1105" s="326"/>
      <c r="G1105" s="326"/>
      <c r="H1105" s="326"/>
      <c r="I1105" s="327">
        <v>3.36</v>
      </c>
      <c r="J1105" s="326"/>
      <c r="K1105" s="326"/>
      <c r="L1105" s="328"/>
      <c r="M1105" s="326"/>
      <c r="N1105" s="326"/>
      <c r="O1105" s="328"/>
      <c r="P1105" s="326"/>
      <c r="Q1105" s="290">
        <v>3.36</v>
      </c>
    </row>
    <row r="1106" spans="1:17" hidden="1" outlineLevel="1" collapsed="1" x14ac:dyDescent="0.25">
      <c r="A1106" s="287"/>
      <c r="B1106" s="287"/>
      <c r="C1106" s="287"/>
      <c r="D1106" s="325">
        <v>100459819</v>
      </c>
      <c r="E1106" s="326"/>
      <c r="F1106" s="326"/>
      <c r="G1106" s="326"/>
      <c r="H1106" s="326"/>
      <c r="I1106" s="327">
        <v>0.11</v>
      </c>
      <c r="J1106" s="326"/>
      <c r="K1106" s="326"/>
      <c r="L1106" s="328"/>
      <c r="M1106" s="326"/>
      <c r="N1106" s="326"/>
      <c r="O1106" s="328"/>
      <c r="P1106" s="326"/>
      <c r="Q1106" s="290">
        <v>0.11</v>
      </c>
    </row>
    <row r="1107" spans="1:17" hidden="1" outlineLevel="1" collapsed="1" x14ac:dyDescent="0.25">
      <c r="A1107" s="287"/>
      <c r="B1107" s="287"/>
      <c r="C1107" s="287"/>
      <c r="D1107" s="325">
        <v>100459826</v>
      </c>
      <c r="E1107" s="326"/>
      <c r="F1107" s="326"/>
      <c r="G1107" s="326"/>
      <c r="H1107" s="326"/>
      <c r="I1107" s="327">
        <v>0.25</v>
      </c>
      <c r="J1107" s="326"/>
      <c r="K1107" s="326"/>
      <c r="L1107" s="328"/>
      <c r="M1107" s="326"/>
      <c r="N1107" s="326"/>
      <c r="O1107" s="328"/>
      <c r="P1107" s="326"/>
      <c r="Q1107" s="290">
        <v>0.25</v>
      </c>
    </row>
    <row r="1108" spans="1:17" hidden="1" outlineLevel="1" collapsed="1" x14ac:dyDescent="0.25">
      <c r="A1108" s="287"/>
      <c r="B1108" s="287"/>
      <c r="C1108" s="287"/>
      <c r="D1108" s="325">
        <v>100459829</v>
      </c>
      <c r="E1108" s="326"/>
      <c r="F1108" s="326"/>
      <c r="G1108" s="326"/>
      <c r="H1108" s="326"/>
      <c r="I1108" s="327">
        <v>13.24</v>
      </c>
      <c r="J1108" s="326"/>
      <c r="K1108" s="326"/>
      <c r="L1108" s="328"/>
      <c r="M1108" s="326"/>
      <c r="N1108" s="326"/>
      <c r="O1108" s="328"/>
      <c r="P1108" s="326"/>
      <c r="Q1108" s="290">
        <v>13.24</v>
      </c>
    </row>
    <row r="1109" spans="1:17" hidden="1" outlineLevel="1" collapsed="1" x14ac:dyDescent="0.25">
      <c r="A1109" s="287"/>
      <c r="B1109" s="287"/>
      <c r="C1109" s="287"/>
      <c r="D1109" s="325">
        <v>100459830</v>
      </c>
      <c r="E1109" s="326"/>
      <c r="F1109" s="326"/>
      <c r="G1109" s="326"/>
      <c r="H1109" s="326"/>
      <c r="I1109" s="327">
        <v>5.12</v>
      </c>
      <c r="J1109" s="326"/>
      <c r="K1109" s="326"/>
      <c r="L1109" s="328"/>
      <c r="M1109" s="326"/>
      <c r="N1109" s="326"/>
      <c r="O1109" s="328"/>
      <c r="P1109" s="326"/>
      <c r="Q1109" s="290">
        <v>5.12</v>
      </c>
    </row>
    <row r="1110" spans="1:17" hidden="1" outlineLevel="1" collapsed="1" x14ac:dyDescent="0.25">
      <c r="A1110" s="287"/>
      <c r="B1110" s="287"/>
      <c r="C1110" s="287"/>
      <c r="D1110" s="325">
        <v>100459870</v>
      </c>
      <c r="E1110" s="326"/>
      <c r="F1110" s="326"/>
      <c r="G1110" s="326"/>
      <c r="H1110" s="326"/>
      <c r="I1110" s="327">
        <v>0.72</v>
      </c>
      <c r="J1110" s="326"/>
      <c r="K1110" s="326"/>
      <c r="L1110" s="328"/>
      <c r="M1110" s="326"/>
      <c r="N1110" s="326"/>
      <c r="O1110" s="328"/>
      <c r="P1110" s="326"/>
      <c r="Q1110" s="290">
        <v>0.72</v>
      </c>
    </row>
    <row r="1111" spans="1:17" hidden="1" outlineLevel="1" collapsed="1" x14ac:dyDescent="0.25">
      <c r="A1111" s="287"/>
      <c r="B1111" s="287"/>
      <c r="C1111" s="287"/>
      <c r="D1111" s="325">
        <v>100459877</v>
      </c>
      <c r="E1111" s="326"/>
      <c r="F1111" s="326"/>
      <c r="G1111" s="326"/>
      <c r="H1111" s="326"/>
      <c r="I1111" s="327">
        <v>4.3899999999999997</v>
      </c>
      <c r="J1111" s="326"/>
      <c r="K1111" s="326"/>
      <c r="L1111" s="328"/>
      <c r="M1111" s="326"/>
      <c r="N1111" s="326"/>
      <c r="O1111" s="328"/>
      <c r="P1111" s="326"/>
      <c r="Q1111" s="290">
        <v>4.3899999999999997</v>
      </c>
    </row>
    <row r="1112" spans="1:17" hidden="1" outlineLevel="1" collapsed="1" x14ac:dyDescent="0.25">
      <c r="A1112" s="287"/>
      <c r="B1112" s="287"/>
      <c r="C1112" s="287"/>
      <c r="D1112" s="325">
        <v>100459885</v>
      </c>
      <c r="E1112" s="326"/>
      <c r="F1112" s="326"/>
      <c r="G1112" s="326"/>
      <c r="H1112" s="326"/>
      <c r="I1112" s="327">
        <v>0.17449999999999999</v>
      </c>
      <c r="J1112" s="326"/>
      <c r="K1112" s="326"/>
      <c r="L1112" s="328"/>
      <c r="M1112" s="326"/>
      <c r="N1112" s="326"/>
      <c r="O1112" s="328"/>
      <c r="P1112" s="326"/>
      <c r="Q1112" s="290">
        <v>0.17449999999999999</v>
      </c>
    </row>
    <row r="1113" spans="1:17" hidden="1" outlineLevel="1" collapsed="1" x14ac:dyDescent="0.25">
      <c r="A1113" s="287"/>
      <c r="B1113" s="287"/>
      <c r="C1113" s="287"/>
      <c r="D1113" s="325">
        <v>100459846</v>
      </c>
      <c r="E1113" s="326"/>
      <c r="F1113" s="326"/>
      <c r="G1113" s="326"/>
      <c r="H1113" s="326"/>
      <c r="I1113" s="327">
        <v>11.27</v>
      </c>
      <c r="J1113" s="326"/>
      <c r="K1113" s="326"/>
      <c r="L1113" s="328"/>
      <c r="M1113" s="326"/>
      <c r="N1113" s="326"/>
      <c r="O1113" s="328"/>
      <c r="P1113" s="326"/>
      <c r="Q1113" s="290">
        <v>11.27</v>
      </c>
    </row>
    <row r="1114" spans="1:17" hidden="1" outlineLevel="1" collapsed="1" x14ac:dyDescent="0.25">
      <c r="A1114" s="287"/>
      <c r="B1114" s="287"/>
      <c r="C1114" s="287"/>
      <c r="D1114" s="325">
        <v>100459850</v>
      </c>
      <c r="E1114" s="326"/>
      <c r="F1114" s="326"/>
      <c r="G1114" s="326"/>
      <c r="H1114" s="326"/>
      <c r="I1114" s="327">
        <v>2.92</v>
      </c>
      <c r="J1114" s="326"/>
      <c r="K1114" s="326"/>
      <c r="L1114" s="328"/>
      <c r="M1114" s="326"/>
      <c r="N1114" s="326"/>
      <c r="O1114" s="328"/>
      <c r="P1114" s="326"/>
      <c r="Q1114" s="290">
        <v>2.92</v>
      </c>
    </row>
    <row r="1115" spans="1:17" hidden="1" outlineLevel="1" collapsed="1" x14ac:dyDescent="0.25">
      <c r="A1115" s="287"/>
      <c r="B1115" s="287"/>
      <c r="C1115" s="287"/>
      <c r="D1115" s="325">
        <v>100459853</v>
      </c>
      <c r="E1115" s="326"/>
      <c r="F1115" s="326"/>
      <c r="G1115" s="326"/>
      <c r="H1115" s="326"/>
      <c r="I1115" s="327">
        <v>0.04</v>
      </c>
      <c r="J1115" s="326"/>
      <c r="K1115" s="326"/>
      <c r="L1115" s="328"/>
      <c r="M1115" s="326"/>
      <c r="N1115" s="326"/>
      <c r="O1115" s="328"/>
      <c r="P1115" s="326"/>
      <c r="Q1115" s="290">
        <v>0.04</v>
      </c>
    </row>
    <row r="1116" spans="1:17" hidden="1" outlineLevel="1" collapsed="1" x14ac:dyDescent="0.25">
      <c r="A1116" s="287"/>
      <c r="B1116" s="287"/>
      <c r="C1116" s="287"/>
      <c r="D1116" s="325">
        <v>100459855</v>
      </c>
      <c r="E1116" s="326"/>
      <c r="F1116" s="326"/>
      <c r="G1116" s="326"/>
      <c r="H1116" s="326"/>
      <c r="I1116" s="327">
        <v>4.97</v>
      </c>
      <c r="J1116" s="326"/>
      <c r="K1116" s="326"/>
      <c r="L1116" s="328"/>
      <c r="M1116" s="326"/>
      <c r="N1116" s="326"/>
      <c r="O1116" s="328"/>
      <c r="P1116" s="326"/>
      <c r="Q1116" s="290">
        <v>4.97</v>
      </c>
    </row>
    <row r="1117" spans="1:17" hidden="1" outlineLevel="1" collapsed="1" x14ac:dyDescent="0.25">
      <c r="A1117" s="287"/>
      <c r="B1117" s="287"/>
      <c r="C1117" s="287"/>
      <c r="D1117" s="325">
        <v>100459932</v>
      </c>
      <c r="E1117" s="326"/>
      <c r="F1117" s="326"/>
      <c r="G1117" s="326"/>
      <c r="H1117" s="326"/>
      <c r="I1117" s="327">
        <v>5.15</v>
      </c>
      <c r="J1117" s="326"/>
      <c r="K1117" s="326"/>
      <c r="L1117" s="328"/>
      <c r="M1117" s="326"/>
      <c r="N1117" s="326"/>
      <c r="O1117" s="328"/>
      <c r="P1117" s="326"/>
      <c r="Q1117" s="290">
        <v>5.15</v>
      </c>
    </row>
    <row r="1118" spans="1:17" hidden="1" outlineLevel="1" collapsed="1" x14ac:dyDescent="0.25">
      <c r="A1118" s="287"/>
      <c r="B1118" s="287"/>
      <c r="C1118" s="287"/>
      <c r="D1118" s="325">
        <v>100459936</v>
      </c>
      <c r="E1118" s="326"/>
      <c r="F1118" s="326"/>
      <c r="G1118" s="326"/>
      <c r="H1118" s="326"/>
      <c r="I1118" s="327">
        <v>0.17449999999999999</v>
      </c>
      <c r="J1118" s="326"/>
      <c r="K1118" s="326"/>
      <c r="L1118" s="328"/>
      <c r="M1118" s="326"/>
      <c r="N1118" s="326"/>
      <c r="O1118" s="328"/>
      <c r="P1118" s="326"/>
      <c r="Q1118" s="290">
        <v>0.17449999999999999</v>
      </c>
    </row>
    <row r="1119" spans="1:17" hidden="1" outlineLevel="1" collapsed="1" x14ac:dyDescent="0.25">
      <c r="A1119" s="287"/>
      <c r="B1119" s="287"/>
      <c r="C1119" s="287"/>
      <c r="D1119" s="325">
        <v>100459938</v>
      </c>
      <c r="E1119" s="326"/>
      <c r="F1119" s="326"/>
      <c r="G1119" s="326"/>
      <c r="H1119" s="326"/>
      <c r="I1119" s="327">
        <v>1.1100000000000001</v>
      </c>
      <c r="J1119" s="326"/>
      <c r="K1119" s="326"/>
      <c r="L1119" s="328"/>
      <c r="M1119" s="326"/>
      <c r="N1119" s="326"/>
      <c r="O1119" s="328"/>
      <c r="P1119" s="326"/>
      <c r="Q1119" s="290">
        <v>1.1100000000000001</v>
      </c>
    </row>
    <row r="1120" spans="1:17" hidden="1" outlineLevel="1" collapsed="1" x14ac:dyDescent="0.25">
      <c r="A1120" s="287"/>
      <c r="B1120" s="287"/>
      <c r="C1120" s="287"/>
      <c r="D1120" s="325">
        <v>100459915</v>
      </c>
      <c r="E1120" s="326"/>
      <c r="F1120" s="326"/>
      <c r="G1120" s="326"/>
      <c r="H1120" s="326"/>
      <c r="I1120" s="327">
        <v>4.3600000000000003</v>
      </c>
      <c r="J1120" s="326"/>
      <c r="K1120" s="326"/>
      <c r="L1120" s="328"/>
      <c r="M1120" s="326"/>
      <c r="N1120" s="326"/>
      <c r="O1120" s="328"/>
      <c r="P1120" s="326"/>
      <c r="Q1120" s="290">
        <v>4.3600000000000003</v>
      </c>
    </row>
    <row r="1121" spans="1:17" hidden="1" outlineLevel="1" collapsed="1" x14ac:dyDescent="0.25">
      <c r="A1121" s="287"/>
      <c r="B1121" s="287"/>
      <c r="C1121" s="287"/>
      <c r="D1121" s="325">
        <v>100459862</v>
      </c>
      <c r="E1121" s="326"/>
      <c r="F1121" s="326"/>
      <c r="G1121" s="326"/>
      <c r="H1121" s="326"/>
      <c r="I1121" s="327">
        <v>1.06</v>
      </c>
      <c r="J1121" s="326"/>
      <c r="K1121" s="326"/>
      <c r="L1121" s="328"/>
      <c r="M1121" s="326"/>
      <c r="N1121" s="326"/>
      <c r="O1121" s="328"/>
      <c r="P1121" s="326"/>
      <c r="Q1121" s="290">
        <v>1.06</v>
      </c>
    </row>
    <row r="1122" spans="1:17" hidden="1" outlineLevel="1" collapsed="1" x14ac:dyDescent="0.25">
      <c r="A1122" s="287"/>
      <c r="B1122" s="287"/>
      <c r="C1122" s="287"/>
      <c r="D1122" s="325">
        <v>100459900</v>
      </c>
      <c r="E1122" s="326"/>
      <c r="F1122" s="326"/>
      <c r="G1122" s="326"/>
      <c r="H1122" s="326"/>
      <c r="I1122" s="327">
        <v>0.49</v>
      </c>
      <c r="J1122" s="326"/>
      <c r="K1122" s="326"/>
      <c r="L1122" s="328"/>
      <c r="M1122" s="326"/>
      <c r="N1122" s="326"/>
      <c r="O1122" s="328"/>
      <c r="P1122" s="326"/>
      <c r="Q1122" s="290">
        <v>0.49</v>
      </c>
    </row>
    <row r="1123" spans="1:17" hidden="1" outlineLevel="1" collapsed="1" x14ac:dyDescent="0.25">
      <c r="A1123" s="287"/>
      <c r="B1123" s="287"/>
      <c r="C1123" s="287"/>
      <c r="D1123" s="325">
        <v>100459895</v>
      </c>
      <c r="E1123" s="326"/>
      <c r="F1123" s="326"/>
      <c r="G1123" s="326"/>
      <c r="H1123" s="326"/>
      <c r="I1123" s="327">
        <v>2.94</v>
      </c>
      <c r="J1123" s="326"/>
      <c r="K1123" s="326"/>
      <c r="L1123" s="328"/>
      <c r="M1123" s="326"/>
      <c r="N1123" s="326"/>
      <c r="O1123" s="328"/>
      <c r="P1123" s="326"/>
      <c r="Q1123" s="290">
        <v>2.94</v>
      </c>
    </row>
    <row r="1124" spans="1:17" hidden="1" outlineLevel="1" collapsed="1" x14ac:dyDescent="0.25">
      <c r="A1124" s="287"/>
      <c r="B1124" s="287"/>
      <c r="C1124" s="287"/>
      <c r="D1124" s="325">
        <v>100459957</v>
      </c>
      <c r="E1124" s="326"/>
      <c r="F1124" s="326"/>
      <c r="G1124" s="326"/>
      <c r="H1124" s="326"/>
      <c r="I1124" s="327">
        <v>2.63</v>
      </c>
      <c r="J1124" s="326"/>
      <c r="K1124" s="326"/>
      <c r="L1124" s="328"/>
      <c r="M1124" s="326"/>
      <c r="N1124" s="326"/>
      <c r="O1124" s="328"/>
      <c r="P1124" s="326"/>
      <c r="Q1124" s="290">
        <v>2.63</v>
      </c>
    </row>
    <row r="1125" spans="1:17" hidden="1" outlineLevel="1" collapsed="1" x14ac:dyDescent="0.25">
      <c r="A1125" s="287"/>
      <c r="B1125" s="287"/>
      <c r="C1125" s="287"/>
      <c r="D1125" s="325">
        <v>100459922</v>
      </c>
      <c r="E1125" s="326"/>
      <c r="F1125" s="326"/>
      <c r="G1125" s="326"/>
      <c r="H1125" s="326"/>
      <c r="I1125" s="327">
        <v>1.86</v>
      </c>
      <c r="J1125" s="326"/>
      <c r="K1125" s="326"/>
      <c r="L1125" s="328"/>
      <c r="M1125" s="326"/>
      <c r="N1125" s="326"/>
      <c r="O1125" s="328"/>
      <c r="P1125" s="326"/>
      <c r="Q1125" s="290">
        <v>1.86</v>
      </c>
    </row>
    <row r="1126" spans="1:17" hidden="1" outlineLevel="1" collapsed="1" x14ac:dyDescent="0.25">
      <c r="A1126" s="287"/>
      <c r="B1126" s="287"/>
      <c r="C1126" s="287"/>
      <c r="D1126" s="325">
        <v>100459954</v>
      </c>
      <c r="E1126" s="326"/>
      <c r="F1126" s="326"/>
      <c r="G1126" s="326"/>
      <c r="H1126" s="326"/>
      <c r="I1126" s="327">
        <v>0.64</v>
      </c>
      <c r="J1126" s="326"/>
      <c r="K1126" s="326"/>
      <c r="L1126" s="328"/>
      <c r="M1126" s="326"/>
      <c r="N1126" s="326"/>
      <c r="O1126" s="328"/>
      <c r="P1126" s="326"/>
      <c r="Q1126" s="290">
        <v>0.64</v>
      </c>
    </row>
    <row r="1127" spans="1:17" hidden="1" outlineLevel="1" collapsed="1" x14ac:dyDescent="0.25">
      <c r="A1127" s="287"/>
      <c r="B1127" s="287"/>
      <c r="C1127" s="287"/>
      <c r="D1127" s="325">
        <v>100459951</v>
      </c>
      <c r="E1127" s="326"/>
      <c r="F1127" s="326"/>
      <c r="G1127" s="326"/>
      <c r="H1127" s="326"/>
      <c r="I1127" s="327">
        <v>0.56000000000000005</v>
      </c>
      <c r="J1127" s="326"/>
      <c r="K1127" s="326"/>
      <c r="L1127" s="328"/>
      <c r="M1127" s="326"/>
      <c r="N1127" s="326"/>
      <c r="O1127" s="328"/>
      <c r="P1127" s="326"/>
      <c r="Q1127" s="290">
        <v>0.56000000000000005</v>
      </c>
    </row>
    <row r="1128" spans="1:17" hidden="1" outlineLevel="1" collapsed="1" x14ac:dyDescent="0.25">
      <c r="A1128" s="287"/>
      <c r="B1128" s="287"/>
      <c r="C1128" s="287"/>
      <c r="D1128" s="325">
        <v>100459972</v>
      </c>
      <c r="E1128" s="326"/>
      <c r="F1128" s="326"/>
      <c r="G1128" s="326"/>
      <c r="H1128" s="326"/>
      <c r="I1128" s="327">
        <v>2.06</v>
      </c>
      <c r="J1128" s="326"/>
      <c r="K1128" s="326"/>
      <c r="L1128" s="328"/>
      <c r="M1128" s="326"/>
      <c r="N1128" s="326"/>
      <c r="O1128" s="328"/>
      <c r="P1128" s="326"/>
      <c r="Q1128" s="290">
        <v>2.06</v>
      </c>
    </row>
    <row r="1129" spans="1:17" hidden="1" outlineLevel="1" collapsed="1" x14ac:dyDescent="0.25">
      <c r="A1129" s="287"/>
      <c r="B1129" s="287"/>
      <c r="C1129" s="287"/>
      <c r="D1129" s="325">
        <v>100459977</v>
      </c>
      <c r="E1129" s="326"/>
      <c r="F1129" s="326"/>
      <c r="G1129" s="326"/>
      <c r="H1129" s="326"/>
      <c r="I1129" s="327">
        <v>1.1499999999999999</v>
      </c>
      <c r="J1129" s="326"/>
      <c r="K1129" s="326"/>
      <c r="L1129" s="328"/>
      <c r="M1129" s="326"/>
      <c r="N1129" s="326"/>
      <c r="O1129" s="328"/>
      <c r="P1129" s="326"/>
      <c r="Q1129" s="290">
        <v>1.1499999999999999</v>
      </c>
    </row>
    <row r="1130" spans="1:17" hidden="1" outlineLevel="1" collapsed="1" x14ac:dyDescent="0.25">
      <c r="A1130" s="287"/>
      <c r="B1130" s="287"/>
      <c r="C1130" s="287"/>
      <c r="D1130" s="325">
        <v>100459981</v>
      </c>
      <c r="E1130" s="326"/>
      <c r="F1130" s="326"/>
      <c r="G1130" s="326"/>
      <c r="H1130" s="326"/>
      <c r="I1130" s="327">
        <v>2.76</v>
      </c>
      <c r="J1130" s="326"/>
      <c r="K1130" s="326"/>
      <c r="L1130" s="328"/>
      <c r="M1130" s="326"/>
      <c r="N1130" s="326"/>
      <c r="O1130" s="328"/>
      <c r="P1130" s="326"/>
      <c r="Q1130" s="290">
        <v>2.76</v>
      </c>
    </row>
    <row r="1131" spans="1:17" hidden="1" outlineLevel="1" collapsed="1" x14ac:dyDescent="0.25">
      <c r="A1131" s="287"/>
      <c r="B1131" s="287"/>
      <c r="C1131" s="287"/>
      <c r="D1131" s="325">
        <v>100459985</v>
      </c>
      <c r="E1131" s="326"/>
      <c r="F1131" s="326"/>
      <c r="G1131" s="326"/>
      <c r="H1131" s="326"/>
      <c r="I1131" s="327">
        <v>1.27</v>
      </c>
      <c r="J1131" s="326"/>
      <c r="K1131" s="326"/>
      <c r="L1131" s="328"/>
      <c r="M1131" s="326"/>
      <c r="N1131" s="326"/>
      <c r="O1131" s="328"/>
      <c r="P1131" s="326"/>
      <c r="Q1131" s="290">
        <v>1.27</v>
      </c>
    </row>
    <row r="1132" spans="1:17" hidden="1" outlineLevel="1" collapsed="1" x14ac:dyDescent="0.25">
      <c r="A1132" s="287"/>
      <c r="B1132" s="287"/>
      <c r="C1132" s="287"/>
      <c r="D1132" s="325">
        <v>100459988</v>
      </c>
      <c r="E1132" s="326"/>
      <c r="F1132" s="326"/>
      <c r="G1132" s="326"/>
      <c r="H1132" s="326"/>
      <c r="I1132" s="327">
        <v>2.2400000000000002</v>
      </c>
      <c r="J1132" s="326"/>
      <c r="K1132" s="326"/>
      <c r="L1132" s="328"/>
      <c r="M1132" s="326"/>
      <c r="N1132" s="326"/>
      <c r="O1132" s="328"/>
      <c r="P1132" s="326"/>
      <c r="Q1132" s="290">
        <v>2.2400000000000002</v>
      </c>
    </row>
    <row r="1133" spans="1:17" hidden="1" outlineLevel="1" collapsed="1" x14ac:dyDescent="0.25">
      <c r="A1133" s="287"/>
      <c r="B1133" s="287"/>
      <c r="C1133" s="287"/>
      <c r="D1133" s="325">
        <v>100459970</v>
      </c>
      <c r="E1133" s="326"/>
      <c r="F1133" s="326"/>
      <c r="G1133" s="326"/>
      <c r="H1133" s="326"/>
      <c r="I1133" s="327">
        <v>3.34</v>
      </c>
      <c r="J1133" s="326"/>
      <c r="K1133" s="326"/>
      <c r="L1133" s="328"/>
      <c r="M1133" s="326"/>
      <c r="N1133" s="326"/>
      <c r="O1133" s="328"/>
      <c r="P1133" s="326"/>
      <c r="Q1133" s="290">
        <v>3.34</v>
      </c>
    </row>
    <row r="1134" spans="1:17" hidden="1" outlineLevel="1" collapsed="1" x14ac:dyDescent="0.25">
      <c r="A1134" s="287"/>
      <c r="B1134" s="287"/>
      <c r="C1134" s="287"/>
      <c r="D1134" s="325">
        <v>100460317</v>
      </c>
      <c r="E1134" s="326"/>
      <c r="F1134" s="326"/>
      <c r="G1134" s="326"/>
      <c r="H1134" s="326"/>
      <c r="I1134" s="327">
        <v>3.63</v>
      </c>
      <c r="J1134" s="326"/>
      <c r="K1134" s="326"/>
      <c r="L1134" s="328"/>
      <c r="M1134" s="326"/>
      <c r="N1134" s="326"/>
      <c r="O1134" s="328"/>
      <c r="P1134" s="326"/>
      <c r="Q1134" s="290">
        <v>3.63</v>
      </c>
    </row>
    <row r="1135" spans="1:17" hidden="1" outlineLevel="1" collapsed="1" x14ac:dyDescent="0.25">
      <c r="A1135" s="287"/>
      <c r="B1135" s="287"/>
      <c r="C1135" s="287"/>
      <c r="D1135" s="325">
        <v>100460320</v>
      </c>
      <c r="E1135" s="326"/>
      <c r="F1135" s="326"/>
      <c r="G1135" s="326"/>
      <c r="H1135" s="326"/>
      <c r="I1135" s="327">
        <v>7.0000000000000007E-2</v>
      </c>
      <c r="J1135" s="326"/>
      <c r="K1135" s="326"/>
      <c r="L1135" s="328"/>
      <c r="M1135" s="326"/>
      <c r="N1135" s="326"/>
      <c r="O1135" s="328"/>
      <c r="P1135" s="326"/>
      <c r="Q1135" s="290">
        <v>7.0000000000000007E-2</v>
      </c>
    </row>
    <row r="1136" spans="1:17" hidden="1" outlineLevel="1" collapsed="1" x14ac:dyDescent="0.25">
      <c r="A1136" s="287"/>
      <c r="B1136" s="287"/>
      <c r="C1136" s="287"/>
      <c r="D1136" s="325">
        <v>100460228</v>
      </c>
      <c r="E1136" s="326"/>
      <c r="F1136" s="326"/>
      <c r="G1136" s="326"/>
      <c r="H1136" s="326"/>
      <c r="I1136" s="327">
        <v>0.36</v>
      </c>
      <c r="J1136" s="326"/>
      <c r="K1136" s="326"/>
      <c r="L1136" s="328"/>
      <c r="M1136" s="326"/>
      <c r="N1136" s="326"/>
      <c r="O1136" s="328"/>
      <c r="P1136" s="326"/>
      <c r="Q1136" s="290">
        <v>0.36</v>
      </c>
    </row>
    <row r="1137" spans="1:17" hidden="1" outlineLevel="1" collapsed="1" x14ac:dyDescent="0.25">
      <c r="A1137" s="287"/>
      <c r="B1137" s="287"/>
      <c r="C1137" s="287"/>
      <c r="D1137" s="325">
        <v>100460232</v>
      </c>
      <c r="E1137" s="326"/>
      <c r="F1137" s="326"/>
      <c r="G1137" s="326"/>
      <c r="H1137" s="326"/>
      <c r="I1137" s="327">
        <v>0.17449999999999999</v>
      </c>
      <c r="J1137" s="326"/>
      <c r="K1137" s="326"/>
      <c r="L1137" s="328"/>
      <c r="M1137" s="326"/>
      <c r="N1137" s="326"/>
      <c r="O1137" s="328"/>
      <c r="P1137" s="326"/>
      <c r="Q1137" s="290">
        <v>0.17449999999999999</v>
      </c>
    </row>
    <row r="1138" spans="1:17" hidden="1" outlineLevel="1" collapsed="1" x14ac:dyDescent="0.25">
      <c r="A1138" s="287"/>
      <c r="B1138" s="287"/>
      <c r="C1138" s="287"/>
      <c r="D1138" s="325">
        <v>100460333</v>
      </c>
      <c r="E1138" s="326"/>
      <c r="F1138" s="326"/>
      <c r="G1138" s="326"/>
      <c r="H1138" s="326"/>
      <c r="I1138" s="327">
        <v>2.12</v>
      </c>
      <c r="J1138" s="326"/>
      <c r="K1138" s="326"/>
      <c r="L1138" s="328"/>
      <c r="M1138" s="326"/>
      <c r="N1138" s="326"/>
      <c r="O1138" s="328"/>
      <c r="P1138" s="326"/>
      <c r="Q1138" s="290">
        <v>2.12</v>
      </c>
    </row>
    <row r="1139" spans="1:17" hidden="1" outlineLevel="1" collapsed="1" x14ac:dyDescent="0.25">
      <c r="A1139" s="287"/>
      <c r="B1139" s="287"/>
      <c r="C1139" s="287"/>
      <c r="D1139" s="325">
        <v>100460326</v>
      </c>
      <c r="E1139" s="326"/>
      <c r="F1139" s="326"/>
      <c r="G1139" s="326"/>
      <c r="H1139" s="326"/>
      <c r="I1139" s="327">
        <v>3.68</v>
      </c>
      <c r="J1139" s="326"/>
      <c r="K1139" s="326"/>
      <c r="L1139" s="328"/>
      <c r="M1139" s="326"/>
      <c r="N1139" s="326"/>
      <c r="O1139" s="328"/>
      <c r="P1139" s="326"/>
      <c r="Q1139" s="290">
        <v>3.68</v>
      </c>
    </row>
    <row r="1140" spans="1:17" hidden="1" outlineLevel="1" collapsed="1" x14ac:dyDescent="0.25">
      <c r="A1140" s="287"/>
      <c r="B1140" s="287"/>
      <c r="C1140" s="287"/>
      <c r="D1140" s="325">
        <v>100460327</v>
      </c>
      <c r="E1140" s="326"/>
      <c r="F1140" s="326"/>
      <c r="G1140" s="326"/>
      <c r="H1140" s="326"/>
      <c r="I1140" s="327">
        <v>0.74</v>
      </c>
      <c r="J1140" s="326"/>
      <c r="K1140" s="326"/>
      <c r="L1140" s="328"/>
      <c r="M1140" s="326"/>
      <c r="N1140" s="326"/>
      <c r="O1140" s="328"/>
      <c r="P1140" s="326"/>
      <c r="Q1140" s="290">
        <v>0.74</v>
      </c>
    </row>
    <row r="1141" spans="1:17" hidden="1" outlineLevel="1" collapsed="1" x14ac:dyDescent="0.25">
      <c r="A1141" s="287"/>
      <c r="B1141" s="287"/>
      <c r="C1141" s="287"/>
      <c r="D1141" s="325">
        <v>100460322</v>
      </c>
      <c r="E1141" s="326"/>
      <c r="F1141" s="326"/>
      <c r="G1141" s="326"/>
      <c r="H1141" s="326"/>
      <c r="I1141" s="327">
        <v>0.4</v>
      </c>
      <c r="J1141" s="326"/>
      <c r="K1141" s="326"/>
      <c r="L1141" s="328"/>
      <c r="M1141" s="326"/>
      <c r="N1141" s="326"/>
      <c r="O1141" s="328"/>
      <c r="P1141" s="326"/>
      <c r="Q1141" s="290">
        <v>0.4</v>
      </c>
    </row>
    <row r="1142" spans="1:17" hidden="1" outlineLevel="1" collapsed="1" x14ac:dyDescent="0.25">
      <c r="A1142" s="287"/>
      <c r="B1142" s="287"/>
      <c r="C1142" s="287"/>
      <c r="D1142" s="325">
        <v>100460323</v>
      </c>
      <c r="E1142" s="326"/>
      <c r="F1142" s="326"/>
      <c r="G1142" s="326"/>
      <c r="H1142" s="326"/>
      <c r="I1142" s="327">
        <v>2.77</v>
      </c>
      <c r="J1142" s="326"/>
      <c r="K1142" s="326"/>
      <c r="L1142" s="328"/>
      <c r="M1142" s="326"/>
      <c r="N1142" s="326"/>
      <c r="O1142" s="328"/>
      <c r="P1142" s="326"/>
      <c r="Q1142" s="290">
        <v>2.77</v>
      </c>
    </row>
    <row r="1143" spans="1:17" hidden="1" outlineLevel="1" collapsed="1" x14ac:dyDescent="0.25">
      <c r="A1143" s="287"/>
      <c r="B1143" s="287"/>
      <c r="C1143" s="287"/>
      <c r="D1143" s="325">
        <v>100460406</v>
      </c>
      <c r="E1143" s="326"/>
      <c r="F1143" s="326"/>
      <c r="G1143" s="326"/>
      <c r="H1143" s="326"/>
      <c r="I1143" s="327">
        <v>0.78</v>
      </c>
      <c r="J1143" s="326"/>
      <c r="K1143" s="326"/>
      <c r="L1143" s="328"/>
      <c r="M1143" s="326"/>
      <c r="N1143" s="326"/>
      <c r="O1143" s="328"/>
      <c r="P1143" s="326"/>
      <c r="Q1143" s="290">
        <v>0.78</v>
      </c>
    </row>
    <row r="1144" spans="1:17" hidden="1" outlineLevel="1" collapsed="1" x14ac:dyDescent="0.25">
      <c r="A1144" s="287"/>
      <c r="B1144" s="287"/>
      <c r="C1144" s="287"/>
      <c r="D1144" s="325">
        <v>100460391</v>
      </c>
      <c r="E1144" s="326"/>
      <c r="F1144" s="326"/>
      <c r="G1144" s="326"/>
      <c r="H1144" s="326"/>
      <c r="I1144" s="327">
        <v>0.82</v>
      </c>
      <c r="J1144" s="326"/>
      <c r="K1144" s="326"/>
      <c r="L1144" s="328"/>
      <c r="M1144" s="326"/>
      <c r="N1144" s="326"/>
      <c r="O1144" s="328"/>
      <c r="P1144" s="326"/>
      <c r="Q1144" s="290">
        <v>0.82</v>
      </c>
    </row>
    <row r="1145" spans="1:17" hidden="1" outlineLevel="1" collapsed="1" x14ac:dyDescent="0.25">
      <c r="A1145" s="287"/>
      <c r="B1145" s="287"/>
      <c r="C1145" s="287"/>
      <c r="D1145" s="325">
        <v>100460372</v>
      </c>
      <c r="E1145" s="326"/>
      <c r="F1145" s="326"/>
      <c r="G1145" s="326"/>
      <c r="H1145" s="326"/>
      <c r="I1145" s="327">
        <v>4.1100000000000003</v>
      </c>
      <c r="J1145" s="326"/>
      <c r="K1145" s="326"/>
      <c r="L1145" s="328"/>
      <c r="M1145" s="326"/>
      <c r="N1145" s="326"/>
      <c r="O1145" s="328"/>
      <c r="P1145" s="326"/>
      <c r="Q1145" s="290">
        <v>4.1100000000000003</v>
      </c>
    </row>
    <row r="1146" spans="1:17" hidden="1" outlineLevel="1" collapsed="1" x14ac:dyDescent="0.25">
      <c r="A1146" s="287"/>
      <c r="B1146" s="287"/>
      <c r="C1146" s="287"/>
      <c r="D1146" s="325">
        <v>100460378</v>
      </c>
      <c r="E1146" s="326"/>
      <c r="F1146" s="326"/>
      <c r="G1146" s="326"/>
      <c r="H1146" s="326"/>
      <c r="I1146" s="327">
        <v>1.93</v>
      </c>
      <c r="J1146" s="326"/>
      <c r="K1146" s="326"/>
      <c r="L1146" s="328"/>
      <c r="M1146" s="326"/>
      <c r="N1146" s="326"/>
      <c r="O1146" s="328"/>
      <c r="P1146" s="326"/>
      <c r="Q1146" s="290">
        <v>1.93</v>
      </c>
    </row>
    <row r="1147" spans="1:17" hidden="1" outlineLevel="1" collapsed="1" x14ac:dyDescent="0.25">
      <c r="A1147" s="287"/>
      <c r="B1147" s="287"/>
      <c r="C1147" s="287"/>
      <c r="D1147" s="325">
        <v>100460360</v>
      </c>
      <c r="E1147" s="326"/>
      <c r="F1147" s="326"/>
      <c r="G1147" s="326"/>
      <c r="H1147" s="326"/>
      <c r="I1147" s="327">
        <v>5.86</v>
      </c>
      <c r="J1147" s="326"/>
      <c r="K1147" s="326"/>
      <c r="L1147" s="328"/>
      <c r="M1147" s="326"/>
      <c r="N1147" s="326"/>
      <c r="O1147" s="328"/>
      <c r="P1147" s="326"/>
      <c r="Q1147" s="290">
        <v>5.86</v>
      </c>
    </row>
    <row r="1148" spans="1:17" hidden="1" outlineLevel="1" collapsed="1" x14ac:dyDescent="0.25">
      <c r="A1148" s="287"/>
      <c r="B1148" s="287"/>
      <c r="C1148" s="287"/>
      <c r="D1148" s="325">
        <v>100460345</v>
      </c>
      <c r="E1148" s="326"/>
      <c r="F1148" s="326"/>
      <c r="G1148" s="326"/>
      <c r="H1148" s="326"/>
      <c r="I1148" s="327">
        <v>2.61</v>
      </c>
      <c r="J1148" s="326"/>
      <c r="K1148" s="326"/>
      <c r="L1148" s="328"/>
      <c r="M1148" s="326"/>
      <c r="N1148" s="326"/>
      <c r="O1148" s="328"/>
      <c r="P1148" s="326"/>
      <c r="Q1148" s="290">
        <v>2.61</v>
      </c>
    </row>
    <row r="1149" spans="1:17" hidden="1" outlineLevel="1" collapsed="1" x14ac:dyDescent="0.25">
      <c r="A1149" s="287"/>
      <c r="B1149" s="287"/>
      <c r="C1149" s="287"/>
      <c r="D1149" s="325">
        <v>100460347</v>
      </c>
      <c r="E1149" s="326"/>
      <c r="F1149" s="326"/>
      <c r="G1149" s="326"/>
      <c r="H1149" s="326"/>
      <c r="I1149" s="327">
        <v>1.24</v>
      </c>
      <c r="J1149" s="326"/>
      <c r="K1149" s="326"/>
      <c r="L1149" s="328"/>
      <c r="M1149" s="326"/>
      <c r="N1149" s="326"/>
      <c r="O1149" s="328"/>
      <c r="P1149" s="326"/>
      <c r="Q1149" s="290">
        <v>1.24</v>
      </c>
    </row>
    <row r="1150" spans="1:17" hidden="1" outlineLevel="1" collapsed="1" x14ac:dyDescent="0.25">
      <c r="A1150" s="287"/>
      <c r="B1150" s="287"/>
      <c r="C1150" s="287"/>
      <c r="D1150" s="325">
        <v>100460195</v>
      </c>
      <c r="E1150" s="326"/>
      <c r="F1150" s="326"/>
      <c r="G1150" s="326"/>
      <c r="H1150" s="326"/>
      <c r="I1150" s="327">
        <v>0.17449999999999999</v>
      </c>
      <c r="J1150" s="326"/>
      <c r="K1150" s="326"/>
      <c r="L1150" s="328"/>
      <c r="M1150" s="326"/>
      <c r="N1150" s="326"/>
      <c r="O1150" s="328"/>
      <c r="P1150" s="326"/>
      <c r="Q1150" s="290">
        <v>0.17449999999999999</v>
      </c>
    </row>
    <row r="1151" spans="1:17" hidden="1" outlineLevel="1" collapsed="1" x14ac:dyDescent="0.25">
      <c r="A1151" s="287"/>
      <c r="B1151" s="287"/>
      <c r="C1151" s="287"/>
      <c r="D1151" s="325">
        <v>100460197</v>
      </c>
      <c r="E1151" s="326"/>
      <c r="F1151" s="326"/>
      <c r="G1151" s="326"/>
      <c r="H1151" s="326"/>
      <c r="I1151" s="327">
        <v>0.25</v>
      </c>
      <c r="J1151" s="326"/>
      <c r="K1151" s="326"/>
      <c r="L1151" s="328"/>
      <c r="M1151" s="326"/>
      <c r="N1151" s="326"/>
      <c r="O1151" s="328"/>
      <c r="P1151" s="326"/>
      <c r="Q1151" s="290">
        <v>0.25</v>
      </c>
    </row>
    <row r="1152" spans="1:17" hidden="1" outlineLevel="1" collapsed="1" x14ac:dyDescent="0.25">
      <c r="A1152" s="287"/>
      <c r="B1152" s="287"/>
      <c r="C1152" s="287"/>
      <c r="D1152" s="325">
        <v>100460200</v>
      </c>
      <c r="E1152" s="326"/>
      <c r="F1152" s="326"/>
      <c r="G1152" s="326"/>
      <c r="H1152" s="326"/>
      <c r="I1152" s="327">
        <v>0.17449999999999999</v>
      </c>
      <c r="J1152" s="326"/>
      <c r="K1152" s="326"/>
      <c r="L1152" s="328"/>
      <c r="M1152" s="326"/>
      <c r="N1152" s="326"/>
      <c r="O1152" s="328"/>
      <c r="P1152" s="326"/>
      <c r="Q1152" s="290">
        <v>0.17449999999999999</v>
      </c>
    </row>
    <row r="1153" spans="1:17" hidden="1" outlineLevel="1" collapsed="1" x14ac:dyDescent="0.25">
      <c r="A1153" s="287"/>
      <c r="B1153" s="287"/>
      <c r="C1153" s="287"/>
      <c r="D1153" s="325">
        <v>100460202</v>
      </c>
      <c r="E1153" s="326"/>
      <c r="F1153" s="326"/>
      <c r="G1153" s="326"/>
      <c r="H1153" s="326"/>
      <c r="I1153" s="327">
        <v>0.17449999999999999</v>
      </c>
      <c r="J1153" s="326"/>
      <c r="K1153" s="326"/>
      <c r="L1153" s="328"/>
      <c r="M1153" s="326"/>
      <c r="N1153" s="326"/>
      <c r="O1153" s="328"/>
      <c r="P1153" s="326"/>
      <c r="Q1153" s="290">
        <v>0.17449999999999999</v>
      </c>
    </row>
    <row r="1154" spans="1:17" hidden="1" outlineLevel="1" collapsed="1" x14ac:dyDescent="0.25">
      <c r="A1154" s="287"/>
      <c r="B1154" s="287"/>
      <c r="C1154" s="287"/>
      <c r="D1154" s="325">
        <v>100460170</v>
      </c>
      <c r="E1154" s="326"/>
      <c r="F1154" s="326"/>
      <c r="G1154" s="326"/>
      <c r="H1154" s="326"/>
      <c r="I1154" s="327">
        <v>0.56000000000000005</v>
      </c>
      <c r="J1154" s="326"/>
      <c r="K1154" s="326"/>
      <c r="L1154" s="328"/>
      <c r="M1154" s="326"/>
      <c r="N1154" s="326"/>
      <c r="O1154" s="328"/>
      <c r="P1154" s="326"/>
      <c r="Q1154" s="290">
        <v>0.56000000000000005</v>
      </c>
    </row>
    <row r="1155" spans="1:17" hidden="1" outlineLevel="1" collapsed="1" x14ac:dyDescent="0.25">
      <c r="A1155" s="287"/>
      <c r="B1155" s="287"/>
      <c r="C1155" s="287"/>
      <c r="D1155" s="325">
        <v>100460172</v>
      </c>
      <c r="E1155" s="326"/>
      <c r="F1155" s="326"/>
      <c r="G1155" s="326"/>
      <c r="H1155" s="326"/>
      <c r="I1155" s="327">
        <v>0.17449999999999999</v>
      </c>
      <c r="J1155" s="326"/>
      <c r="K1155" s="326"/>
      <c r="L1155" s="328"/>
      <c r="M1155" s="326"/>
      <c r="N1155" s="326"/>
      <c r="O1155" s="328"/>
      <c r="P1155" s="326"/>
      <c r="Q1155" s="290">
        <v>0.17449999999999999</v>
      </c>
    </row>
    <row r="1156" spans="1:17" hidden="1" outlineLevel="1" collapsed="1" x14ac:dyDescent="0.25">
      <c r="A1156" s="287"/>
      <c r="B1156" s="287"/>
      <c r="C1156" s="287"/>
      <c r="D1156" s="325">
        <v>100460173</v>
      </c>
      <c r="E1156" s="326"/>
      <c r="F1156" s="326"/>
      <c r="G1156" s="326"/>
      <c r="H1156" s="326"/>
      <c r="I1156" s="327">
        <v>0.17449999999999999</v>
      </c>
      <c r="J1156" s="326"/>
      <c r="K1156" s="326"/>
      <c r="L1156" s="328"/>
      <c r="M1156" s="326"/>
      <c r="N1156" s="326"/>
      <c r="O1156" s="328"/>
      <c r="P1156" s="326"/>
      <c r="Q1156" s="290">
        <v>0.17449999999999999</v>
      </c>
    </row>
    <row r="1157" spans="1:17" hidden="1" outlineLevel="1" collapsed="1" x14ac:dyDescent="0.25">
      <c r="A1157" s="287"/>
      <c r="B1157" s="287"/>
      <c r="C1157" s="287"/>
      <c r="D1157" s="325">
        <v>100460174</v>
      </c>
      <c r="E1157" s="326"/>
      <c r="F1157" s="326"/>
      <c r="G1157" s="326"/>
      <c r="H1157" s="326"/>
      <c r="I1157" s="327">
        <v>0.17449999999999999</v>
      </c>
      <c r="J1157" s="326"/>
      <c r="K1157" s="326"/>
      <c r="L1157" s="328"/>
      <c r="M1157" s="326"/>
      <c r="N1157" s="326"/>
      <c r="O1157" s="328"/>
      <c r="P1157" s="326"/>
      <c r="Q1157" s="290">
        <v>0.17449999999999999</v>
      </c>
    </row>
    <row r="1158" spans="1:17" hidden="1" outlineLevel="1" collapsed="1" x14ac:dyDescent="0.25">
      <c r="A1158" s="287"/>
      <c r="B1158" s="287"/>
      <c r="C1158" s="287"/>
      <c r="D1158" s="325">
        <v>100460175</v>
      </c>
      <c r="E1158" s="326"/>
      <c r="F1158" s="326"/>
      <c r="G1158" s="326"/>
      <c r="H1158" s="326"/>
      <c r="I1158" s="327">
        <v>4.13</v>
      </c>
      <c r="J1158" s="326"/>
      <c r="K1158" s="326"/>
      <c r="L1158" s="328"/>
      <c r="M1158" s="326"/>
      <c r="N1158" s="326"/>
      <c r="O1158" s="328"/>
      <c r="P1158" s="326"/>
      <c r="Q1158" s="290">
        <v>4.13</v>
      </c>
    </row>
    <row r="1159" spans="1:17" hidden="1" outlineLevel="1" collapsed="1" x14ac:dyDescent="0.25">
      <c r="A1159" s="287"/>
      <c r="B1159" s="287"/>
      <c r="C1159" s="287"/>
      <c r="D1159" s="325">
        <v>100460176</v>
      </c>
      <c r="E1159" s="326"/>
      <c r="F1159" s="326"/>
      <c r="G1159" s="326"/>
      <c r="H1159" s="326"/>
      <c r="I1159" s="327">
        <v>0.98</v>
      </c>
      <c r="J1159" s="326"/>
      <c r="K1159" s="326"/>
      <c r="L1159" s="328"/>
      <c r="M1159" s="326"/>
      <c r="N1159" s="326"/>
      <c r="O1159" s="328"/>
      <c r="P1159" s="326"/>
      <c r="Q1159" s="290">
        <v>0.98</v>
      </c>
    </row>
    <row r="1160" spans="1:17" hidden="1" outlineLevel="1" collapsed="1" x14ac:dyDescent="0.25">
      <c r="A1160" s="287"/>
      <c r="B1160" s="287"/>
      <c r="C1160" s="287"/>
      <c r="D1160" s="325">
        <v>100460179</v>
      </c>
      <c r="E1160" s="326"/>
      <c r="F1160" s="326"/>
      <c r="G1160" s="326"/>
      <c r="H1160" s="326"/>
      <c r="I1160" s="327">
        <v>9.4</v>
      </c>
      <c r="J1160" s="326"/>
      <c r="K1160" s="326"/>
      <c r="L1160" s="328"/>
      <c r="M1160" s="326"/>
      <c r="N1160" s="326"/>
      <c r="O1160" s="328"/>
      <c r="P1160" s="326"/>
      <c r="Q1160" s="290">
        <v>9.4</v>
      </c>
    </row>
    <row r="1161" spans="1:17" hidden="1" outlineLevel="1" collapsed="1" x14ac:dyDescent="0.25">
      <c r="A1161" s="287"/>
      <c r="B1161" s="287"/>
      <c r="C1161" s="287"/>
      <c r="D1161" s="325">
        <v>100460180</v>
      </c>
      <c r="E1161" s="326"/>
      <c r="F1161" s="326"/>
      <c r="G1161" s="326"/>
      <c r="H1161" s="326"/>
      <c r="I1161" s="327">
        <v>0.17449999999999999</v>
      </c>
      <c r="J1161" s="326"/>
      <c r="K1161" s="326"/>
      <c r="L1161" s="328"/>
      <c r="M1161" s="326"/>
      <c r="N1161" s="326"/>
      <c r="O1161" s="328"/>
      <c r="P1161" s="326"/>
      <c r="Q1161" s="290">
        <v>0.17449999999999999</v>
      </c>
    </row>
    <row r="1162" spans="1:17" hidden="1" outlineLevel="1" collapsed="1" x14ac:dyDescent="0.25">
      <c r="A1162" s="287"/>
      <c r="B1162" s="287"/>
      <c r="C1162" s="287"/>
      <c r="D1162" s="325">
        <v>100460185</v>
      </c>
      <c r="E1162" s="326"/>
      <c r="F1162" s="326"/>
      <c r="G1162" s="326"/>
      <c r="H1162" s="326"/>
      <c r="I1162" s="327">
        <v>0.17449999999999999</v>
      </c>
      <c r="J1162" s="326"/>
      <c r="K1162" s="326"/>
      <c r="L1162" s="328"/>
      <c r="M1162" s="326"/>
      <c r="N1162" s="326"/>
      <c r="O1162" s="328"/>
      <c r="P1162" s="326"/>
      <c r="Q1162" s="290">
        <v>0.17449999999999999</v>
      </c>
    </row>
    <row r="1163" spans="1:17" hidden="1" outlineLevel="1" collapsed="1" x14ac:dyDescent="0.25">
      <c r="A1163" s="287"/>
      <c r="B1163" s="287"/>
      <c r="C1163" s="287"/>
      <c r="D1163" s="325">
        <v>100460206</v>
      </c>
      <c r="E1163" s="326"/>
      <c r="F1163" s="326"/>
      <c r="G1163" s="326"/>
      <c r="H1163" s="326"/>
      <c r="I1163" s="327">
        <v>0.17449999999999999</v>
      </c>
      <c r="J1163" s="326"/>
      <c r="K1163" s="326"/>
      <c r="L1163" s="328"/>
      <c r="M1163" s="326"/>
      <c r="N1163" s="326"/>
      <c r="O1163" s="328"/>
      <c r="P1163" s="326"/>
      <c r="Q1163" s="290">
        <v>0.17449999999999999</v>
      </c>
    </row>
    <row r="1164" spans="1:17" hidden="1" outlineLevel="1" collapsed="1" x14ac:dyDescent="0.25">
      <c r="A1164" s="287"/>
      <c r="B1164" s="287"/>
      <c r="C1164" s="287"/>
      <c r="D1164" s="325">
        <v>100460208</v>
      </c>
      <c r="E1164" s="326"/>
      <c r="F1164" s="326"/>
      <c r="G1164" s="326"/>
      <c r="H1164" s="326"/>
      <c r="I1164" s="327">
        <v>0.17449999999999999</v>
      </c>
      <c r="J1164" s="326"/>
      <c r="K1164" s="326"/>
      <c r="L1164" s="328"/>
      <c r="M1164" s="326"/>
      <c r="N1164" s="326"/>
      <c r="O1164" s="328"/>
      <c r="P1164" s="326"/>
      <c r="Q1164" s="290">
        <v>0.17449999999999999</v>
      </c>
    </row>
    <row r="1165" spans="1:17" hidden="1" outlineLevel="1" collapsed="1" x14ac:dyDescent="0.25">
      <c r="A1165" s="287"/>
      <c r="B1165" s="287"/>
      <c r="C1165" s="287"/>
      <c r="D1165" s="325">
        <v>100460212</v>
      </c>
      <c r="E1165" s="326"/>
      <c r="F1165" s="326"/>
      <c r="G1165" s="326"/>
      <c r="H1165" s="326"/>
      <c r="I1165" s="327">
        <v>1.08</v>
      </c>
      <c r="J1165" s="326"/>
      <c r="K1165" s="326"/>
      <c r="L1165" s="328"/>
      <c r="M1165" s="326"/>
      <c r="N1165" s="326"/>
      <c r="O1165" s="328"/>
      <c r="P1165" s="326"/>
      <c r="Q1165" s="290">
        <v>1.08</v>
      </c>
    </row>
    <row r="1166" spans="1:17" hidden="1" outlineLevel="1" collapsed="1" x14ac:dyDescent="0.25">
      <c r="A1166" s="287"/>
      <c r="B1166" s="287"/>
      <c r="C1166" s="287"/>
      <c r="D1166" s="325">
        <v>100460222</v>
      </c>
      <c r="E1166" s="326"/>
      <c r="F1166" s="326"/>
      <c r="G1166" s="326"/>
      <c r="H1166" s="326"/>
      <c r="I1166" s="327">
        <v>0.17449999999999999</v>
      </c>
      <c r="J1166" s="326"/>
      <c r="K1166" s="326"/>
      <c r="L1166" s="328"/>
      <c r="M1166" s="326"/>
      <c r="N1166" s="326"/>
      <c r="O1166" s="328"/>
      <c r="P1166" s="326"/>
      <c r="Q1166" s="290">
        <v>0.17449999999999999</v>
      </c>
    </row>
    <row r="1167" spans="1:17" hidden="1" outlineLevel="1" collapsed="1" x14ac:dyDescent="0.25">
      <c r="A1167" s="287"/>
      <c r="B1167" s="287"/>
      <c r="C1167" s="287"/>
      <c r="D1167" s="325">
        <v>100460224</v>
      </c>
      <c r="E1167" s="326"/>
      <c r="F1167" s="326"/>
      <c r="G1167" s="326"/>
      <c r="H1167" s="326"/>
      <c r="I1167" s="327">
        <v>0.17449999999999999</v>
      </c>
      <c r="J1167" s="326"/>
      <c r="K1167" s="326"/>
      <c r="L1167" s="328"/>
      <c r="M1167" s="326"/>
      <c r="N1167" s="326"/>
      <c r="O1167" s="328"/>
      <c r="P1167" s="326"/>
      <c r="Q1167" s="290">
        <v>0.17449999999999999</v>
      </c>
    </row>
    <row r="1168" spans="1:17" hidden="1" outlineLevel="1" collapsed="1" x14ac:dyDescent="0.25">
      <c r="A1168" s="287"/>
      <c r="B1168" s="287"/>
      <c r="C1168" s="287"/>
      <c r="D1168" s="325">
        <v>100460225</v>
      </c>
      <c r="E1168" s="326"/>
      <c r="F1168" s="326"/>
      <c r="G1168" s="326"/>
      <c r="H1168" s="326"/>
      <c r="I1168" s="327">
        <v>0.17449999999999999</v>
      </c>
      <c r="J1168" s="326"/>
      <c r="K1168" s="326"/>
      <c r="L1168" s="328"/>
      <c r="M1168" s="326"/>
      <c r="N1168" s="326"/>
      <c r="O1168" s="328"/>
      <c r="P1168" s="326"/>
      <c r="Q1168" s="290">
        <v>0.17449999999999999</v>
      </c>
    </row>
    <row r="1169" spans="1:17" hidden="1" outlineLevel="1" collapsed="1" x14ac:dyDescent="0.25">
      <c r="A1169" s="287"/>
      <c r="B1169" s="287"/>
      <c r="C1169" s="287"/>
      <c r="D1169" s="325">
        <v>100460237</v>
      </c>
      <c r="E1169" s="326"/>
      <c r="F1169" s="326"/>
      <c r="G1169" s="326"/>
      <c r="H1169" s="326"/>
      <c r="I1169" s="327">
        <v>0.45</v>
      </c>
      <c r="J1169" s="326"/>
      <c r="K1169" s="326"/>
      <c r="L1169" s="328"/>
      <c r="M1169" s="326"/>
      <c r="N1169" s="326"/>
      <c r="O1169" s="328"/>
      <c r="P1169" s="326"/>
      <c r="Q1169" s="290">
        <v>0.45</v>
      </c>
    </row>
    <row r="1170" spans="1:17" hidden="1" outlineLevel="1" collapsed="1" x14ac:dyDescent="0.25">
      <c r="A1170" s="287"/>
      <c r="B1170" s="287"/>
      <c r="C1170" s="287"/>
      <c r="D1170" s="325">
        <v>100460238</v>
      </c>
      <c r="E1170" s="326"/>
      <c r="F1170" s="326"/>
      <c r="G1170" s="326"/>
      <c r="H1170" s="326"/>
      <c r="I1170" s="327">
        <v>0.17449999999999999</v>
      </c>
      <c r="J1170" s="326"/>
      <c r="K1170" s="326"/>
      <c r="L1170" s="328"/>
      <c r="M1170" s="326"/>
      <c r="N1170" s="326"/>
      <c r="O1170" s="328"/>
      <c r="P1170" s="326"/>
      <c r="Q1170" s="290">
        <v>0.17449999999999999</v>
      </c>
    </row>
    <row r="1171" spans="1:17" hidden="1" outlineLevel="1" collapsed="1" x14ac:dyDescent="0.25">
      <c r="A1171" s="287"/>
      <c r="B1171" s="287"/>
      <c r="C1171" s="287"/>
      <c r="D1171" s="325">
        <v>100460239</v>
      </c>
      <c r="E1171" s="326"/>
      <c r="F1171" s="326"/>
      <c r="G1171" s="326"/>
      <c r="H1171" s="326"/>
      <c r="I1171" s="327">
        <v>0.17449999999999999</v>
      </c>
      <c r="J1171" s="326"/>
      <c r="K1171" s="326"/>
      <c r="L1171" s="328"/>
      <c r="M1171" s="326"/>
      <c r="N1171" s="326"/>
      <c r="O1171" s="328"/>
      <c r="P1171" s="326"/>
      <c r="Q1171" s="290">
        <v>0.17449999999999999</v>
      </c>
    </row>
    <row r="1172" spans="1:17" hidden="1" outlineLevel="1" collapsed="1" x14ac:dyDescent="0.25">
      <c r="A1172" s="287"/>
      <c r="B1172" s="287"/>
      <c r="C1172" s="287"/>
      <c r="D1172" s="325">
        <v>100460242</v>
      </c>
      <c r="E1172" s="326"/>
      <c r="F1172" s="326"/>
      <c r="G1172" s="326"/>
      <c r="H1172" s="326"/>
      <c r="I1172" s="327">
        <v>0.18</v>
      </c>
      <c r="J1172" s="326"/>
      <c r="K1172" s="326"/>
      <c r="L1172" s="328"/>
      <c r="M1172" s="326"/>
      <c r="N1172" s="326"/>
      <c r="O1172" s="328"/>
      <c r="P1172" s="326"/>
      <c r="Q1172" s="290">
        <v>0.18</v>
      </c>
    </row>
    <row r="1173" spans="1:17" hidden="1" outlineLevel="1" collapsed="1" x14ac:dyDescent="0.25">
      <c r="A1173" s="287"/>
      <c r="B1173" s="287"/>
      <c r="C1173" s="287"/>
      <c r="D1173" s="325">
        <v>100460243</v>
      </c>
      <c r="E1173" s="326"/>
      <c r="F1173" s="326"/>
      <c r="G1173" s="326"/>
      <c r="H1173" s="326"/>
      <c r="I1173" s="327">
        <v>0.43</v>
      </c>
      <c r="J1173" s="326"/>
      <c r="K1173" s="326"/>
      <c r="L1173" s="328"/>
      <c r="M1173" s="326"/>
      <c r="N1173" s="326"/>
      <c r="O1173" s="328"/>
      <c r="P1173" s="326"/>
      <c r="Q1173" s="290">
        <v>0.43</v>
      </c>
    </row>
    <row r="1174" spans="1:17" hidden="1" outlineLevel="1" collapsed="1" x14ac:dyDescent="0.25">
      <c r="A1174" s="287"/>
      <c r="B1174" s="287"/>
      <c r="C1174" s="287"/>
      <c r="D1174" s="325">
        <v>100460085</v>
      </c>
      <c r="E1174" s="326"/>
      <c r="F1174" s="326"/>
      <c r="G1174" s="326"/>
      <c r="H1174" s="326"/>
      <c r="I1174" s="327">
        <v>0.17449999999999999</v>
      </c>
      <c r="J1174" s="326"/>
      <c r="K1174" s="326"/>
      <c r="L1174" s="328"/>
      <c r="M1174" s="326"/>
      <c r="N1174" s="326"/>
      <c r="O1174" s="328"/>
      <c r="P1174" s="326"/>
      <c r="Q1174" s="290">
        <v>0.17449999999999999</v>
      </c>
    </row>
    <row r="1175" spans="1:17" hidden="1" outlineLevel="1" collapsed="1" x14ac:dyDescent="0.25">
      <c r="A1175" s="287"/>
      <c r="B1175" s="287"/>
      <c r="C1175" s="287"/>
      <c r="D1175" s="325">
        <v>100460089</v>
      </c>
      <c r="E1175" s="326"/>
      <c r="F1175" s="326"/>
      <c r="G1175" s="326"/>
      <c r="H1175" s="326"/>
      <c r="I1175" s="327">
        <v>0.11</v>
      </c>
      <c r="J1175" s="326"/>
      <c r="K1175" s="326"/>
      <c r="L1175" s="328"/>
      <c r="M1175" s="326"/>
      <c r="N1175" s="326"/>
      <c r="O1175" s="328"/>
      <c r="P1175" s="326"/>
      <c r="Q1175" s="290">
        <v>0.11</v>
      </c>
    </row>
    <row r="1176" spans="1:17" hidden="1" outlineLevel="1" collapsed="1" x14ac:dyDescent="0.25">
      <c r="A1176" s="287"/>
      <c r="B1176" s="287"/>
      <c r="C1176" s="287"/>
      <c r="D1176" s="325">
        <v>100460078</v>
      </c>
      <c r="E1176" s="326"/>
      <c r="F1176" s="326"/>
      <c r="G1176" s="326"/>
      <c r="H1176" s="326"/>
      <c r="I1176" s="327">
        <v>0.73</v>
      </c>
      <c r="J1176" s="326"/>
      <c r="K1176" s="326"/>
      <c r="L1176" s="328"/>
      <c r="M1176" s="326"/>
      <c r="N1176" s="326"/>
      <c r="O1176" s="328"/>
      <c r="P1176" s="326"/>
      <c r="Q1176" s="290">
        <v>0.73</v>
      </c>
    </row>
    <row r="1177" spans="1:17" hidden="1" outlineLevel="1" collapsed="1" x14ac:dyDescent="0.25">
      <c r="A1177" s="287"/>
      <c r="B1177" s="287"/>
      <c r="C1177" s="287"/>
      <c r="D1177" s="325">
        <v>100460079</v>
      </c>
      <c r="E1177" s="326"/>
      <c r="F1177" s="326"/>
      <c r="G1177" s="326"/>
      <c r="H1177" s="326"/>
      <c r="I1177" s="327">
        <v>3.74</v>
      </c>
      <c r="J1177" s="326"/>
      <c r="K1177" s="326"/>
      <c r="L1177" s="328"/>
      <c r="M1177" s="326"/>
      <c r="N1177" s="326"/>
      <c r="O1177" s="328"/>
      <c r="P1177" s="326"/>
      <c r="Q1177" s="290">
        <v>3.74</v>
      </c>
    </row>
    <row r="1178" spans="1:17" hidden="1" outlineLevel="1" collapsed="1" x14ac:dyDescent="0.25">
      <c r="A1178" s="287"/>
      <c r="B1178" s="287"/>
      <c r="C1178" s="287"/>
      <c r="D1178" s="325">
        <v>100460104</v>
      </c>
      <c r="E1178" s="326"/>
      <c r="F1178" s="326"/>
      <c r="G1178" s="326"/>
      <c r="H1178" s="326"/>
      <c r="I1178" s="327">
        <v>3.45</v>
      </c>
      <c r="J1178" s="326"/>
      <c r="K1178" s="326"/>
      <c r="L1178" s="328"/>
      <c r="M1178" s="326"/>
      <c r="N1178" s="326"/>
      <c r="O1178" s="328"/>
      <c r="P1178" s="326"/>
      <c r="Q1178" s="290">
        <v>3.45</v>
      </c>
    </row>
    <row r="1179" spans="1:17" hidden="1" outlineLevel="1" collapsed="1" x14ac:dyDescent="0.25">
      <c r="A1179" s="287"/>
      <c r="B1179" s="287"/>
      <c r="C1179" s="287"/>
      <c r="D1179" s="325">
        <v>100460108</v>
      </c>
      <c r="E1179" s="326"/>
      <c r="F1179" s="326"/>
      <c r="G1179" s="326"/>
      <c r="H1179" s="326"/>
      <c r="I1179" s="327">
        <v>0.17449999999999999</v>
      </c>
      <c r="J1179" s="326"/>
      <c r="K1179" s="326"/>
      <c r="L1179" s="328"/>
      <c r="M1179" s="326"/>
      <c r="N1179" s="326"/>
      <c r="O1179" s="328"/>
      <c r="P1179" s="326"/>
      <c r="Q1179" s="290">
        <v>0.17449999999999999</v>
      </c>
    </row>
    <row r="1180" spans="1:17" hidden="1" outlineLevel="1" collapsed="1" x14ac:dyDescent="0.25">
      <c r="A1180" s="287"/>
      <c r="B1180" s="287"/>
      <c r="C1180" s="287"/>
      <c r="D1180" s="325">
        <v>100460110</v>
      </c>
      <c r="E1180" s="326"/>
      <c r="F1180" s="326"/>
      <c r="G1180" s="326"/>
      <c r="H1180" s="326"/>
      <c r="I1180" s="327">
        <v>1.38</v>
      </c>
      <c r="J1180" s="326"/>
      <c r="K1180" s="326"/>
      <c r="L1180" s="328"/>
      <c r="M1180" s="326"/>
      <c r="N1180" s="326"/>
      <c r="O1180" s="328"/>
      <c r="P1180" s="326"/>
      <c r="Q1180" s="290">
        <v>1.38</v>
      </c>
    </row>
    <row r="1181" spans="1:17" hidden="1" outlineLevel="1" collapsed="1" x14ac:dyDescent="0.25">
      <c r="A1181" s="287"/>
      <c r="B1181" s="287"/>
      <c r="C1181" s="287"/>
      <c r="D1181" s="325">
        <v>100460114</v>
      </c>
      <c r="E1181" s="326"/>
      <c r="F1181" s="326"/>
      <c r="G1181" s="326"/>
      <c r="H1181" s="326"/>
      <c r="I1181" s="327">
        <v>12.58</v>
      </c>
      <c r="J1181" s="326"/>
      <c r="K1181" s="326"/>
      <c r="L1181" s="328"/>
      <c r="M1181" s="326"/>
      <c r="N1181" s="326"/>
      <c r="O1181" s="328"/>
      <c r="P1181" s="326"/>
      <c r="Q1181" s="290">
        <v>12.58</v>
      </c>
    </row>
    <row r="1182" spans="1:17" hidden="1" outlineLevel="1" collapsed="1" x14ac:dyDescent="0.25">
      <c r="A1182" s="287"/>
      <c r="B1182" s="287"/>
      <c r="C1182" s="287"/>
      <c r="D1182" s="325">
        <v>100460117</v>
      </c>
      <c r="E1182" s="326"/>
      <c r="F1182" s="326"/>
      <c r="G1182" s="326"/>
      <c r="H1182" s="326"/>
      <c r="I1182" s="327">
        <v>0.17449999999999999</v>
      </c>
      <c r="J1182" s="326"/>
      <c r="K1182" s="326"/>
      <c r="L1182" s="328"/>
      <c r="M1182" s="326"/>
      <c r="N1182" s="326"/>
      <c r="O1182" s="328"/>
      <c r="P1182" s="326"/>
      <c r="Q1182" s="290">
        <v>0.17449999999999999</v>
      </c>
    </row>
    <row r="1183" spans="1:17" hidden="1" outlineLevel="1" collapsed="1" x14ac:dyDescent="0.25">
      <c r="A1183" s="287"/>
      <c r="B1183" s="287"/>
      <c r="C1183" s="287"/>
      <c r="D1183" s="325">
        <v>100460118</v>
      </c>
      <c r="E1183" s="326"/>
      <c r="F1183" s="326"/>
      <c r="G1183" s="326"/>
      <c r="H1183" s="326"/>
      <c r="I1183" s="327">
        <v>2</v>
      </c>
      <c r="J1183" s="326"/>
      <c r="K1183" s="326"/>
      <c r="L1183" s="328"/>
      <c r="M1183" s="326"/>
      <c r="N1183" s="326"/>
      <c r="O1183" s="328"/>
      <c r="P1183" s="326"/>
      <c r="Q1183" s="290">
        <v>2</v>
      </c>
    </row>
    <row r="1184" spans="1:17" hidden="1" outlineLevel="1" collapsed="1" x14ac:dyDescent="0.25">
      <c r="A1184" s="287"/>
      <c r="B1184" s="287"/>
      <c r="C1184" s="287"/>
      <c r="D1184" s="325">
        <v>100460119</v>
      </c>
      <c r="E1184" s="326"/>
      <c r="F1184" s="326"/>
      <c r="G1184" s="326"/>
      <c r="H1184" s="326"/>
      <c r="I1184" s="327">
        <v>0.41</v>
      </c>
      <c r="J1184" s="326"/>
      <c r="K1184" s="326"/>
      <c r="L1184" s="328"/>
      <c r="M1184" s="326"/>
      <c r="N1184" s="326"/>
      <c r="O1184" s="328"/>
      <c r="P1184" s="326"/>
      <c r="Q1184" s="290">
        <v>0.41</v>
      </c>
    </row>
    <row r="1185" spans="1:17" hidden="1" outlineLevel="1" collapsed="1" x14ac:dyDescent="0.25">
      <c r="A1185" s="287"/>
      <c r="B1185" s="287"/>
      <c r="C1185" s="287"/>
      <c r="D1185" s="325">
        <v>100460167</v>
      </c>
      <c r="E1185" s="326"/>
      <c r="F1185" s="326"/>
      <c r="G1185" s="326"/>
      <c r="H1185" s="326"/>
      <c r="I1185" s="327">
        <v>0.17449999999999999</v>
      </c>
      <c r="J1185" s="326"/>
      <c r="K1185" s="326"/>
      <c r="L1185" s="328"/>
      <c r="M1185" s="326"/>
      <c r="N1185" s="326"/>
      <c r="O1185" s="328"/>
      <c r="P1185" s="326"/>
      <c r="Q1185" s="290">
        <v>0.17449999999999999</v>
      </c>
    </row>
    <row r="1186" spans="1:17" hidden="1" outlineLevel="1" collapsed="1" x14ac:dyDescent="0.25">
      <c r="A1186" s="287"/>
      <c r="B1186" s="287"/>
      <c r="C1186" s="287"/>
      <c r="D1186" s="325">
        <v>100460159</v>
      </c>
      <c r="E1186" s="326"/>
      <c r="F1186" s="326"/>
      <c r="G1186" s="326"/>
      <c r="H1186" s="326"/>
      <c r="I1186" s="327">
        <v>0.59</v>
      </c>
      <c r="J1186" s="326"/>
      <c r="K1186" s="326"/>
      <c r="L1186" s="328"/>
      <c r="M1186" s="326"/>
      <c r="N1186" s="326"/>
      <c r="O1186" s="328"/>
      <c r="P1186" s="326"/>
      <c r="Q1186" s="290">
        <v>0.59</v>
      </c>
    </row>
    <row r="1187" spans="1:17" hidden="1" outlineLevel="1" collapsed="1" x14ac:dyDescent="0.25">
      <c r="A1187" s="287"/>
      <c r="B1187" s="287"/>
      <c r="C1187" s="287"/>
      <c r="D1187" s="325">
        <v>100460147</v>
      </c>
      <c r="E1187" s="326"/>
      <c r="F1187" s="326"/>
      <c r="G1187" s="326"/>
      <c r="H1187" s="326"/>
      <c r="I1187" s="327">
        <v>0.17449999999999999</v>
      </c>
      <c r="J1187" s="326"/>
      <c r="K1187" s="326"/>
      <c r="L1187" s="328"/>
      <c r="M1187" s="326"/>
      <c r="N1187" s="326"/>
      <c r="O1187" s="328"/>
      <c r="P1187" s="326"/>
      <c r="Q1187" s="290">
        <v>0.17449999999999999</v>
      </c>
    </row>
    <row r="1188" spans="1:17" hidden="1" outlineLevel="1" collapsed="1" x14ac:dyDescent="0.25">
      <c r="A1188" s="287"/>
      <c r="B1188" s="287"/>
      <c r="C1188" s="287"/>
      <c r="D1188" s="325">
        <v>100460149</v>
      </c>
      <c r="E1188" s="326"/>
      <c r="F1188" s="326"/>
      <c r="G1188" s="326"/>
      <c r="H1188" s="326"/>
      <c r="I1188" s="327">
        <v>0.51</v>
      </c>
      <c r="J1188" s="326"/>
      <c r="K1188" s="326"/>
      <c r="L1188" s="328"/>
      <c r="M1188" s="326"/>
      <c r="N1188" s="326"/>
      <c r="O1188" s="328"/>
      <c r="P1188" s="326"/>
      <c r="Q1188" s="290">
        <v>0.51</v>
      </c>
    </row>
    <row r="1189" spans="1:17" hidden="1" outlineLevel="1" collapsed="1" x14ac:dyDescent="0.25">
      <c r="A1189" s="287"/>
      <c r="B1189" s="287"/>
      <c r="C1189" s="287"/>
      <c r="D1189" s="325">
        <v>100460150</v>
      </c>
      <c r="E1189" s="326"/>
      <c r="F1189" s="326"/>
      <c r="G1189" s="326"/>
      <c r="H1189" s="326"/>
      <c r="I1189" s="327">
        <v>0.65</v>
      </c>
      <c r="J1189" s="326"/>
      <c r="K1189" s="326"/>
      <c r="L1189" s="328"/>
      <c r="M1189" s="326"/>
      <c r="N1189" s="326"/>
      <c r="O1189" s="328"/>
      <c r="P1189" s="326"/>
      <c r="Q1189" s="290">
        <v>0.65</v>
      </c>
    </row>
    <row r="1190" spans="1:17" hidden="1" outlineLevel="1" collapsed="1" x14ac:dyDescent="0.25">
      <c r="A1190" s="287"/>
      <c r="B1190" s="287"/>
      <c r="C1190" s="287"/>
      <c r="D1190" s="325">
        <v>100460153</v>
      </c>
      <c r="E1190" s="326"/>
      <c r="F1190" s="326"/>
      <c r="G1190" s="326"/>
      <c r="H1190" s="326"/>
      <c r="I1190" s="327">
        <v>0.17449999999999999</v>
      </c>
      <c r="J1190" s="326"/>
      <c r="K1190" s="326"/>
      <c r="L1190" s="328"/>
      <c r="M1190" s="326"/>
      <c r="N1190" s="326"/>
      <c r="O1190" s="328"/>
      <c r="P1190" s="326"/>
      <c r="Q1190" s="290">
        <v>0.17449999999999999</v>
      </c>
    </row>
    <row r="1191" spans="1:17" hidden="1" outlineLevel="1" collapsed="1" x14ac:dyDescent="0.25">
      <c r="A1191" s="287"/>
      <c r="B1191" s="287"/>
      <c r="C1191" s="287"/>
      <c r="D1191" s="325">
        <v>100460141</v>
      </c>
      <c r="E1191" s="326"/>
      <c r="F1191" s="326"/>
      <c r="G1191" s="326"/>
      <c r="H1191" s="326"/>
      <c r="I1191" s="327">
        <v>0.25</v>
      </c>
      <c r="J1191" s="326"/>
      <c r="K1191" s="326"/>
      <c r="L1191" s="328"/>
      <c r="M1191" s="326"/>
      <c r="N1191" s="326"/>
      <c r="O1191" s="328"/>
      <c r="P1191" s="326"/>
      <c r="Q1191" s="290">
        <v>0.25</v>
      </c>
    </row>
    <row r="1192" spans="1:17" hidden="1" outlineLevel="1" collapsed="1" x14ac:dyDescent="0.25">
      <c r="A1192" s="287"/>
      <c r="B1192" s="287"/>
      <c r="C1192" s="287"/>
      <c r="D1192" s="325">
        <v>100460049</v>
      </c>
      <c r="E1192" s="326"/>
      <c r="F1192" s="326"/>
      <c r="G1192" s="326"/>
      <c r="H1192" s="326"/>
      <c r="I1192" s="327">
        <v>0.44</v>
      </c>
      <c r="J1192" s="326"/>
      <c r="K1192" s="326"/>
      <c r="L1192" s="328"/>
      <c r="M1192" s="326"/>
      <c r="N1192" s="326"/>
      <c r="O1192" s="328"/>
      <c r="P1192" s="326"/>
      <c r="Q1192" s="290">
        <v>0.44</v>
      </c>
    </row>
    <row r="1193" spans="1:17" hidden="1" outlineLevel="1" collapsed="1" x14ac:dyDescent="0.25">
      <c r="A1193" s="287"/>
      <c r="B1193" s="287"/>
      <c r="C1193" s="287"/>
      <c r="D1193" s="325">
        <v>100460053</v>
      </c>
      <c r="E1193" s="326"/>
      <c r="F1193" s="326"/>
      <c r="G1193" s="326"/>
      <c r="H1193" s="326"/>
      <c r="I1193" s="327">
        <v>0.08</v>
      </c>
      <c r="J1193" s="326"/>
      <c r="K1193" s="326"/>
      <c r="L1193" s="328"/>
      <c r="M1193" s="326"/>
      <c r="N1193" s="326"/>
      <c r="O1193" s="328"/>
      <c r="P1193" s="326"/>
      <c r="Q1193" s="290">
        <v>0.08</v>
      </c>
    </row>
    <row r="1194" spans="1:17" hidden="1" outlineLevel="1" collapsed="1" x14ac:dyDescent="0.25">
      <c r="A1194" s="287"/>
      <c r="B1194" s="287"/>
      <c r="C1194" s="287"/>
      <c r="D1194" s="325">
        <v>100460054</v>
      </c>
      <c r="E1194" s="326"/>
      <c r="F1194" s="326"/>
      <c r="G1194" s="326"/>
      <c r="H1194" s="326"/>
      <c r="I1194" s="327">
        <v>0.38</v>
      </c>
      <c r="J1194" s="326"/>
      <c r="K1194" s="326"/>
      <c r="L1194" s="328"/>
      <c r="M1194" s="326"/>
      <c r="N1194" s="326"/>
      <c r="O1194" s="328"/>
      <c r="P1194" s="326"/>
      <c r="Q1194" s="290">
        <v>0.38</v>
      </c>
    </row>
    <row r="1195" spans="1:17" hidden="1" outlineLevel="1" collapsed="1" x14ac:dyDescent="0.25">
      <c r="A1195" s="287"/>
      <c r="B1195" s="287"/>
      <c r="C1195" s="287"/>
      <c r="D1195" s="325">
        <v>100460055</v>
      </c>
      <c r="E1195" s="326"/>
      <c r="F1195" s="326"/>
      <c r="G1195" s="326"/>
      <c r="H1195" s="326"/>
      <c r="I1195" s="327">
        <v>17.22</v>
      </c>
      <c r="J1195" s="326"/>
      <c r="K1195" s="326"/>
      <c r="L1195" s="328"/>
      <c r="M1195" s="326"/>
      <c r="N1195" s="326"/>
      <c r="O1195" s="328"/>
      <c r="P1195" s="326"/>
      <c r="Q1195" s="290">
        <v>17.22</v>
      </c>
    </row>
    <row r="1196" spans="1:17" hidden="1" outlineLevel="1" collapsed="1" x14ac:dyDescent="0.25">
      <c r="A1196" s="287"/>
      <c r="B1196" s="287"/>
      <c r="C1196" s="287"/>
      <c r="D1196" s="325">
        <v>100460062</v>
      </c>
      <c r="E1196" s="326"/>
      <c r="F1196" s="326"/>
      <c r="G1196" s="326"/>
      <c r="H1196" s="326"/>
      <c r="I1196" s="327">
        <v>3.12</v>
      </c>
      <c r="J1196" s="326"/>
      <c r="K1196" s="326"/>
      <c r="L1196" s="328"/>
      <c r="M1196" s="326"/>
      <c r="N1196" s="326"/>
      <c r="O1196" s="328"/>
      <c r="P1196" s="326"/>
      <c r="Q1196" s="290">
        <v>3.12</v>
      </c>
    </row>
    <row r="1197" spans="1:17" hidden="1" outlineLevel="1" collapsed="1" x14ac:dyDescent="0.25">
      <c r="A1197" s="287"/>
      <c r="B1197" s="287"/>
      <c r="C1197" s="287"/>
      <c r="D1197" s="325">
        <v>100460063</v>
      </c>
      <c r="E1197" s="326"/>
      <c r="F1197" s="326"/>
      <c r="G1197" s="326"/>
      <c r="H1197" s="326"/>
      <c r="I1197" s="327">
        <v>0.17449999999999999</v>
      </c>
      <c r="J1197" s="326"/>
      <c r="K1197" s="326"/>
      <c r="L1197" s="328"/>
      <c r="M1197" s="326"/>
      <c r="N1197" s="326"/>
      <c r="O1197" s="328"/>
      <c r="P1197" s="326"/>
      <c r="Q1197" s="290">
        <v>0.17449999999999999</v>
      </c>
    </row>
    <row r="1198" spans="1:17" hidden="1" outlineLevel="1" collapsed="1" x14ac:dyDescent="0.25">
      <c r="A1198" s="287"/>
      <c r="B1198" s="287"/>
      <c r="C1198" s="287"/>
      <c r="D1198" s="325">
        <v>100460074</v>
      </c>
      <c r="E1198" s="326"/>
      <c r="F1198" s="326"/>
      <c r="G1198" s="326"/>
      <c r="H1198" s="326"/>
      <c r="I1198" s="327">
        <v>0.37</v>
      </c>
      <c r="J1198" s="326"/>
      <c r="K1198" s="326"/>
      <c r="L1198" s="328"/>
      <c r="M1198" s="326"/>
      <c r="N1198" s="326"/>
      <c r="O1198" s="328"/>
      <c r="P1198" s="326"/>
      <c r="Q1198" s="290">
        <v>0.37</v>
      </c>
    </row>
    <row r="1199" spans="1:17" hidden="1" outlineLevel="1" collapsed="1" x14ac:dyDescent="0.25">
      <c r="A1199" s="287"/>
      <c r="B1199" s="287"/>
      <c r="C1199" s="287"/>
      <c r="D1199" s="325">
        <v>100460067</v>
      </c>
      <c r="E1199" s="326"/>
      <c r="F1199" s="326"/>
      <c r="G1199" s="326"/>
      <c r="H1199" s="326"/>
      <c r="I1199" s="327">
        <v>1</v>
      </c>
      <c r="J1199" s="326"/>
      <c r="K1199" s="326"/>
      <c r="L1199" s="328"/>
      <c r="M1199" s="326"/>
      <c r="N1199" s="326"/>
      <c r="O1199" s="328"/>
      <c r="P1199" s="326"/>
      <c r="Q1199" s="290">
        <v>1</v>
      </c>
    </row>
    <row r="1200" spans="1:17" hidden="1" outlineLevel="1" collapsed="1" x14ac:dyDescent="0.25">
      <c r="A1200" s="287"/>
      <c r="B1200" s="287"/>
      <c r="C1200" s="287"/>
      <c r="D1200" s="325">
        <v>100460040</v>
      </c>
      <c r="E1200" s="326"/>
      <c r="F1200" s="326"/>
      <c r="G1200" s="326"/>
      <c r="H1200" s="326"/>
      <c r="I1200" s="327">
        <v>5.73</v>
      </c>
      <c r="J1200" s="326"/>
      <c r="K1200" s="326"/>
      <c r="L1200" s="328"/>
      <c r="M1200" s="326"/>
      <c r="N1200" s="326"/>
      <c r="O1200" s="328"/>
      <c r="P1200" s="326"/>
      <c r="Q1200" s="290">
        <v>5.73</v>
      </c>
    </row>
    <row r="1201" spans="1:17" hidden="1" outlineLevel="1" collapsed="1" x14ac:dyDescent="0.25">
      <c r="A1201" s="287"/>
      <c r="B1201" s="287"/>
      <c r="C1201" s="287"/>
      <c r="D1201" s="325">
        <v>100460027</v>
      </c>
      <c r="E1201" s="326"/>
      <c r="F1201" s="326"/>
      <c r="G1201" s="326"/>
      <c r="H1201" s="326"/>
      <c r="I1201" s="327">
        <v>0.39</v>
      </c>
      <c r="J1201" s="326"/>
      <c r="K1201" s="326"/>
      <c r="L1201" s="328"/>
      <c r="M1201" s="326"/>
      <c r="N1201" s="326"/>
      <c r="O1201" s="328"/>
      <c r="P1201" s="326"/>
      <c r="Q1201" s="290">
        <v>0.39</v>
      </c>
    </row>
    <row r="1202" spans="1:17" hidden="1" outlineLevel="1" collapsed="1" x14ac:dyDescent="0.25">
      <c r="A1202" s="287"/>
      <c r="B1202" s="287"/>
      <c r="C1202" s="287"/>
      <c r="D1202" s="325">
        <v>100460028</v>
      </c>
      <c r="E1202" s="326"/>
      <c r="F1202" s="326"/>
      <c r="G1202" s="326"/>
      <c r="H1202" s="326"/>
      <c r="I1202" s="327">
        <v>0.82650000000000001</v>
      </c>
      <c r="J1202" s="326"/>
      <c r="K1202" s="326"/>
      <c r="L1202" s="328"/>
      <c r="M1202" s="326"/>
      <c r="N1202" s="326"/>
      <c r="O1202" s="328"/>
      <c r="P1202" s="326"/>
      <c r="Q1202" s="290">
        <v>0.82650000000000001</v>
      </c>
    </row>
    <row r="1203" spans="1:17" hidden="1" outlineLevel="1" collapsed="1" x14ac:dyDescent="0.25">
      <c r="A1203" s="287"/>
      <c r="B1203" s="287"/>
      <c r="C1203" s="287"/>
      <c r="D1203" s="325">
        <v>100460033</v>
      </c>
      <c r="E1203" s="326"/>
      <c r="F1203" s="326"/>
      <c r="G1203" s="326"/>
      <c r="H1203" s="326"/>
      <c r="I1203" s="327">
        <v>0.78</v>
      </c>
      <c r="J1203" s="326"/>
      <c r="K1203" s="326"/>
      <c r="L1203" s="328"/>
      <c r="M1203" s="326"/>
      <c r="N1203" s="326"/>
      <c r="O1203" s="328"/>
      <c r="P1203" s="326"/>
      <c r="Q1203" s="290">
        <v>0.78</v>
      </c>
    </row>
    <row r="1204" spans="1:17" hidden="1" outlineLevel="1" collapsed="1" x14ac:dyDescent="0.25">
      <c r="A1204" s="287"/>
      <c r="B1204" s="287"/>
      <c r="C1204" s="287"/>
      <c r="D1204" s="325">
        <v>100460017</v>
      </c>
      <c r="E1204" s="326"/>
      <c r="F1204" s="326"/>
      <c r="G1204" s="326"/>
      <c r="H1204" s="326"/>
      <c r="I1204" s="327">
        <v>0.17449999999999999</v>
      </c>
      <c r="J1204" s="326"/>
      <c r="K1204" s="326"/>
      <c r="L1204" s="328"/>
      <c r="M1204" s="326"/>
      <c r="N1204" s="326"/>
      <c r="O1204" s="328"/>
      <c r="P1204" s="326"/>
      <c r="Q1204" s="290">
        <v>0.17449999999999999</v>
      </c>
    </row>
    <row r="1205" spans="1:17" hidden="1" outlineLevel="1" collapsed="1" x14ac:dyDescent="0.25">
      <c r="A1205" s="287"/>
      <c r="B1205" s="287"/>
      <c r="C1205" s="287"/>
      <c r="D1205" s="325">
        <v>100460019</v>
      </c>
      <c r="E1205" s="326"/>
      <c r="F1205" s="326"/>
      <c r="G1205" s="326"/>
      <c r="H1205" s="326"/>
      <c r="I1205" s="327">
        <v>4.05</v>
      </c>
      <c r="J1205" s="326"/>
      <c r="K1205" s="326"/>
      <c r="L1205" s="328"/>
      <c r="M1205" s="326"/>
      <c r="N1205" s="326"/>
      <c r="O1205" s="328"/>
      <c r="P1205" s="326"/>
      <c r="Q1205" s="290">
        <v>4.05</v>
      </c>
    </row>
    <row r="1206" spans="1:17" hidden="1" outlineLevel="1" collapsed="1" x14ac:dyDescent="0.25">
      <c r="A1206" s="287"/>
      <c r="B1206" s="287"/>
      <c r="C1206" s="287"/>
      <c r="D1206" s="325">
        <v>100459996</v>
      </c>
      <c r="E1206" s="326"/>
      <c r="F1206" s="326"/>
      <c r="G1206" s="326"/>
      <c r="H1206" s="326"/>
      <c r="I1206" s="327">
        <v>0.17449999999999999</v>
      </c>
      <c r="J1206" s="326"/>
      <c r="K1206" s="326"/>
      <c r="L1206" s="328"/>
      <c r="M1206" s="326"/>
      <c r="N1206" s="326"/>
      <c r="O1206" s="328"/>
      <c r="P1206" s="326"/>
      <c r="Q1206" s="290">
        <v>0.17449999999999999</v>
      </c>
    </row>
    <row r="1207" spans="1:17" hidden="1" outlineLevel="1" collapsed="1" x14ac:dyDescent="0.25">
      <c r="A1207" s="287"/>
      <c r="B1207" s="287"/>
      <c r="C1207" s="287"/>
      <c r="D1207" s="325">
        <v>100460011</v>
      </c>
      <c r="E1207" s="326"/>
      <c r="F1207" s="326"/>
      <c r="G1207" s="326"/>
      <c r="H1207" s="326"/>
      <c r="I1207" s="327">
        <v>0.17449999999999999</v>
      </c>
      <c r="J1207" s="326"/>
      <c r="K1207" s="326"/>
      <c r="L1207" s="328"/>
      <c r="M1207" s="326"/>
      <c r="N1207" s="326"/>
      <c r="O1207" s="328"/>
      <c r="P1207" s="326"/>
      <c r="Q1207" s="290">
        <v>0.17449999999999999</v>
      </c>
    </row>
    <row r="1208" spans="1:17" hidden="1" outlineLevel="1" collapsed="1" x14ac:dyDescent="0.25">
      <c r="A1208" s="287"/>
      <c r="B1208" s="287"/>
      <c r="C1208" s="287"/>
      <c r="D1208" s="325">
        <v>100460012</v>
      </c>
      <c r="E1208" s="326"/>
      <c r="F1208" s="326"/>
      <c r="G1208" s="326"/>
      <c r="H1208" s="326"/>
      <c r="I1208" s="327">
        <v>0.17449999999999999</v>
      </c>
      <c r="J1208" s="326"/>
      <c r="K1208" s="326"/>
      <c r="L1208" s="328"/>
      <c r="M1208" s="326"/>
      <c r="N1208" s="326"/>
      <c r="O1208" s="328"/>
      <c r="P1208" s="326"/>
      <c r="Q1208" s="290">
        <v>0.17449999999999999</v>
      </c>
    </row>
    <row r="1209" spans="1:17" hidden="1" outlineLevel="1" collapsed="1" x14ac:dyDescent="0.25">
      <c r="A1209" s="287"/>
      <c r="B1209" s="287"/>
      <c r="C1209" s="287"/>
      <c r="D1209" s="325">
        <v>100459998</v>
      </c>
      <c r="E1209" s="326"/>
      <c r="F1209" s="326"/>
      <c r="G1209" s="326"/>
      <c r="H1209" s="326"/>
      <c r="I1209" s="327">
        <v>0.17449999999999999</v>
      </c>
      <c r="J1209" s="326"/>
      <c r="K1209" s="326"/>
      <c r="L1209" s="328"/>
      <c r="M1209" s="326"/>
      <c r="N1209" s="326"/>
      <c r="O1209" s="328"/>
      <c r="P1209" s="326"/>
      <c r="Q1209" s="290">
        <v>0.17449999999999999</v>
      </c>
    </row>
    <row r="1210" spans="1:17" hidden="1" outlineLevel="1" collapsed="1" x14ac:dyDescent="0.25">
      <c r="A1210" s="287"/>
      <c r="B1210" s="287"/>
      <c r="C1210" s="287"/>
      <c r="D1210" s="325">
        <v>100460000</v>
      </c>
      <c r="E1210" s="326"/>
      <c r="F1210" s="326"/>
      <c r="G1210" s="326"/>
      <c r="H1210" s="326"/>
      <c r="I1210" s="327">
        <v>0.17449999999999999</v>
      </c>
      <c r="J1210" s="326"/>
      <c r="K1210" s="326"/>
      <c r="L1210" s="328"/>
      <c r="M1210" s="326"/>
      <c r="N1210" s="326"/>
      <c r="O1210" s="328"/>
      <c r="P1210" s="326"/>
      <c r="Q1210" s="290">
        <v>0.17449999999999999</v>
      </c>
    </row>
    <row r="1211" spans="1:17" hidden="1" outlineLevel="1" collapsed="1" x14ac:dyDescent="0.25">
      <c r="A1211" s="287"/>
      <c r="B1211" s="287"/>
      <c r="C1211" s="287"/>
      <c r="D1211" s="325">
        <v>100458959</v>
      </c>
      <c r="E1211" s="326"/>
      <c r="F1211" s="326"/>
      <c r="G1211" s="326"/>
      <c r="H1211" s="326"/>
      <c r="I1211" s="327">
        <v>2.4700000000000002</v>
      </c>
      <c r="J1211" s="326"/>
      <c r="K1211" s="326"/>
      <c r="L1211" s="328"/>
      <c r="M1211" s="326"/>
      <c r="N1211" s="326"/>
      <c r="O1211" s="328"/>
      <c r="P1211" s="326"/>
      <c r="Q1211" s="290">
        <v>2.4700000000000002</v>
      </c>
    </row>
    <row r="1212" spans="1:17" hidden="1" outlineLevel="1" collapsed="1" x14ac:dyDescent="0.25">
      <c r="A1212" s="287"/>
      <c r="B1212" s="287"/>
      <c r="C1212" s="287"/>
      <c r="D1212" s="325">
        <v>100458964</v>
      </c>
      <c r="E1212" s="326"/>
      <c r="F1212" s="326"/>
      <c r="G1212" s="326"/>
      <c r="H1212" s="326"/>
      <c r="I1212" s="327">
        <v>3.11</v>
      </c>
      <c r="J1212" s="326"/>
      <c r="K1212" s="326"/>
      <c r="L1212" s="328"/>
      <c r="M1212" s="326"/>
      <c r="N1212" s="326"/>
      <c r="O1212" s="328"/>
      <c r="P1212" s="326"/>
      <c r="Q1212" s="290">
        <v>3.11</v>
      </c>
    </row>
    <row r="1213" spans="1:17" hidden="1" outlineLevel="1" collapsed="1" x14ac:dyDescent="0.25">
      <c r="A1213" s="287"/>
      <c r="B1213" s="287"/>
      <c r="C1213" s="287"/>
      <c r="D1213" s="325">
        <v>100458966</v>
      </c>
      <c r="E1213" s="326"/>
      <c r="F1213" s="326"/>
      <c r="G1213" s="326"/>
      <c r="H1213" s="326"/>
      <c r="I1213" s="327">
        <v>3.74</v>
      </c>
      <c r="J1213" s="326"/>
      <c r="K1213" s="326"/>
      <c r="L1213" s="328"/>
      <c r="M1213" s="326"/>
      <c r="N1213" s="326"/>
      <c r="O1213" s="328"/>
      <c r="P1213" s="326"/>
      <c r="Q1213" s="290">
        <v>3.74</v>
      </c>
    </row>
    <row r="1214" spans="1:17" hidden="1" outlineLevel="1" collapsed="1" x14ac:dyDescent="0.25">
      <c r="A1214" s="287"/>
      <c r="B1214" s="287"/>
      <c r="C1214" s="287"/>
      <c r="D1214" s="325">
        <v>100458967</v>
      </c>
      <c r="E1214" s="326"/>
      <c r="F1214" s="326"/>
      <c r="G1214" s="326"/>
      <c r="H1214" s="326"/>
      <c r="I1214" s="327">
        <v>3.32</v>
      </c>
      <c r="J1214" s="326"/>
      <c r="K1214" s="326"/>
      <c r="L1214" s="328"/>
      <c r="M1214" s="326"/>
      <c r="N1214" s="326"/>
      <c r="O1214" s="328"/>
      <c r="P1214" s="326"/>
      <c r="Q1214" s="290">
        <v>3.32</v>
      </c>
    </row>
    <row r="1215" spans="1:17" hidden="1" outlineLevel="1" collapsed="1" x14ac:dyDescent="0.25">
      <c r="A1215" s="287"/>
      <c r="B1215" s="287"/>
      <c r="C1215" s="287"/>
      <c r="D1215" s="325">
        <v>100458978</v>
      </c>
      <c r="E1215" s="326"/>
      <c r="F1215" s="326"/>
      <c r="G1215" s="326"/>
      <c r="H1215" s="326"/>
      <c r="I1215" s="327">
        <v>2.0499999999999998</v>
      </c>
      <c r="J1215" s="326"/>
      <c r="K1215" s="326"/>
      <c r="L1215" s="328"/>
      <c r="M1215" s="326"/>
      <c r="N1215" s="326"/>
      <c r="O1215" s="328"/>
      <c r="P1215" s="326"/>
      <c r="Q1215" s="290">
        <v>2.0499999999999998</v>
      </c>
    </row>
    <row r="1216" spans="1:17" hidden="1" outlineLevel="1" collapsed="1" x14ac:dyDescent="0.25">
      <c r="A1216" s="287"/>
      <c r="B1216" s="287"/>
      <c r="C1216" s="287"/>
      <c r="D1216" s="325">
        <v>100458981</v>
      </c>
      <c r="E1216" s="326"/>
      <c r="F1216" s="326"/>
      <c r="G1216" s="326"/>
      <c r="H1216" s="326"/>
      <c r="I1216" s="327">
        <v>2.66</v>
      </c>
      <c r="J1216" s="326"/>
      <c r="K1216" s="326"/>
      <c r="L1216" s="328"/>
      <c r="M1216" s="326"/>
      <c r="N1216" s="326"/>
      <c r="O1216" s="328"/>
      <c r="P1216" s="326"/>
      <c r="Q1216" s="290">
        <v>2.66</v>
      </c>
    </row>
    <row r="1217" spans="1:17" hidden="1" outlineLevel="1" collapsed="1" x14ac:dyDescent="0.25">
      <c r="A1217" s="287"/>
      <c r="B1217" s="287"/>
      <c r="C1217" s="287"/>
      <c r="D1217" s="325">
        <v>100458983</v>
      </c>
      <c r="E1217" s="326"/>
      <c r="F1217" s="326"/>
      <c r="G1217" s="326"/>
      <c r="H1217" s="326"/>
      <c r="I1217" s="327">
        <v>0.21</v>
      </c>
      <c r="J1217" s="326"/>
      <c r="K1217" s="326"/>
      <c r="L1217" s="328"/>
      <c r="M1217" s="326"/>
      <c r="N1217" s="326"/>
      <c r="O1217" s="328"/>
      <c r="P1217" s="326"/>
      <c r="Q1217" s="290">
        <v>0.21</v>
      </c>
    </row>
    <row r="1218" spans="1:17" hidden="1" outlineLevel="1" collapsed="1" x14ac:dyDescent="0.25">
      <c r="A1218" s="287"/>
      <c r="B1218" s="287"/>
      <c r="C1218" s="287"/>
      <c r="D1218" s="325">
        <v>100458986</v>
      </c>
      <c r="E1218" s="326"/>
      <c r="F1218" s="326"/>
      <c r="G1218" s="326"/>
      <c r="H1218" s="326"/>
      <c r="I1218" s="327">
        <v>2.56</v>
      </c>
      <c r="J1218" s="326"/>
      <c r="K1218" s="326"/>
      <c r="L1218" s="328"/>
      <c r="M1218" s="326"/>
      <c r="N1218" s="326"/>
      <c r="O1218" s="328"/>
      <c r="P1218" s="326"/>
      <c r="Q1218" s="290">
        <v>2.56</v>
      </c>
    </row>
    <row r="1219" spans="1:17" hidden="1" outlineLevel="1" collapsed="1" x14ac:dyDescent="0.25">
      <c r="A1219" s="287"/>
      <c r="B1219" s="287"/>
      <c r="C1219" s="287"/>
      <c r="D1219" s="325">
        <v>100459018</v>
      </c>
      <c r="E1219" s="326"/>
      <c r="F1219" s="326"/>
      <c r="G1219" s="326"/>
      <c r="H1219" s="326"/>
      <c r="I1219" s="327">
        <v>6.88</v>
      </c>
      <c r="J1219" s="326"/>
      <c r="K1219" s="326"/>
      <c r="L1219" s="328"/>
      <c r="M1219" s="326"/>
      <c r="N1219" s="326"/>
      <c r="O1219" s="328"/>
      <c r="P1219" s="326"/>
      <c r="Q1219" s="290">
        <v>6.88</v>
      </c>
    </row>
    <row r="1220" spans="1:17" hidden="1" outlineLevel="1" collapsed="1" x14ac:dyDescent="0.25">
      <c r="A1220" s="287"/>
      <c r="B1220" s="287"/>
      <c r="C1220" s="287"/>
      <c r="D1220" s="325">
        <v>100459019</v>
      </c>
      <c r="E1220" s="326"/>
      <c r="F1220" s="326"/>
      <c r="G1220" s="326"/>
      <c r="H1220" s="326"/>
      <c r="I1220" s="327">
        <v>0.91</v>
      </c>
      <c r="J1220" s="326"/>
      <c r="K1220" s="326"/>
      <c r="L1220" s="328"/>
      <c r="M1220" s="326"/>
      <c r="N1220" s="326"/>
      <c r="O1220" s="328"/>
      <c r="P1220" s="326"/>
      <c r="Q1220" s="290">
        <v>0.91</v>
      </c>
    </row>
    <row r="1221" spans="1:17" hidden="1" outlineLevel="1" collapsed="1" x14ac:dyDescent="0.25">
      <c r="A1221" s="287"/>
      <c r="B1221" s="287"/>
      <c r="C1221" s="287"/>
      <c r="D1221" s="325">
        <v>100459014</v>
      </c>
      <c r="E1221" s="326"/>
      <c r="F1221" s="326"/>
      <c r="G1221" s="326"/>
      <c r="H1221" s="326"/>
      <c r="I1221" s="327">
        <v>0.45</v>
      </c>
      <c r="J1221" s="326"/>
      <c r="K1221" s="326"/>
      <c r="L1221" s="328"/>
      <c r="M1221" s="326"/>
      <c r="N1221" s="326"/>
      <c r="O1221" s="328"/>
      <c r="P1221" s="326"/>
      <c r="Q1221" s="290">
        <v>0.45</v>
      </c>
    </row>
    <row r="1222" spans="1:17" hidden="1" outlineLevel="1" collapsed="1" x14ac:dyDescent="0.25">
      <c r="A1222" s="287"/>
      <c r="B1222" s="287"/>
      <c r="C1222" s="287"/>
      <c r="D1222" s="325">
        <v>100459015</v>
      </c>
      <c r="E1222" s="326"/>
      <c r="F1222" s="326"/>
      <c r="G1222" s="326"/>
      <c r="H1222" s="326"/>
      <c r="I1222" s="327">
        <v>3.45</v>
      </c>
      <c r="J1222" s="326"/>
      <c r="K1222" s="326"/>
      <c r="L1222" s="328"/>
      <c r="M1222" s="326"/>
      <c r="N1222" s="326"/>
      <c r="O1222" s="328"/>
      <c r="P1222" s="326"/>
      <c r="Q1222" s="290">
        <v>3.45</v>
      </c>
    </row>
    <row r="1223" spans="1:17" hidden="1" outlineLevel="1" collapsed="1" x14ac:dyDescent="0.25">
      <c r="A1223" s="287"/>
      <c r="B1223" s="287"/>
      <c r="C1223" s="287"/>
      <c r="D1223" s="325">
        <v>100459016</v>
      </c>
      <c r="E1223" s="326"/>
      <c r="F1223" s="326"/>
      <c r="G1223" s="326"/>
      <c r="H1223" s="326"/>
      <c r="I1223" s="327">
        <v>4.3099999999999996</v>
      </c>
      <c r="J1223" s="326"/>
      <c r="K1223" s="326"/>
      <c r="L1223" s="328"/>
      <c r="M1223" s="326"/>
      <c r="N1223" s="326"/>
      <c r="O1223" s="328"/>
      <c r="P1223" s="326"/>
      <c r="Q1223" s="290">
        <v>4.3099999999999996</v>
      </c>
    </row>
    <row r="1224" spans="1:17" hidden="1" outlineLevel="1" collapsed="1" x14ac:dyDescent="0.25">
      <c r="A1224" s="287"/>
      <c r="B1224" s="287"/>
      <c r="C1224" s="287"/>
      <c r="D1224" s="325">
        <v>100459034</v>
      </c>
      <c r="E1224" s="326"/>
      <c r="F1224" s="326"/>
      <c r="G1224" s="326"/>
      <c r="H1224" s="326"/>
      <c r="I1224" s="327">
        <v>3.24</v>
      </c>
      <c r="J1224" s="326"/>
      <c r="K1224" s="326"/>
      <c r="L1224" s="328"/>
      <c r="M1224" s="326"/>
      <c r="N1224" s="326"/>
      <c r="O1224" s="328"/>
      <c r="P1224" s="326"/>
      <c r="Q1224" s="290">
        <v>3.24</v>
      </c>
    </row>
    <row r="1225" spans="1:17" hidden="1" outlineLevel="1" collapsed="1" x14ac:dyDescent="0.25">
      <c r="A1225" s="287"/>
      <c r="B1225" s="287"/>
      <c r="C1225" s="287"/>
      <c r="D1225" s="325">
        <v>100459035</v>
      </c>
      <c r="E1225" s="326"/>
      <c r="F1225" s="326"/>
      <c r="G1225" s="326"/>
      <c r="H1225" s="326"/>
      <c r="I1225" s="327">
        <v>1.37</v>
      </c>
      <c r="J1225" s="326"/>
      <c r="K1225" s="326"/>
      <c r="L1225" s="328"/>
      <c r="M1225" s="326"/>
      <c r="N1225" s="326"/>
      <c r="O1225" s="328"/>
      <c r="P1225" s="326"/>
      <c r="Q1225" s="290">
        <v>1.37</v>
      </c>
    </row>
    <row r="1226" spans="1:17" hidden="1" outlineLevel="1" collapsed="1" x14ac:dyDescent="0.25">
      <c r="A1226" s="287"/>
      <c r="B1226" s="287"/>
      <c r="C1226" s="287"/>
      <c r="D1226" s="325">
        <v>100459025</v>
      </c>
      <c r="E1226" s="326"/>
      <c r="F1226" s="326"/>
      <c r="G1226" s="326"/>
      <c r="H1226" s="326"/>
      <c r="I1226" s="327">
        <v>0.27</v>
      </c>
      <c r="J1226" s="326"/>
      <c r="K1226" s="326"/>
      <c r="L1226" s="328"/>
      <c r="M1226" s="326"/>
      <c r="N1226" s="326"/>
      <c r="O1226" s="328"/>
      <c r="P1226" s="326"/>
      <c r="Q1226" s="290">
        <v>0.27</v>
      </c>
    </row>
    <row r="1227" spans="1:17" hidden="1" outlineLevel="1" collapsed="1" x14ac:dyDescent="0.25">
      <c r="A1227" s="287"/>
      <c r="B1227" s="287"/>
      <c r="C1227" s="287"/>
      <c r="D1227" s="325">
        <v>100459038</v>
      </c>
      <c r="E1227" s="326"/>
      <c r="F1227" s="326"/>
      <c r="G1227" s="326"/>
      <c r="H1227" s="326"/>
      <c r="I1227" s="327">
        <v>12.44</v>
      </c>
      <c r="J1227" s="326"/>
      <c r="K1227" s="326"/>
      <c r="L1227" s="328"/>
      <c r="M1227" s="326"/>
      <c r="N1227" s="326"/>
      <c r="O1227" s="328"/>
      <c r="P1227" s="326"/>
      <c r="Q1227" s="290">
        <v>12.44</v>
      </c>
    </row>
    <row r="1228" spans="1:17" hidden="1" outlineLevel="1" collapsed="1" x14ac:dyDescent="0.25">
      <c r="A1228" s="287"/>
      <c r="B1228" s="287"/>
      <c r="C1228" s="287"/>
      <c r="D1228" s="325">
        <v>100459040</v>
      </c>
      <c r="E1228" s="326"/>
      <c r="F1228" s="326"/>
      <c r="G1228" s="326"/>
      <c r="H1228" s="326"/>
      <c r="I1228" s="327">
        <v>2.71</v>
      </c>
      <c r="J1228" s="326"/>
      <c r="K1228" s="326"/>
      <c r="L1228" s="328"/>
      <c r="M1228" s="326"/>
      <c r="N1228" s="326"/>
      <c r="O1228" s="328"/>
      <c r="P1228" s="326"/>
      <c r="Q1228" s="290">
        <v>2.71</v>
      </c>
    </row>
    <row r="1229" spans="1:17" hidden="1" outlineLevel="1" collapsed="1" x14ac:dyDescent="0.25">
      <c r="A1229" s="287"/>
      <c r="B1229" s="287"/>
      <c r="C1229" s="287"/>
      <c r="D1229" s="325">
        <v>100459071</v>
      </c>
      <c r="E1229" s="326"/>
      <c r="F1229" s="326"/>
      <c r="G1229" s="326"/>
      <c r="H1229" s="326"/>
      <c r="I1229" s="327">
        <v>0.9</v>
      </c>
      <c r="J1229" s="326"/>
      <c r="K1229" s="326"/>
      <c r="L1229" s="328"/>
      <c r="M1229" s="326"/>
      <c r="N1229" s="326"/>
      <c r="O1229" s="328"/>
      <c r="P1229" s="326"/>
      <c r="Q1229" s="290">
        <v>0.9</v>
      </c>
    </row>
    <row r="1230" spans="1:17" hidden="1" outlineLevel="1" collapsed="1" x14ac:dyDescent="0.25">
      <c r="A1230" s="287"/>
      <c r="B1230" s="287"/>
      <c r="C1230" s="287"/>
      <c r="D1230" s="325">
        <v>100459080</v>
      </c>
      <c r="E1230" s="326"/>
      <c r="F1230" s="326"/>
      <c r="G1230" s="326"/>
      <c r="H1230" s="326"/>
      <c r="I1230" s="327">
        <v>6.7</v>
      </c>
      <c r="J1230" s="326"/>
      <c r="K1230" s="326"/>
      <c r="L1230" s="328"/>
      <c r="M1230" s="326"/>
      <c r="N1230" s="326"/>
      <c r="O1230" s="328"/>
      <c r="P1230" s="326"/>
      <c r="Q1230" s="290">
        <v>6.7</v>
      </c>
    </row>
    <row r="1231" spans="1:17" hidden="1" outlineLevel="1" collapsed="1" x14ac:dyDescent="0.25">
      <c r="A1231" s="287"/>
      <c r="B1231" s="287"/>
      <c r="C1231" s="287"/>
      <c r="D1231" s="325">
        <v>100459094</v>
      </c>
      <c r="E1231" s="326"/>
      <c r="F1231" s="326"/>
      <c r="G1231" s="326"/>
      <c r="H1231" s="326"/>
      <c r="I1231" s="327">
        <v>5.32</v>
      </c>
      <c r="J1231" s="326"/>
      <c r="K1231" s="326"/>
      <c r="L1231" s="328"/>
      <c r="M1231" s="326"/>
      <c r="N1231" s="326"/>
      <c r="O1231" s="328"/>
      <c r="P1231" s="326"/>
      <c r="Q1231" s="290">
        <v>5.32</v>
      </c>
    </row>
    <row r="1232" spans="1:17" hidden="1" outlineLevel="1" collapsed="1" x14ac:dyDescent="0.25">
      <c r="A1232" s="287"/>
      <c r="B1232" s="287"/>
      <c r="C1232" s="287"/>
      <c r="D1232" s="325">
        <v>100459086</v>
      </c>
      <c r="E1232" s="326"/>
      <c r="F1232" s="326"/>
      <c r="G1232" s="326"/>
      <c r="H1232" s="326"/>
      <c r="I1232" s="327">
        <v>0.98</v>
      </c>
      <c r="J1232" s="326"/>
      <c r="K1232" s="326"/>
      <c r="L1232" s="328"/>
      <c r="M1232" s="326"/>
      <c r="N1232" s="326"/>
      <c r="O1232" s="328"/>
      <c r="P1232" s="326"/>
      <c r="Q1232" s="290">
        <v>0.98</v>
      </c>
    </row>
    <row r="1233" spans="1:17" hidden="1" outlineLevel="1" collapsed="1" x14ac:dyDescent="0.25">
      <c r="A1233" s="287"/>
      <c r="B1233" s="287"/>
      <c r="C1233" s="287"/>
      <c r="D1233" s="325">
        <v>100459087</v>
      </c>
      <c r="E1233" s="326"/>
      <c r="F1233" s="326"/>
      <c r="G1233" s="326"/>
      <c r="H1233" s="326"/>
      <c r="I1233" s="327">
        <v>1.74</v>
      </c>
      <c r="J1233" s="326"/>
      <c r="K1233" s="326"/>
      <c r="L1233" s="328"/>
      <c r="M1233" s="326"/>
      <c r="N1233" s="326"/>
      <c r="O1233" s="328"/>
      <c r="P1233" s="326"/>
      <c r="Q1233" s="290">
        <v>1.74</v>
      </c>
    </row>
    <row r="1234" spans="1:17" hidden="1" outlineLevel="1" collapsed="1" x14ac:dyDescent="0.25">
      <c r="A1234" s="287"/>
      <c r="B1234" s="287"/>
      <c r="C1234" s="287"/>
      <c r="D1234" s="325">
        <v>100459089</v>
      </c>
      <c r="E1234" s="326"/>
      <c r="F1234" s="326"/>
      <c r="G1234" s="326"/>
      <c r="H1234" s="326"/>
      <c r="I1234" s="327">
        <v>1.66</v>
      </c>
      <c r="J1234" s="326"/>
      <c r="K1234" s="326"/>
      <c r="L1234" s="328"/>
      <c r="M1234" s="326"/>
      <c r="N1234" s="326"/>
      <c r="O1234" s="328"/>
      <c r="P1234" s="326"/>
      <c r="Q1234" s="290">
        <v>1.66</v>
      </c>
    </row>
    <row r="1235" spans="1:17" hidden="1" outlineLevel="1" collapsed="1" x14ac:dyDescent="0.25">
      <c r="A1235" s="287"/>
      <c r="B1235" s="287"/>
      <c r="C1235" s="287"/>
      <c r="D1235" s="325">
        <v>100459090</v>
      </c>
      <c r="E1235" s="326"/>
      <c r="F1235" s="326"/>
      <c r="G1235" s="326"/>
      <c r="H1235" s="326"/>
      <c r="I1235" s="327">
        <v>2.14</v>
      </c>
      <c r="J1235" s="326"/>
      <c r="K1235" s="326"/>
      <c r="L1235" s="328"/>
      <c r="M1235" s="326"/>
      <c r="N1235" s="326"/>
      <c r="O1235" s="328"/>
      <c r="P1235" s="326"/>
      <c r="Q1235" s="290">
        <v>2.14</v>
      </c>
    </row>
    <row r="1236" spans="1:17" hidden="1" outlineLevel="1" collapsed="1" x14ac:dyDescent="0.25">
      <c r="A1236" s="287"/>
      <c r="B1236" s="287"/>
      <c r="C1236" s="287"/>
      <c r="D1236" s="325">
        <v>100459118</v>
      </c>
      <c r="E1236" s="326"/>
      <c r="F1236" s="326"/>
      <c r="G1236" s="326"/>
      <c r="H1236" s="326"/>
      <c r="I1236" s="327">
        <v>0.7</v>
      </c>
      <c r="J1236" s="326"/>
      <c r="K1236" s="326"/>
      <c r="L1236" s="328"/>
      <c r="M1236" s="326"/>
      <c r="N1236" s="326"/>
      <c r="O1236" s="328"/>
      <c r="P1236" s="326"/>
      <c r="Q1236" s="290">
        <v>0.7</v>
      </c>
    </row>
    <row r="1237" spans="1:17" hidden="1" outlineLevel="1" collapsed="1" x14ac:dyDescent="0.25">
      <c r="A1237" s="287"/>
      <c r="B1237" s="287"/>
      <c r="C1237" s="287"/>
      <c r="D1237" s="325">
        <v>100459123</v>
      </c>
      <c r="E1237" s="326"/>
      <c r="F1237" s="326"/>
      <c r="G1237" s="326"/>
      <c r="H1237" s="326"/>
      <c r="I1237" s="327">
        <v>5.78</v>
      </c>
      <c r="J1237" s="326"/>
      <c r="K1237" s="326"/>
      <c r="L1237" s="328"/>
      <c r="M1237" s="326"/>
      <c r="N1237" s="326"/>
      <c r="O1237" s="328"/>
      <c r="P1237" s="326"/>
      <c r="Q1237" s="290">
        <v>5.78</v>
      </c>
    </row>
    <row r="1238" spans="1:17" hidden="1" outlineLevel="1" collapsed="1" x14ac:dyDescent="0.25">
      <c r="A1238" s="287"/>
      <c r="B1238" s="287"/>
      <c r="C1238" s="287"/>
      <c r="D1238" s="325">
        <v>100459124</v>
      </c>
      <c r="E1238" s="326"/>
      <c r="F1238" s="326"/>
      <c r="G1238" s="326"/>
      <c r="H1238" s="326"/>
      <c r="I1238" s="327">
        <v>2.89</v>
      </c>
      <c r="J1238" s="326"/>
      <c r="K1238" s="326"/>
      <c r="L1238" s="328"/>
      <c r="M1238" s="326"/>
      <c r="N1238" s="326"/>
      <c r="O1238" s="328"/>
      <c r="P1238" s="326"/>
      <c r="Q1238" s="290">
        <v>2.89</v>
      </c>
    </row>
    <row r="1239" spans="1:17" hidden="1" outlineLevel="1" collapsed="1" x14ac:dyDescent="0.25">
      <c r="A1239" s="287"/>
      <c r="B1239" s="287"/>
      <c r="C1239" s="287"/>
      <c r="D1239" s="325">
        <v>100459100</v>
      </c>
      <c r="E1239" s="326"/>
      <c r="F1239" s="326"/>
      <c r="G1239" s="326"/>
      <c r="H1239" s="326"/>
      <c r="I1239" s="327">
        <v>6.8</v>
      </c>
      <c r="J1239" s="326"/>
      <c r="K1239" s="326"/>
      <c r="L1239" s="328"/>
      <c r="M1239" s="326"/>
      <c r="N1239" s="326"/>
      <c r="O1239" s="328"/>
      <c r="P1239" s="326"/>
      <c r="Q1239" s="290">
        <v>6.8</v>
      </c>
    </row>
    <row r="1240" spans="1:17" hidden="1" outlineLevel="1" collapsed="1" x14ac:dyDescent="0.25">
      <c r="A1240" s="287"/>
      <c r="B1240" s="287"/>
      <c r="C1240" s="287"/>
      <c r="D1240" s="325">
        <v>100458938</v>
      </c>
      <c r="E1240" s="326"/>
      <c r="F1240" s="326"/>
      <c r="G1240" s="326"/>
      <c r="H1240" s="326"/>
      <c r="I1240" s="327">
        <v>0.17449999999999999</v>
      </c>
      <c r="J1240" s="326"/>
      <c r="K1240" s="326"/>
      <c r="L1240" s="328"/>
      <c r="M1240" s="326"/>
      <c r="N1240" s="326"/>
      <c r="O1240" s="328"/>
      <c r="P1240" s="326"/>
      <c r="Q1240" s="290">
        <v>0.17449999999999999</v>
      </c>
    </row>
    <row r="1241" spans="1:17" hidden="1" outlineLevel="1" collapsed="1" x14ac:dyDescent="0.25">
      <c r="A1241" s="287"/>
      <c r="B1241" s="287"/>
      <c r="C1241" s="287"/>
      <c r="D1241" s="325">
        <v>100459096</v>
      </c>
      <c r="E1241" s="326"/>
      <c r="F1241" s="326"/>
      <c r="G1241" s="326"/>
      <c r="H1241" s="326"/>
      <c r="I1241" s="327">
        <v>6.61</v>
      </c>
      <c r="J1241" s="326"/>
      <c r="K1241" s="326"/>
      <c r="L1241" s="328"/>
      <c r="M1241" s="326"/>
      <c r="N1241" s="326"/>
      <c r="O1241" s="328"/>
      <c r="P1241" s="326"/>
      <c r="Q1241" s="290">
        <v>6.61</v>
      </c>
    </row>
    <row r="1242" spans="1:17" hidden="1" outlineLevel="1" collapsed="1" x14ac:dyDescent="0.25">
      <c r="A1242" s="287"/>
      <c r="B1242" s="287"/>
      <c r="C1242" s="287"/>
      <c r="D1242" s="325">
        <v>100459146</v>
      </c>
      <c r="E1242" s="326"/>
      <c r="F1242" s="326"/>
      <c r="G1242" s="326"/>
      <c r="H1242" s="326"/>
      <c r="I1242" s="327">
        <v>1.44</v>
      </c>
      <c r="J1242" s="326"/>
      <c r="K1242" s="326"/>
      <c r="L1242" s="328"/>
      <c r="M1242" s="326"/>
      <c r="N1242" s="326"/>
      <c r="O1242" s="328"/>
      <c r="P1242" s="326"/>
      <c r="Q1242" s="290">
        <v>1.44</v>
      </c>
    </row>
    <row r="1243" spans="1:17" hidden="1" outlineLevel="1" collapsed="1" x14ac:dyDescent="0.25">
      <c r="A1243" s="287"/>
      <c r="B1243" s="287"/>
      <c r="C1243" s="287"/>
      <c r="D1243" s="325">
        <v>100459102</v>
      </c>
      <c r="E1243" s="326"/>
      <c r="F1243" s="326"/>
      <c r="G1243" s="326"/>
      <c r="H1243" s="326"/>
      <c r="I1243" s="327">
        <v>4.12</v>
      </c>
      <c r="J1243" s="326"/>
      <c r="K1243" s="326"/>
      <c r="L1243" s="328"/>
      <c r="M1243" s="326"/>
      <c r="N1243" s="326"/>
      <c r="O1243" s="328"/>
      <c r="P1243" s="326"/>
      <c r="Q1243" s="290">
        <v>4.12</v>
      </c>
    </row>
    <row r="1244" spans="1:17" hidden="1" outlineLevel="1" collapsed="1" x14ac:dyDescent="0.25">
      <c r="A1244" s="287"/>
      <c r="B1244" s="287"/>
      <c r="C1244" s="287"/>
      <c r="D1244" s="325">
        <v>100459114</v>
      </c>
      <c r="E1244" s="326"/>
      <c r="F1244" s="326"/>
      <c r="G1244" s="326"/>
      <c r="H1244" s="326"/>
      <c r="I1244" s="327">
        <v>14.62</v>
      </c>
      <c r="J1244" s="326"/>
      <c r="K1244" s="326"/>
      <c r="L1244" s="328"/>
      <c r="M1244" s="326"/>
      <c r="N1244" s="326"/>
      <c r="O1244" s="328"/>
      <c r="P1244" s="326"/>
      <c r="Q1244" s="290">
        <v>14.62</v>
      </c>
    </row>
    <row r="1245" spans="1:17" hidden="1" outlineLevel="1" collapsed="1" x14ac:dyDescent="0.25">
      <c r="A1245" s="287"/>
      <c r="B1245" s="287"/>
      <c r="C1245" s="287"/>
      <c r="D1245" s="325">
        <v>100459128</v>
      </c>
      <c r="E1245" s="326"/>
      <c r="F1245" s="326"/>
      <c r="G1245" s="326"/>
      <c r="H1245" s="326"/>
      <c r="I1245" s="327">
        <v>1.42</v>
      </c>
      <c r="J1245" s="326"/>
      <c r="K1245" s="326"/>
      <c r="L1245" s="328"/>
      <c r="M1245" s="326"/>
      <c r="N1245" s="326"/>
      <c r="O1245" s="328"/>
      <c r="P1245" s="326"/>
      <c r="Q1245" s="290">
        <v>1.42</v>
      </c>
    </row>
    <row r="1246" spans="1:17" hidden="1" outlineLevel="1" collapsed="1" x14ac:dyDescent="0.25">
      <c r="A1246" s="287"/>
      <c r="B1246" s="287"/>
      <c r="C1246" s="287"/>
      <c r="D1246" s="325">
        <v>100459131</v>
      </c>
      <c r="E1246" s="326"/>
      <c r="F1246" s="326"/>
      <c r="G1246" s="326"/>
      <c r="H1246" s="326"/>
      <c r="I1246" s="327">
        <v>0.79</v>
      </c>
      <c r="J1246" s="326"/>
      <c r="K1246" s="326"/>
      <c r="L1246" s="328"/>
      <c r="M1246" s="326"/>
      <c r="N1246" s="326"/>
      <c r="O1246" s="328"/>
      <c r="P1246" s="326"/>
      <c r="Q1246" s="290">
        <v>0.79</v>
      </c>
    </row>
    <row r="1247" spans="1:17" hidden="1" outlineLevel="1" collapsed="1" x14ac:dyDescent="0.25">
      <c r="A1247" s="287"/>
      <c r="B1247" s="287"/>
      <c r="C1247" s="287"/>
      <c r="D1247" s="325">
        <v>100459168</v>
      </c>
      <c r="E1247" s="326"/>
      <c r="F1247" s="326"/>
      <c r="G1247" s="326"/>
      <c r="H1247" s="326"/>
      <c r="I1247" s="327">
        <v>1.52</v>
      </c>
      <c r="J1247" s="326"/>
      <c r="K1247" s="326"/>
      <c r="L1247" s="328"/>
      <c r="M1247" s="326"/>
      <c r="N1247" s="326"/>
      <c r="O1247" s="328"/>
      <c r="P1247" s="326"/>
      <c r="Q1247" s="290">
        <v>1.52</v>
      </c>
    </row>
    <row r="1248" spans="1:17" hidden="1" outlineLevel="1" collapsed="1" x14ac:dyDescent="0.25">
      <c r="A1248" s="287"/>
      <c r="B1248" s="287"/>
      <c r="C1248" s="287"/>
      <c r="D1248" s="325">
        <v>100459364</v>
      </c>
      <c r="E1248" s="326"/>
      <c r="F1248" s="326"/>
      <c r="G1248" s="326"/>
      <c r="H1248" s="326"/>
      <c r="I1248" s="327">
        <v>0.55000000000000004</v>
      </c>
      <c r="J1248" s="326"/>
      <c r="K1248" s="326"/>
      <c r="L1248" s="328"/>
      <c r="M1248" s="326"/>
      <c r="N1248" s="326"/>
      <c r="O1248" s="328"/>
      <c r="P1248" s="326"/>
      <c r="Q1248" s="290">
        <v>0.55000000000000004</v>
      </c>
    </row>
    <row r="1249" spans="1:17" hidden="1" outlineLevel="1" collapsed="1" x14ac:dyDescent="0.25">
      <c r="A1249" s="287"/>
      <c r="B1249" s="287"/>
      <c r="C1249" s="287"/>
      <c r="D1249" s="325">
        <v>100459362</v>
      </c>
      <c r="E1249" s="326"/>
      <c r="F1249" s="326"/>
      <c r="G1249" s="326"/>
      <c r="H1249" s="326"/>
      <c r="I1249" s="327">
        <v>1.01</v>
      </c>
      <c r="J1249" s="326"/>
      <c r="K1249" s="326"/>
      <c r="L1249" s="328"/>
      <c r="M1249" s="326"/>
      <c r="N1249" s="326"/>
      <c r="O1249" s="328"/>
      <c r="P1249" s="326"/>
      <c r="Q1249" s="290">
        <v>1.01</v>
      </c>
    </row>
    <row r="1250" spans="1:17" hidden="1" outlineLevel="1" collapsed="1" x14ac:dyDescent="0.25">
      <c r="A1250" s="287"/>
      <c r="B1250" s="287"/>
      <c r="C1250" s="287"/>
      <c r="D1250" s="325">
        <v>100459405</v>
      </c>
      <c r="E1250" s="326"/>
      <c r="F1250" s="326"/>
      <c r="G1250" s="326"/>
      <c r="H1250" s="326"/>
      <c r="I1250" s="327">
        <v>0.21</v>
      </c>
      <c r="J1250" s="326"/>
      <c r="K1250" s="326"/>
      <c r="L1250" s="328"/>
      <c r="M1250" s="326"/>
      <c r="N1250" s="326"/>
      <c r="O1250" s="328"/>
      <c r="P1250" s="326"/>
      <c r="Q1250" s="290">
        <v>0.21</v>
      </c>
    </row>
    <row r="1251" spans="1:17" hidden="1" outlineLevel="1" collapsed="1" x14ac:dyDescent="0.25">
      <c r="A1251" s="287"/>
      <c r="B1251" s="287"/>
      <c r="C1251" s="287"/>
      <c r="D1251" s="325">
        <v>100459382</v>
      </c>
      <c r="E1251" s="326"/>
      <c r="F1251" s="326"/>
      <c r="G1251" s="326"/>
      <c r="H1251" s="326"/>
      <c r="I1251" s="327">
        <v>0.64</v>
      </c>
      <c r="J1251" s="326"/>
      <c r="K1251" s="326"/>
      <c r="L1251" s="328"/>
      <c r="M1251" s="326"/>
      <c r="N1251" s="326"/>
      <c r="O1251" s="328"/>
      <c r="P1251" s="326"/>
      <c r="Q1251" s="290">
        <v>0.64</v>
      </c>
    </row>
    <row r="1252" spans="1:17" hidden="1" outlineLevel="1" collapsed="1" x14ac:dyDescent="0.25">
      <c r="A1252" s="287"/>
      <c r="B1252" s="287"/>
      <c r="C1252" s="287"/>
      <c r="D1252" s="325">
        <v>100459387</v>
      </c>
      <c r="E1252" s="326"/>
      <c r="F1252" s="326"/>
      <c r="G1252" s="326"/>
      <c r="H1252" s="326"/>
      <c r="I1252" s="327">
        <v>0.66</v>
      </c>
      <c r="J1252" s="326"/>
      <c r="K1252" s="326"/>
      <c r="L1252" s="328"/>
      <c r="M1252" s="326"/>
      <c r="N1252" s="326"/>
      <c r="O1252" s="328"/>
      <c r="P1252" s="326"/>
      <c r="Q1252" s="290">
        <v>0.66</v>
      </c>
    </row>
    <row r="1253" spans="1:17" hidden="1" outlineLevel="1" collapsed="1" x14ac:dyDescent="0.25">
      <c r="A1253" s="287"/>
      <c r="B1253" s="287"/>
      <c r="C1253" s="287"/>
      <c r="D1253" s="325">
        <v>100459391</v>
      </c>
      <c r="E1253" s="326"/>
      <c r="F1253" s="326"/>
      <c r="G1253" s="326"/>
      <c r="H1253" s="326"/>
      <c r="I1253" s="327">
        <v>0.88</v>
      </c>
      <c r="J1253" s="326"/>
      <c r="K1253" s="326"/>
      <c r="L1253" s="328"/>
      <c r="M1253" s="326"/>
      <c r="N1253" s="326"/>
      <c r="O1253" s="328"/>
      <c r="P1253" s="326"/>
      <c r="Q1253" s="290">
        <v>0.88</v>
      </c>
    </row>
    <row r="1254" spans="1:17" hidden="1" outlineLevel="1" collapsed="1" x14ac:dyDescent="0.25">
      <c r="A1254" s="287"/>
      <c r="B1254" s="287"/>
      <c r="C1254" s="287"/>
      <c r="D1254" s="325">
        <v>100459393</v>
      </c>
      <c r="E1254" s="326"/>
      <c r="F1254" s="326"/>
      <c r="G1254" s="326"/>
      <c r="H1254" s="326"/>
      <c r="I1254" s="327">
        <v>2.63</v>
      </c>
      <c r="J1254" s="326"/>
      <c r="K1254" s="326"/>
      <c r="L1254" s="328"/>
      <c r="M1254" s="326"/>
      <c r="N1254" s="326"/>
      <c r="O1254" s="328"/>
      <c r="P1254" s="326"/>
      <c r="Q1254" s="290">
        <v>2.63</v>
      </c>
    </row>
    <row r="1255" spans="1:17" hidden="1" outlineLevel="1" collapsed="1" x14ac:dyDescent="0.25">
      <c r="A1255" s="287"/>
      <c r="B1255" s="287"/>
      <c r="C1255" s="287"/>
      <c r="D1255" s="325">
        <v>100459455</v>
      </c>
      <c r="E1255" s="326"/>
      <c r="F1255" s="326"/>
      <c r="G1255" s="326"/>
      <c r="H1255" s="326"/>
      <c r="I1255" s="327">
        <v>3.98</v>
      </c>
      <c r="J1255" s="326"/>
      <c r="K1255" s="326"/>
      <c r="L1255" s="328"/>
      <c r="M1255" s="326"/>
      <c r="N1255" s="326"/>
      <c r="O1255" s="328"/>
      <c r="P1255" s="326"/>
      <c r="Q1255" s="290">
        <v>3.98</v>
      </c>
    </row>
    <row r="1256" spans="1:17" hidden="1" outlineLevel="1" collapsed="1" x14ac:dyDescent="0.25">
      <c r="A1256" s="287"/>
      <c r="B1256" s="287"/>
      <c r="C1256" s="287"/>
      <c r="D1256" s="325">
        <v>100459460</v>
      </c>
      <c r="E1256" s="326"/>
      <c r="F1256" s="326"/>
      <c r="G1256" s="326"/>
      <c r="H1256" s="326"/>
      <c r="I1256" s="327">
        <v>0.35</v>
      </c>
      <c r="J1256" s="326"/>
      <c r="K1256" s="326"/>
      <c r="L1256" s="328"/>
      <c r="M1256" s="326"/>
      <c r="N1256" s="326"/>
      <c r="O1256" s="328"/>
      <c r="P1256" s="326"/>
      <c r="Q1256" s="290">
        <v>0.35</v>
      </c>
    </row>
    <row r="1257" spans="1:17" hidden="1" outlineLevel="1" collapsed="1" x14ac:dyDescent="0.25">
      <c r="A1257" s="287"/>
      <c r="B1257" s="287"/>
      <c r="C1257" s="287"/>
      <c r="D1257" s="325">
        <v>100459374</v>
      </c>
      <c r="E1257" s="326"/>
      <c r="F1257" s="326"/>
      <c r="G1257" s="326"/>
      <c r="H1257" s="326"/>
      <c r="I1257" s="327">
        <v>2.75</v>
      </c>
      <c r="J1257" s="326"/>
      <c r="K1257" s="326"/>
      <c r="L1257" s="328"/>
      <c r="M1257" s="326"/>
      <c r="N1257" s="326"/>
      <c r="O1257" s="328"/>
      <c r="P1257" s="326"/>
      <c r="Q1257" s="290">
        <v>2.75</v>
      </c>
    </row>
    <row r="1258" spans="1:17" hidden="1" outlineLevel="1" collapsed="1" x14ac:dyDescent="0.25">
      <c r="A1258" s="287"/>
      <c r="B1258" s="287"/>
      <c r="C1258" s="287"/>
      <c r="D1258" s="325">
        <v>100459407</v>
      </c>
      <c r="E1258" s="326"/>
      <c r="F1258" s="326"/>
      <c r="G1258" s="326"/>
      <c r="H1258" s="326"/>
      <c r="I1258" s="327">
        <v>0.65</v>
      </c>
      <c r="J1258" s="326"/>
      <c r="K1258" s="326"/>
      <c r="L1258" s="328"/>
      <c r="M1258" s="326"/>
      <c r="N1258" s="326"/>
      <c r="O1258" s="328"/>
      <c r="P1258" s="326"/>
      <c r="Q1258" s="290">
        <v>0.65</v>
      </c>
    </row>
    <row r="1259" spans="1:17" hidden="1" outlineLevel="1" collapsed="1" x14ac:dyDescent="0.25">
      <c r="A1259" s="287"/>
      <c r="B1259" s="287"/>
      <c r="C1259" s="287"/>
      <c r="D1259" s="325">
        <v>100459419</v>
      </c>
      <c r="E1259" s="326"/>
      <c r="F1259" s="326"/>
      <c r="G1259" s="326"/>
      <c r="H1259" s="326"/>
      <c r="I1259" s="327">
        <v>4.8499999999999996</v>
      </c>
      <c r="J1259" s="326"/>
      <c r="K1259" s="326"/>
      <c r="L1259" s="328"/>
      <c r="M1259" s="326"/>
      <c r="N1259" s="326"/>
      <c r="O1259" s="328"/>
      <c r="P1259" s="326"/>
      <c r="Q1259" s="290">
        <v>4.8499999999999996</v>
      </c>
    </row>
    <row r="1260" spans="1:17" hidden="1" outlineLevel="1" collapsed="1" x14ac:dyDescent="0.25">
      <c r="A1260" s="287"/>
      <c r="B1260" s="287"/>
      <c r="C1260" s="287"/>
      <c r="D1260" s="325">
        <v>100459420</v>
      </c>
      <c r="E1260" s="326"/>
      <c r="F1260" s="326"/>
      <c r="G1260" s="326"/>
      <c r="H1260" s="326"/>
      <c r="I1260" s="327">
        <v>5.35</v>
      </c>
      <c r="J1260" s="326"/>
      <c r="K1260" s="326"/>
      <c r="L1260" s="328"/>
      <c r="M1260" s="326"/>
      <c r="N1260" s="326"/>
      <c r="O1260" s="328"/>
      <c r="P1260" s="326"/>
      <c r="Q1260" s="290">
        <v>5.35</v>
      </c>
    </row>
    <row r="1261" spans="1:17" hidden="1" outlineLevel="1" collapsed="1" x14ac:dyDescent="0.25">
      <c r="A1261" s="287"/>
      <c r="B1261" s="287"/>
      <c r="C1261" s="287"/>
      <c r="D1261" s="325">
        <v>100459421</v>
      </c>
      <c r="E1261" s="326"/>
      <c r="F1261" s="326"/>
      <c r="G1261" s="326"/>
      <c r="H1261" s="326"/>
      <c r="I1261" s="327">
        <v>6.2</v>
      </c>
      <c r="J1261" s="326"/>
      <c r="K1261" s="326"/>
      <c r="L1261" s="328"/>
      <c r="M1261" s="326"/>
      <c r="N1261" s="326"/>
      <c r="O1261" s="328"/>
      <c r="P1261" s="326"/>
      <c r="Q1261" s="290">
        <v>6.2</v>
      </c>
    </row>
    <row r="1262" spans="1:17" hidden="1" outlineLevel="1" collapsed="1" x14ac:dyDescent="0.25">
      <c r="A1262" s="287"/>
      <c r="B1262" s="287"/>
      <c r="C1262" s="287"/>
      <c r="D1262" s="325">
        <v>100459422</v>
      </c>
      <c r="E1262" s="326"/>
      <c r="F1262" s="326"/>
      <c r="G1262" s="326"/>
      <c r="H1262" s="326"/>
      <c r="I1262" s="327">
        <v>3.75</v>
      </c>
      <c r="J1262" s="326"/>
      <c r="K1262" s="326"/>
      <c r="L1262" s="328"/>
      <c r="M1262" s="326"/>
      <c r="N1262" s="326"/>
      <c r="O1262" s="328"/>
      <c r="P1262" s="326"/>
      <c r="Q1262" s="290">
        <v>3.75</v>
      </c>
    </row>
    <row r="1263" spans="1:17" hidden="1" outlineLevel="1" collapsed="1" x14ac:dyDescent="0.25">
      <c r="A1263" s="287"/>
      <c r="B1263" s="287"/>
      <c r="C1263" s="287"/>
      <c r="D1263" s="325">
        <v>100459176</v>
      </c>
      <c r="E1263" s="326"/>
      <c r="F1263" s="326"/>
      <c r="G1263" s="326"/>
      <c r="H1263" s="326"/>
      <c r="I1263" s="327">
        <v>0.41</v>
      </c>
      <c r="J1263" s="326"/>
      <c r="K1263" s="326"/>
      <c r="L1263" s="328"/>
      <c r="M1263" s="326"/>
      <c r="N1263" s="326"/>
      <c r="O1263" s="328"/>
      <c r="P1263" s="326"/>
      <c r="Q1263" s="290">
        <v>0.41</v>
      </c>
    </row>
    <row r="1264" spans="1:17" hidden="1" outlineLevel="1" collapsed="1" x14ac:dyDescent="0.25">
      <c r="A1264" s="287"/>
      <c r="B1264" s="287"/>
      <c r="C1264" s="287"/>
      <c r="D1264" s="325">
        <v>100459155</v>
      </c>
      <c r="E1264" s="326"/>
      <c r="F1264" s="326"/>
      <c r="G1264" s="326"/>
      <c r="H1264" s="326"/>
      <c r="I1264" s="327">
        <v>3.01</v>
      </c>
      <c r="J1264" s="326"/>
      <c r="K1264" s="326"/>
      <c r="L1264" s="328"/>
      <c r="M1264" s="326"/>
      <c r="N1264" s="326"/>
      <c r="O1264" s="328"/>
      <c r="P1264" s="326"/>
      <c r="Q1264" s="290">
        <v>3.01</v>
      </c>
    </row>
    <row r="1265" spans="1:17" hidden="1" outlineLevel="1" collapsed="1" x14ac:dyDescent="0.25">
      <c r="A1265" s="287"/>
      <c r="B1265" s="287"/>
      <c r="C1265" s="287"/>
      <c r="D1265" s="325">
        <v>100459180</v>
      </c>
      <c r="E1265" s="326"/>
      <c r="F1265" s="326"/>
      <c r="G1265" s="326"/>
      <c r="H1265" s="326"/>
      <c r="I1265" s="327">
        <v>0.17749999999999999</v>
      </c>
      <c r="J1265" s="326"/>
      <c r="K1265" s="326"/>
      <c r="L1265" s="328"/>
      <c r="M1265" s="326"/>
      <c r="N1265" s="326"/>
      <c r="O1265" s="328"/>
      <c r="P1265" s="326"/>
      <c r="Q1265" s="290">
        <v>0.17749999999999999</v>
      </c>
    </row>
    <row r="1266" spans="1:17" hidden="1" outlineLevel="1" collapsed="1" x14ac:dyDescent="0.25">
      <c r="A1266" s="287"/>
      <c r="B1266" s="287"/>
      <c r="C1266" s="287"/>
      <c r="D1266" s="325">
        <v>100459226</v>
      </c>
      <c r="E1266" s="326"/>
      <c r="F1266" s="326"/>
      <c r="G1266" s="326"/>
      <c r="H1266" s="326"/>
      <c r="I1266" s="327">
        <v>0.02</v>
      </c>
      <c r="J1266" s="326"/>
      <c r="K1266" s="326"/>
      <c r="L1266" s="328"/>
      <c r="M1266" s="326"/>
      <c r="N1266" s="326"/>
      <c r="O1266" s="328"/>
      <c r="P1266" s="326"/>
      <c r="Q1266" s="290">
        <v>0.02</v>
      </c>
    </row>
    <row r="1267" spans="1:17" hidden="1" outlineLevel="1" collapsed="1" x14ac:dyDescent="0.25">
      <c r="A1267" s="287"/>
      <c r="B1267" s="287"/>
      <c r="C1267" s="287"/>
      <c r="D1267" s="325">
        <v>100459211</v>
      </c>
      <c r="E1267" s="326"/>
      <c r="F1267" s="326"/>
      <c r="G1267" s="326"/>
      <c r="H1267" s="326"/>
      <c r="I1267" s="327">
        <v>0.21</v>
      </c>
      <c r="J1267" s="326"/>
      <c r="K1267" s="326"/>
      <c r="L1267" s="328"/>
      <c r="M1267" s="326"/>
      <c r="N1267" s="326"/>
      <c r="O1267" s="328"/>
      <c r="P1267" s="326"/>
      <c r="Q1267" s="290">
        <v>0.21</v>
      </c>
    </row>
    <row r="1268" spans="1:17" hidden="1" outlineLevel="1" collapsed="1" x14ac:dyDescent="0.25">
      <c r="A1268" s="287"/>
      <c r="B1268" s="287"/>
      <c r="C1268" s="287"/>
      <c r="D1268" s="325">
        <v>100459284</v>
      </c>
      <c r="E1268" s="326"/>
      <c r="F1268" s="326"/>
      <c r="G1268" s="326"/>
      <c r="H1268" s="326"/>
      <c r="I1268" s="327">
        <v>0.17</v>
      </c>
      <c r="J1268" s="326"/>
      <c r="K1268" s="326"/>
      <c r="L1268" s="328"/>
      <c r="M1268" s="326"/>
      <c r="N1268" s="326"/>
      <c r="O1268" s="328"/>
      <c r="P1268" s="326"/>
      <c r="Q1268" s="290">
        <v>0.17</v>
      </c>
    </row>
    <row r="1269" spans="1:17" hidden="1" outlineLevel="1" collapsed="1" x14ac:dyDescent="0.25">
      <c r="A1269" s="287"/>
      <c r="B1269" s="287"/>
      <c r="C1269" s="287"/>
      <c r="D1269" s="325">
        <v>100459328</v>
      </c>
      <c r="E1269" s="326"/>
      <c r="F1269" s="326"/>
      <c r="G1269" s="326"/>
      <c r="H1269" s="326"/>
      <c r="I1269" s="327">
        <v>0.17449999999999999</v>
      </c>
      <c r="J1269" s="326"/>
      <c r="K1269" s="326"/>
      <c r="L1269" s="328"/>
      <c r="M1269" s="326"/>
      <c r="N1269" s="326"/>
      <c r="O1269" s="328"/>
      <c r="P1269" s="326"/>
      <c r="Q1269" s="290">
        <v>0.17449999999999999</v>
      </c>
    </row>
    <row r="1270" spans="1:17" hidden="1" outlineLevel="1" collapsed="1" x14ac:dyDescent="0.25">
      <c r="A1270" s="287"/>
      <c r="B1270" s="287"/>
      <c r="C1270" s="287"/>
      <c r="D1270" s="325">
        <v>100459334</v>
      </c>
      <c r="E1270" s="326"/>
      <c r="F1270" s="326"/>
      <c r="G1270" s="326"/>
      <c r="H1270" s="326"/>
      <c r="I1270" s="327">
        <v>0.14000000000000001</v>
      </c>
      <c r="J1270" s="326"/>
      <c r="K1270" s="326"/>
      <c r="L1270" s="328"/>
      <c r="M1270" s="326"/>
      <c r="N1270" s="326"/>
      <c r="O1270" s="328"/>
      <c r="P1270" s="326"/>
      <c r="Q1270" s="290">
        <v>0.14000000000000001</v>
      </c>
    </row>
    <row r="1271" spans="1:17" hidden="1" outlineLevel="1" collapsed="1" x14ac:dyDescent="0.25">
      <c r="A1271" s="287"/>
      <c r="B1271" s="287"/>
      <c r="C1271" s="287"/>
      <c r="D1271" s="325">
        <v>100459338</v>
      </c>
      <c r="E1271" s="326"/>
      <c r="F1271" s="326"/>
      <c r="G1271" s="326"/>
      <c r="H1271" s="326"/>
      <c r="I1271" s="327">
        <v>0.68</v>
      </c>
      <c r="J1271" s="326"/>
      <c r="K1271" s="326"/>
      <c r="L1271" s="328"/>
      <c r="M1271" s="326"/>
      <c r="N1271" s="326"/>
      <c r="O1271" s="328"/>
      <c r="P1271" s="326"/>
      <c r="Q1271" s="290">
        <v>0.68</v>
      </c>
    </row>
    <row r="1272" spans="1:17" hidden="1" outlineLevel="1" collapsed="1" x14ac:dyDescent="0.25">
      <c r="A1272" s="287"/>
      <c r="B1272" s="287"/>
      <c r="C1272" s="287"/>
      <c r="D1272" s="325">
        <v>100459340</v>
      </c>
      <c r="E1272" s="326"/>
      <c r="F1272" s="326"/>
      <c r="G1272" s="326"/>
      <c r="H1272" s="326"/>
      <c r="I1272" s="327">
        <v>1.84</v>
      </c>
      <c r="J1272" s="326"/>
      <c r="K1272" s="326"/>
      <c r="L1272" s="328"/>
      <c r="M1272" s="326"/>
      <c r="N1272" s="326"/>
      <c r="O1272" s="328"/>
      <c r="P1272" s="326"/>
      <c r="Q1272" s="290">
        <v>1.84</v>
      </c>
    </row>
    <row r="1273" spans="1:17" hidden="1" outlineLevel="1" collapsed="1" x14ac:dyDescent="0.25">
      <c r="A1273" s="287"/>
      <c r="B1273" s="287"/>
      <c r="C1273" s="287"/>
      <c r="D1273" s="325">
        <v>100459248</v>
      </c>
      <c r="E1273" s="326"/>
      <c r="F1273" s="326"/>
      <c r="G1273" s="326"/>
      <c r="H1273" s="326"/>
      <c r="I1273" s="327">
        <v>0.05</v>
      </c>
      <c r="J1273" s="326"/>
      <c r="K1273" s="326"/>
      <c r="L1273" s="328"/>
      <c r="M1273" s="326"/>
      <c r="N1273" s="326"/>
      <c r="O1273" s="328"/>
      <c r="P1273" s="326"/>
      <c r="Q1273" s="290">
        <v>0.05</v>
      </c>
    </row>
    <row r="1274" spans="1:17" hidden="1" outlineLevel="1" collapsed="1" x14ac:dyDescent="0.25">
      <c r="A1274" s="287"/>
      <c r="B1274" s="287"/>
      <c r="C1274" s="287"/>
      <c r="D1274" s="325">
        <v>100459250</v>
      </c>
      <c r="E1274" s="326"/>
      <c r="F1274" s="326"/>
      <c r="G1274" s="326"/>
      <c r="H1274" s="326"/>
      <c r="I1274" s="327">
        <v>0.26</v>
      </c>
      <c r="J1274" s="326"/>
      <c r="K1274" s="326"/>
      <c r="L1274" s="328"/>
      <c r="M1274" s="326"/>
      <c r="N1274" s="326"/>
      <c r="O1274" s="328"/>
      <c r="P1274" s="326"/>
      <c r="Q1274" s="290">
        <v>0.26</v>
      </c>
    </row>
    <row r="1275" spans="1:17" hidden="1" outlineLevel="1" collapsed="1" x14ac:dyDescent="0.25">
      <c r="A1275" s="287"/>
      <c r="B1275" s="287"/>
      <c r="C1275" s="287"/>
      <c r="D1275" s="325">
        <v>100459257</v>
      </c>
      <c r="E1275" s="326"/>
      <c r="F1275" s="326"/>
      <c r="G1275" s="326"/>
      <c r="H1275" s="326"/>
      <c r="I1275" s="327">
        <v>0.17749999999999999</v>
      </c>
      <c r="J1275" s="326"/>
      <c r="K1275" s="326"/>
      <c r="L1275" s="328"/>
      <c r="M1275" s="326"/>
      <c r="N1275" s="326"/>
      <c r="O1275" s="328"/>
      <c r="P1275" s="326"/>
      <c r="Q1275" s="290">
        <v>0.17749999999999999</v>
      </c>
    </row>
    <row r="1276" spans="1:17" hidden="1" outlineLevel="1" collapsed="1" x14ac:dyDescent="0.25">
      <c r="A1276" s="287"/>
      <c r="B1276" s="287"/>
      <c r="C1276" s="287"/>
      <c r="D1276" s="325">
        <v>100458859</v>
      </c>
      <c r="E1276" s="326"/>
      <c r="F1276" s="326"/>
      <c r="G1276" s="326"/>
      <c r="H1276" s="326"/>
      <c r="I1276" s="327">
        <v>0.47</v>
      </c>
      <c r="J1276" s="326"/>
      <c r="K1276" s="326"/>
      <c r="L1276" s="328"/>
      <c r="M1276" s="326"/>
      <c r="N1276" s="326"/>
      <c r="O1276" s="328"/>
      <c r="P1276" s="326"/>
      <c r="Q1276" s="290">
        <v>0.47</v>
      </c>
    </row>
    <row r="1277" spans="1:17" hidden="1" outlineLevel="1" collapsed="1" x14ac:dyDescent="0.25">
      <c r="A1277" s="287"/>
      <c r="B1277" s="287"/>
      <c r="C1277" s="287"/>
      <c r="D1277" s="325">
        <v>100458780</v>
      </c>
      <c r="E1277" s="326"/>
      <c r="F1277" s="326"/>
      <c r="G1277" s="326"/>
      <c r="H1277" s="326"/>
      <c r="I1277" s="327">
        <v>0.1</v>
      </c>
      <c r="J1277" s="326"/>
      <c r="K1277" s="326"/>
      <c r="L1277" s="328"/>
      <c r="M1277" s="326"/>
      <c r="N1277" s="326"/>
      <c r="O1277" s="328"/>
      <c r="P1277" s="326"/>
      <c r="Q1277" s="290">
        <v>0.1</v>
      </c>
    </row>
    <row r="1278" spans="1:17" hidden="1" outlineLevel="1" collapsed="1" x14ac:dyDescent="0.25">
      <c r="A1278" s="287"/>
      <c r="B1278" s="287"/>
      <c r="C1278" s="287"/>
      <c r="D1278" s="325">
        <v>100458904</v>
      </c>
      <c r="E1278" s="326"/>
      <c r="F1278" s="326"/>
      <c r="G1278" s="326"/>
      <c r="H1278" s="326"/>
      <c r="I1278" s="327">
        <v>0.45</v>
      </c>
      <c r="J1278" s="326"/>
      <c r="K1278" s="326"/>
      <c r="L1278" s="328"/>
      <c r="M1278" s="326"/>
      <c r="N1278" s="326"/>
      <c r="O1278" s="328"/>
      <c r="P1278" s="326"/>
      <c r="Q1278" s="290">
        <v>0.45</v>
      </c>
    </row>
    <row r="1279" spans="1:17" hidden="1" outlineLevel="1" collapsed="1" x14ac:dyDescent="0.25">
      <c r="A1279" s="287"/>
      <c r="B1279" s="287"/>
      <c r="C1279" s="287"/>
      <c r="D1279" s="325">
        <v>100458921</v>
      </c>
      <c r="E1279" s="326"/>
      <c r="F1279" s="326"/>
      <c r="G1279" s="326"/>
      <c r="H1279" s="326"/>
      <c r="I1279" s="327">
        <v>0.17449999999999999</v>
      </c>
      <c r="J1279" s="326"/>
      <c r="K1279" s="326"/>
      <c r="L1279" s="328"/>
      <c r="M1279" s="326"/>
      <c r="N1279" s="326"/>
      <c r="O1279" s="328"/>
      <c r="P1279" s="326"/>
      <c r="Q1279" s="290">
        <v>0.17449999999999999</v>
      </c>
    </row>
    <row r="1280" spans="1:17" hidden="1" outlineLevel="1" collapsed="1" x14ac:dyDescent="0.25">
      <c r="A1280" s="287"/>
      <c r="B1280" s="287"/>
      <c r="C1280" s="287"/>
      <c r="D1280" s="325">
        <v>100458922</v>
      </c>
      <c r="E1280" s="326"/>
      <c r="F1280" s="326"/>
      <c r="G1280" s="326"/>
      <c r="H1280" s="326"/>
      <c r="I1280" s="327">
        <v>0.17449999999999999</v>
      </c>
      <c r="J1280" s="326"/>
      <c r="K1280" s="326"/>
      <c r="L1280" s="328"/>
      <c r="M1280" s="326"/>
      <c r="N1280" s="326"/>
      <c r="O1280" s="328"/>
      <c r="P1280" s="326"/>
      <c r="Q1280" s="290">
        <v>0.17449999999999999</v>
      </c>
    </row>
    <row r="1281" spans="1:17" hidden="1" outlineLevel="1" collapsed="1" x14ac:dyDescent="0.25">
      <c r="A1281" s="287"/>
      <c r="B1281" s="287"/>
      <c r="C1281" s="287"/>
      <c r="D1281" s="325">
        <v>100458929</v>
      </c>
      <c r="E1281" s="326"/>
      <c r="F1281" s="326"/>
      <c r="G1281" s="326"/>
      <c r="H1281" s="326"/>
      <c r="I1281" s="327">
        <v>0.32</v>
      </c>
      <c r="J1281" s="326"/>
      <c r="K1281" s="326"/>
      <c r="L1281" s="328"/>
      <c r="M1281" s="326"/>
      <c r="N1281" s="326"/>
      <c r="O1281" s="328"/>
      <c r="P1281" s="326"/>
      <c r="Q1281" s="290">
        <v>0.32</v>
      </c>
    </row>
    <row r="1282" spans="1:17" hidden="1" outlineLevel="1" collapsed="1" x14ac:dyDescent="0.25">
      <c r="A1282" s="287"/>
      <c r="B1282" s="287"/>
      <c r="C1282" s="287"/>
      <c r="D1282" s="325">
        <v>100458945</v>
      </c>
      <c r="E1282" s="326"/>
      <c r="F1282" s="326"/>
      <c r="G1282" s="326"/>
      <c r="H1282" s="326"/>
      <c r="I1282" s="327">
        <v>0.66</v>
      </c>
      <c r="J1282" s="326"/>
      <c r="K1282" s="326"/>
      <c r="L1282" s="328"/>
      <c r="M1282" s="326"/>
      <c r="N1282" s="326"/>
      <c r="O1282" s="328"/>
      <c r="P1282" s="326"/>
      <c r="Q1282" s="290">
        <v>0.66</v>
      </c>
    </row>
    <row r="1283" spans="1:17" hidden="1" outlineLevel="1" collapsed="1" x14ac:dyDescent="0.25">
      <c r="A1283" s="287"/>
      <c r="B1283" s="287"/>
      <c r="C1283" s="287"/>
      <c r="D1283" s="325">
        <v>100458909</v>
      </c>
      <c r="E1283" s="326"/>
      <c r="F1283" s="326"/>
      <c r="G1283" s="326"/>
      <c r="H1283" s="326"/>
      <c r="I1283" s="327">
        <v>0.1</v>
      </c>
      <c r="J1283" s="326"/>
      <c r="K1283" s="326"/>
      <c r="L1283" s="328"/>
      <c r="M1283" s="326"/>
      <c r="N1283" s="326"/>
      <c r="O1283" s="328"/>
      <c r="P1283" s="326"/>
      <c r="Q1283" s="290">
        <v>0.1</v>
      </c>
    </row>
    <row r="1284" spans="1:17" hidden="1" outlineLevel="1" collapsed="1" x14ac:dyDescent="0.25">
      <c r="A1284" s="287"/>
      <c r="B1284" s="287"/>
      <c r="C1284" s="287"/>
      <c r="D1284" s="325">
        <v>100458950</v>
      </c>
      <c r="E1284" s="326"/>
      <c r="F1284" s="326"/>
      <c r="G1284" s="326"/>
      <c r="H1284" s="326"/>
      <c r="I1284" s="327">
        <v>0.17449999999999999</v>
      </c>
      <c r="J1284" s="326"/>
      <c r="K1284" s="326"/>
      <c r="L1284" s="328"/>
      <c r="M1284" s="326"/>
      <c r="N1284" s="326"/>
      <c r="O1284" s="328"/>
      <c r="P1284" s="326"/>
      <c r="Q1284" s="290">
        <v>0.17449999999999999</v>
      </c>
    </row>
    <row r="1285" spans="1:17" hidden="1" outlineLevel="1" collapsed="1" x14ac:dyDescent="0.25">
      <c r="A1285" s="287"/>
      <c r="B1285" s="287"/>
      <c r="C1285" s="287"/>
      <c r="D1285" s="325">
        <v>100458953</v>
      </c>
      <c r="E1285" s="326"/>
      <c r="F1285" s="326"/>
      <c r="G1285" s="326"/>
      <c r="H1285" s="326"/>
      <c r="I1285" s="327">
        <v>0.83</v>
      </c>
      <c r="J1285" s="326"/>
      <c r="K1285" s="326"/>
      <c r="L1285" s="328"/>
      <c r="M1285" s="326"/>
      <c r="N1285" s="326"/>
      <c r="O1285" s="328"/>
      <c r="P1285" s="326"/>
      <c r="Q1285" s="290">
        <v>0.83</v>
      </c>
    </row>
    <row r="1286" spans="1:17" hidden="1" outlineLevel="1" collapsed="1" x14ac:dyDescent="0.25">
      <c r="A1286" s="287"/>
      <c r="B1286" s="287"/>
      <c r="C1286" s="287"/>
      <c r="D1286" s="325">
        <v>100458954</v>
      </c>
      <c r="E1286" s="326"/>
      <c r="F1286" s="326"/>
      <c r="G1286" s="326"/>
      <c r="H1286" s="326"/>
      <c r="I1286" s="327">
        <v>0.55000000000000004</v>
      </c>
      <c r="J1286" s="326"/>
      <c r="K1286" s="326"/>
      <c r="L1286" s="328"/>
      <c r="M1286" s="326"/>
      <c r="N1286" s="326"/>
      <c r="O1286" s="328"/>
      <c r="P1286" s="326"/>
      <c r="Q1286" s="290">
        <v>0.55000000000000004</v>
      </c>
    </row>
    <row r="1287" spans="1:17" hidden="1" outlineLevel="1" collapsed="1" x14ac:dyDescent="0.25">
      <c r="A1287" s="287"/>
      <c r="B1287" s="287"/>
      <c r="C1287" s="287"/>
      <c r="D1287" s="325">
        <v>100458956</v>
      </c>
      <c r="E1287" s="326"/>
      <c r="F1287" s="326"/>
      <c r="G1287" s="326"/>
      <c r="H1287" s="326"/>
      <c r="I1287" s="327">
        <v>0.48</v>
      </c>
      <c r="J1287" s="326"/>
      <c r="K1287" s="326"/>
      <c r="L1287" s="328"/>
      <c r="M1287" s="326"/>
      <c r="N1287" s="326"/>
      <c r="O1287" s="328"/>
      <c r="P1287" s="326"/>
      <c r="Q1287" s="290">
        <v>0.48</v>
      </c>
    </row>
    <row r="1288" spans="1:17" hidden="1" outlineLevel="1" collapsed="1" x14ac:dyDescent="0.25">
      <c r="A1288" s="287"/>
      <c r="B1288" s="287"/>
      <c r="C1288" s="287"/>
      <c r="D1288" s="325">
        <v>100458877</v>
      </c>
      <c r="E1288" s="326"/>
      <c r="F1288" s="326"/>
      <c r="G1288" s="326"/>
      <c r="H1288" s="326"/>
      <c r="I1288" s="327">
        <v>1.55</v>
      </c>
      <c r="J1288" s="326"/>
      <c r="K1288" s="326"/>
      <c r="L1288" s="328"/>
      <c r="M1288" s="326"/>
      <c r="N1288" s="326"/>
      <c r="O1288" s="328"/>
      <c r="P1288" s="326"/>
      <c r="Q1288" s="290">
        <v>1.55</v>
      </c>
    </row>
    <row r="1289" spans="1:17" hidden="1" outlineLevel="1" collapsed="1" x14ac:dyDescent="0.25">
      <c r="A1289" s="287"/>
      <c r="B1289" s="287"/>
      <c r="C1289" s="287"/>
      <c r="D1289" s="325">
        <v>100458889</v>
      </c>
      <c r="E1289" s="326"/>
      <c r="F1289" s="326"/>
      <c r="G1289" s="326"/>
      <c r="H1289" s="326"/>
      <c r="I1289" s="327">
        <v>4.84</v>
      </c>
      <c r="J1289" s="326"/>
      <c r="K1289" s="326"/>
      <c r="L1289" s="328"/>
      <c r="M1289" s="326"/>
      <c r="N1289" s="326"/>
      <c r="O1289" s="328"/>
      <c r="P1289" s="326"/>
      <c r="Q1289" s="290">
        <v>4.84</v>
      </c>
    </row>
    <row r="1290" spans="1:17" hidden="1" outlineLevel="1" collapsed="1" x14ac:dyDescent="0.25">
      <c r="A1290" s="287"/>
      <c r="B1290" s="287"/>
      <c r="C1290" s="287"/>
      <c r="D1290" s="325">
        <v>100458891</v>
      </c>
      <c r="E1290" s="326"/>
      <c r="F1290" s="326"/>
      <c r="G1290" s="326"/>
      <c r="H1290" s="326"/>
      <c r="I1290" s="327">
        <v>2.73</v>
      </c>
      <c r="J1290" s="326"/>
      <c r="K1290" s="326"/>
      <c r="L1290" s="328"/>
      <c r="M1290" s="326"/>
      <c r="N1290" s="326"/>
      <c r="O1290" s="328"/>
      <c r="P1290" s="326"/>
      <c r="Q1290" s="290">
        <v>2.73</v>
      </c>
    </row>
    <row r="1291" spans="1:17" hidden="1" outlineLevel="1" collapsed="1" x14ac:dyDescent="0.25">
      <c r="A1291" s="287"/>
      <c r="B1291" s="287"/>
      <c r="C1291" s="287"/>
      <c r="D1291" s="325">
        <v>100458893</v>
      </c>
      <c r="E1291" s="326"/>
      <c r="F1291" s="326"/>
      <c r="G1291" s="326"/>
      <c r="H1291" s="326"/>
      <c r="I1291" s="327">
        <v>0.38</v>
      </c>
      <c r="J1291" s="326"/>
      <c r="K1291" s="326"/>
      <c r="L1291" s="328"/>
      <c r="M1291" s="326"/>
      <c r="N1291" s="326"/>
      <c r="O1291" s="328"/>
      <c r="P1291" s="326"/>
      <c r="Q1291" s="290">
        <v>0.38</v>
      </c>
    </row>
    <row r="1292" spans="1:17" hidden="1" outlineLevel="1" collapsed="1" x14ac:dyDescent="0.25">
      <c r="A1292" s="287"/>
      <c r="B1292" s="287"/>
      <c r="C1292" s="287"/>
      <c r="D1292" s="325">
        <v>100458855</v>
      </c>
      <c r="E1292" s="326"/>
      <c r="F1292" s="326"/>
      <c r="G1292" s="326"/>
      <c r="H1292" s="326"/>
      <c r="I1292" s="327">
        <v>0.47</v>
      </c>
      <c r="J1292" s="326"/>
      <c r="K1292" s="326"/>
      <c r="L1292" s="328"/>
      <c r="M1292" s="326"/>
      <c r="N1292" s="326"/>
      <c r="O1292" s="328"/>
      <c r="P1292" s="326"/>
      <c r="Q1292" s="290">
        <v>0.47</v>
      </c>
    </row>
    <row r="1293" spans="1:17" hidden="1" outlineLevel="1" collapsed="1" x14ac:dyDescent="0.25">
      <c r="A1293" s="287"/>
      <c r="B1293" s="287"/>
      <c r="C1293" s="287"/>
      <c r="D1293" s="325">
        <v>100458770</v>
      </c>
      <c r="E1293" s="326"/>
      <c r="F1293" s="326"/>
      <c r="G1293" s="326"/>
      <c r="H1293" s="326"/>
      <c r="I1293" s="327">
        <v>0.19</v>
      </c>
      <c r="J1293" s="326"/>
      <c r="K1293" s="326"/>
      <c r="L1293" s="328"/>
      <c r="M1293" s="326"/>
      <c r="N1293" s="326"/>
      <c r="O1293" s="328"/>
      <c r="P1293" s="326"/>
      <c r="Q1293" s="290">
        <v>0.19</v>
      </c>
    </row>
    <row r="1294" spans="1:17" hidden="1" outlineLevel="1" collapsed="1" x14ac:dyDescent="0.25">
      <c r="A1294" s="287"/>
      <c r="B1294" s="287"/>
      <c r="C1294" s="287"/>
      <c r="D1294" s="325">
        <v>100458728</v>
      </c>
      <c r="E1294" s="326"/>
      <c r="F1294" s="326"/>
      <c r="G1294" s="326"/>
      <c r="H1294" s="326"/>
      <c r="I1294" s="327">
        <v>0.28000000000000003</v>
      </c>
      <c r="J1294" s="326"/>
      <c r="K1294" s="326"/>
      <c r="L1294" s="328"/>
      <c r="M1294" s="326"/>
      <c r="N1294" s="326"/>
      <c r="O1294" s="328"/>
      <c r="P1294" s="326"/>
      <c r="Q1294" s="290">
        <v>0.28000000000000003</v>
      </c>
    </row>
    <row r="1295" spans="1:17" hidden="1" outlineLevel="1" collapsed="1" x14ac:dyDescent="0.25">
      <c r="A1295" s="287"/>
      <c r="B1295" s="287"/>
      <c r="C1295" s="287"/>
      <c r="D1295" s="325">
        <v>100458703</v>
      </c>
      <c r="E1295" s="326"/>
      <c r="F1295" s="326"/>
      <c r="G1295" s="326"/>
      <c r="H1295" s="326"/>
      <c r="I1295" s="327">
        <v>0.16</v>
      </c>
      <c r="J1295" s="326"/>
      <c r="K1295" s="326"/>
      <c r="L1295" s="328"/>
      <c r="M1295" s="326"/>
      <c r="N1295" s="326"/>
      <c r="O1295" s="328"/>
      <c r="P1295" s="326"/>
      <c r="Q1295" s="290">
        <v>0.16</v>
      </c>
    </row>
    <row r="1296" spans="1:17" hidden="1" outlineLevel="1" collapsed="1" x14ac:dyDescent="0.25">
      <c r="A1296" s="287"/>
      <c r="B1296" s="287"/>
      <c r="C1296" s="287"/>
      <c r="D1296" s="325">
        <v>100458687</v>
      </c>
      <c r="E1296" s="326"/>
      <c r="F1296" s="326"/>
      <c r="G1296" s="326"/>
      <c r="H1296" s="326"/>
      <c r="I1296" s="327">
        <v>0.44</v>
      </c>
      <c r="J1296" s="326"/>
      <c r="K1296" s="326"/>
      <c r="L1296" s="328"/>
      <c r="M1296" s="326"/>
      <c r="N1296" s="326"/>
      <c r="O1296" s="328"/>
      <c r="P1296" s="326"/>
      <c r="Q1296" s="290">
        <v>0.44</v>
      </c>
    </row>
    <row r="1297" spans="1:17" hidden="1" outlineLevel="1" collapsed="1" x14ac:dyDescent="0.25">
      <c r="A1297" s="287"/>
      <c r="B1297" s="287"/>
      <c r="C1297" s="287"/>
      <c r="D1297" s="325">
        <v>100458691</v>
      </c>
      <c r="E1297" s="326"/>
      <c r="F1297" s="326"/>
      <c r="G1297" s="326"/>
      <c r="H1297" s="326"/>
      <c r="I1297" s="327">
        <v>1.41</v>
      </c>
      <c r="J1297" s="326"/>
      <c r="K1297" s="326"/>
      <c r="L1297" s="328"/>
      <c r="M1297" s="326"/>
      <c r="N1297" s="326"/>
      <c r="O1297" s="328"/>
      <c r="P1297" s="326"/>
      <c r="Q1297" s="290">
        <v>1.41</v>
      </c>
    </row>
    <row r="1298" spans="1:17" hidden="1" outlineLevel="1" collapsed="1" x14ac:dyDescent="0.25">
      <c r="A1298" s="287"/>
      <c r="B1298" s="287"/>
      <c r="C1298" s="287"/>
      <c r="D1298" s="325">
        <v>100458693</v>
      </c>
      <c r="E1298" s="326"/>
      <c r="F1298" s="326"/>
      <c r="G1298" s="326"/>
      <c r="H1298" s="326"/>
      <c r="I1298" s="327">
        <v>0.49</v>
      </c>
      <c r="J1298" s="326"/>
      <c r="K1298" s="326"/>
      <c r="L1298" s="328"/>
      <c r="M1298" s="326"/>
      <c r="N1298" s="326"/>
      <c r="O1298" s="328"/>
      <c r="P1298" s="326"/>
      <c r="Q1298" s="290">
        <v>0.49</v>
      </c>
    </row>
    <row r="1299" spans="1:17" hidden="1" outlineLevel="1" collapsed="1" x14ac:dyDescent="0.25">
      <c r="A1299" s="287"/>
      <c r="B1299" s="287"/>
      <c r="C1299" s="287"/>
      <c r="D1299" s="325">
        <v>100458719</v>
      </c>
      <c r="E1299" s="326"/>
      <c r="F1299" s="326"/>
      <c r="G1299" s="326"/>
      <c r="H1299" s="326"/>
      <c r="I1299" s="327">
        <v>3.92</v>
      </c>
      <c r="J1299" s="326"/>
      <c r="K1299" s="326"/>
      <c r="L1299" s="328"/>
      <c r="M1299" s="326"/>
      <c r="N1299" s="326"/>
      <c r="O1299" s="328"/>
      <c r="P1299" s="326"/>
      <c r="Q1299" s="290">
        <v>3.92</v>
      </c>
    </row>
    <row r="1300" spans="1:17" hidden="1" outlineLevel="1" collapsed="1" x14ac:dyDescent="0.25">
      <c r="A1300" s="287"/>
      <c r="B1300" s="287"/>
      <c r="C1300" s="287"/>
      <c r="D1300" s="325">
        <v>100458720</v>
      </c>
      <c r="E1300" s="326"/>
      <c r="F1300" s="326"/>
      <c r="G1300" s="326"/>
      <c r="H1300" s="326"/>
      <c r="I1300" s="327">
        <v>2.5</v>
      </c>
      <c r="J1300" s="326"/>
      <c r="K1300" s="326"/>
      <c r="L1300" s="328"/>
      <c r="M1300" s="326"/>
      <c r="N1300" s="326"/>
      <c r="O1300" s="328"/>
      <c r="P1300" s="326"/>
      <c r="Q1300" s="290">
        <v>2.5</v>
      </c>
    </row>
    <row r="1301" spans="1:17" hidden="1" outlineLevel="1" collapsed="1" x14ac:dyDescent="0.25">
      <c r="A1301" s="287"/>
      <c r="B1301" s="287"/>
      <c r="C1301" s="287"/>
      <c r="D1301" s="325">
        <v>100458648</v>
      </c>
      <c r="E1301" s="326"/>
      <c r="F1301" s="326"/>
      <c r="G1301" s="326"/>
      <c r="H1301" s="326"/>
      <c r="I1301" s="327">
        <v>15.35</v>
      </c>
      <c r="J1301" s="326"/>
      <c r="K1301" s="326"/>
      <c r="L1301" s="328"/>
      <c r="M1301" s="326"/>
      <c r="N1301" s="326"/>
      <c r="O1301" s="328"/>
      <c r="P1301" s="326"/>
      <c r="Q1301" s="290">
        <v>15.35</v>
      </c>
    </row>
    <row r="1302" spans="1:17" hidden="1" outlineLevel="1" collapsed="1" x14ac:dyDescent="0.25">
      <c r="A1302" s="287"/>
      <c r="B1302" s="287"/>
      <c r="C1302" s="287"/>
      <c r="D1302" s="325">
        <v>100458679</v>
      </c>
      <c r="E1302" s="326"/>
      <c r="F1302" s="326"/>
      <c r="G1302" s="326"/>
      <c r="H1302" s="326"/>
      <c r="I1302" s="327">
        <v>0.35</v>
      </c>
      <c r="J1302" s="326"/>
      <c r="K1302" s="326"/>
      <c r="L1302" s="328"/>
      <c r="M1302" s="326"/>
      <c r="N1302" s="326"/>
      <c r="O1302" s="328"/>
      <c r="P1302" s="326"/>
      <c r="Q1302" s="290">
        <v>0.35</v>
      </c>
    </row>
    <row r="1303" spans="1:17" hidden="1" outlineLevel="1" collapsed="1" x14ac:dyDescent="0.25">
      <c r="A1303" s="287"/>
      <c r="B1303" s="287"/>
      <c r="C1303" s="287"/>
      <c r="D1303" s="325">
        <v>100458680</v>
      </c>
      <c r="E1303" s="326"/>
      <c r="F1303" s="326"/>
      <c r="G1303" s="326"/>
      <c r="H1303" s="326"/>
      <c r="I1303" s="327">
        <v>2.44</v>
      </c>
      <c r="J1303" s="326"/>
      <c r="K1303" s="326"/>
      <c r="L1303" s="328"/>
      <c r="M1303" s="326"/>
      <c r="N1303" s="326"/>
      <c r="O1303" s="328"/>
      <c r="P1303" s="326"/>
      <c r="Q1303" s="290">
        <v>2.44</v>
      </c>
    </row>
    <row r="1304" spans="1:17" hidden="1" outlineLevel="1" collapsed="1" x14ac:dyDescent="0.25">
      <c r="A1304" s="287"/>
      <c r="B1304" s="287"/>
      <c r="C1304" s="287"/>
      <c r="D1304" s="325">
        <v>100458601</v>
      </c>
      <c r="E1304" s="326"/>
      <c r="F1304" s="326"/>
      <c r="G1304" s="326"/>
      <c r="H1304" s="326"/>
      <c r="I1304" s="327">
        <v>1.0900000000000001</v>
      </c>
      <c r="J1304" s="326"/>
      <c r="K1304" s="326"/>
      <c r="L1304" s="328"/>
      <c r="M1304" s="326"/>
      <c r="N1304" s="326"/>
      <c r="O1304" s="328"/>
      <c r="P1304" s="326"/>
      <c r="Q1304" s="290">
        <v>1.0900000000000001</v>
      </c>
    </row>
    <row r="1305" spans="1:17" hidden="1" outlineLevel="1" collapsed="1" x14ac:dyDescent="0.25">
      <c r="A1305" s="287"/>
      <c r="B1305" s="287"/>
      <c r="C1305" s="287"/>
      <c r="D1305" s="325">
        <v>100458598</v>
      </c>
      <c r="E1305" s="326"/>
      <c r="F1305" s="326"/>
      <c r="G1305" s="326"/>
      <c r="H1305" s="326"/>
      <c r="I1305" s="327">
        <v>9.57</v>
      </c>
      <c r="J1305" s="326"/>
      <c r="K1305" s="326"/>
      <c r="L1305" s="328"/>
      <c r="M1305" s="326"/>
      <c r="N1305" s="326"/>
      <c r="O1305" s="328"/>
      <c r="P1305" s="326"/>
      <c r="Q1305" s="290">
        <v>9.57</v>
      </c>
    </row>
    <row r="1306" spans="1:17" hidden="1" outlineLevel="1" collapsed="1" x14ac:dyDescent="0.25">
      <c r="A1306" s="287"/>
      <c r="B1306" s="287"/>
      <c r="C1306" s="287"/>
      <c r="D1306" s="325">
        <v>100458575</v>
      </c>
      <c r="E1306" s="326"/>
      <c r="F1306" s="326"/>
      <c r="G1306" s="326"/>
      <c r="H1306" s="326"/>
      <c r="I1306" s="327">
        <v>4.58</v>
      </c>
      <c r="J1306" s="326"/>
      <c r="K1306" s="326"/>
      <c r="L1306" s="328"/>
      <c r="M1306" s="326"/>
      <c r="N1306" s="326"/>
      <c r="O1306" s="328"/>
      <c r="P1306" s="326"/>
      <c r="Q1306" s="290">
        <v>4.58</v>
      </c>
    </row>
    <row r="1307" spans="1:17" hidden="1" outlineLevel="1" collapsed="1" x14ac:dyDescent="0.25">
      <c r="A1307" s="287"/>
      <c r="B1307" s="287"/>
      <c r="C1307" s="287"/>
      <c r="D1307" s="325">
        <v>100458576</v>
      </c>
      <c r="E1307" s="326"/>
      <c r="F1307" s="326"/>
      <c r="G1307" s="326"/>
      <c r="H1307" s="326"/>
      <c r="I1307" s="327">
        <v>0.25</v>
      </c>
      <c r="J1307" s="326"/>
      <c r="K1307" s="326"/>
      <c r="L1307" s="328"/>
      <c r="M1307" s="326"/>
      <c r="N1307" s="326"/>
      <c r="O1307" s="328"/>
      <c r="P1307" s="326"/>
      <c r="Q1307" s="290">
        <v>0.25</v>
      </c>
    </row>
    <row r="1308" spans="1:17" hidden="1" outlineLevel="1" collapsed="1" x14ac:dyDescent="0.25">
      <c r="A1308" s="287"/>
      <c r="B1308" s="287"/>
      <c r="C1308" s="287"/>
      <c r="D1308" s="325">
        <v>100458579</v>
      </c>
      <c r="E1308" s="326"/>
      <c r="F1308" s="326"/>
      <c r="G1308" s="326"/>
      <c r="H1308" s="326"/>
      <c r="I1308" s="327">
        <v>1.57</v>
      </c>
      <c r="J1308" s="326"/>
      <c r="K1308" s="326"/>
      <c r="L1308" s="328"/>
      <c r="M1308" s="326"/>
      <c r="N1308" s="326"/>
      <c r="O1308" s="328"/>
      <c r="P1308" s="326"/>
      <c r="Q1308" s="290">
        <v>1.57</v>
      </c>
    </row>
    <row r="1309" spans="1:17" hidden="1" outlineLevel="1" collapsed="1" x14ac:dyDescent="0.25">
      <c r="A1309" s="287"/>
      <c r="B1309" s="287"/>
      <c r="C1309" s="287"/>
      <c r="D1309" s="325">
        <v>100458580</v>
      </c>
      <c r="E1309" s="326"/>
      <c r="F1309" s="326"/>
      <c r="G1309" s="326"/>
      <c r="H1309" s="326"/>
      <c r="I1309" s="327">
        <v>3.14</v>
      </c>
      <c r="J1309" s="326"/>
      <c r="K1309" s="326"/>
      <c r="L1309" s="328"/>
      <c r="M1309" s="326"/>
      <c r="N1309" s="326"/>
      <c r="O1309" s="328"/>
      <c r="P1309" s="326"/>
      <c r="Q1309" s="290">
        <v>3.14</v>
      </c>
    </row>
    <row r="1310" spans="1:17" hidden="1" outlineLevel="1" collapsed="1" x14ac:dyDescent="0.25">
      <c r="A1310" s="287"/>
      <c r="B1310" s="287"/>
      <c r="C1310" s="287"/>
      <c r="D1310" s="325">
        <v>100458564</v>
      </c>
      <c r="E1310" s="326"/>
      <c r="F1310" s="326"/>
      <c r="G1310" s="326"/>
      <c r="H1310" s="326"/>
      <c r="I1310" s="327">
        <v>6.64</v>
      </c>
      <c r="J1310" s="326"/>
      <c r="K1310" s="326"/>
      <c r="L1310" s="328"/>
      <c r="M1310" s="326"/>
      <c r="N1310" s="326"/>
      <c r="O1310" s="328"/>
      <c r="P1310" s="326"/>
      <c r="Q1310" s="290">
        <v>6.64</v>
      </c>
    </row>
    <row r="1311" spans="1:17" hidden="1" outlineLevel="1" collapsed="1" x14ac:dyDescent="0.25">
      <c r="A1311" s="287"/>
      <c r="B1311" s="287"/>
      <c r="C1311" s="287"/>
      <c r="D1311" s="325">
        <v>100458622</v>
      </c>
      <c r="E1311" s="326"/>
      <c r="F1311" s="326"/>
      <c r="G1311" s="326"/>
      <c r="H1311" s="326"/>
      <c r="I1311" s="327">
        <v>9.52</v>
      </c>
      <c r="J1311" s="326"/>
      <c r="K1311" s="326"/>
      <c r="L1311" s="328"/>
      <c r="M1311" s="326"/>
      <c r="N1311" s="326"/>
      <c r="O1311" s="328"/>
      <c r="P1311" s="326"/>
      <c r="Q1311" s="290">
        <v>9.52</v>
      </c>
    </row>
    <row r="1312" spans="1:17" hidden="1" outlineLevel="1" collapsed="1" x14ac:dyDescent="0.25">
      <c r="A1312" s="287"/>
      <c r="B1312" s="287"/>
      <c r="C1312" s="287"/>
      <c r="D1312" s="325">
        <v>100458605</v>
      </c>
      <c r="E1312" s="326"/>
      <c r="F1312" s="326"/>
      <c r="G1312" s="326"/>
      <c r="H1312" s="326"/>
      <c r="I1312" s="327">
        <v>3.94</v>
      </c>
      <c r="J1312" s="326"/>
      <c r="K1312" s="326"/>
      <c r="L1312" s="328"/>
      <c r="M1312" s="326"/>
      <c r="N1312" s="326"/>
      <c r="O1312" s="328"/>
      <c r="P1312" s="326"/>
      <c r="Q1312" s="290">
        <v>3.94</v>
      </c>
    </row>
    <row r="1313" spans="1:17" hidden="1" outlineLevel="1" collapsed="1" x14ac:dyDescent="0.25">
      <c r="A1313" s="287"/>
      <c r="B1313" s="287"/>
      <c r="C1313" s="287"/>
      <c r="D1313" s="325">
        <v>100458608</v>
      </c>
      <c r="E1313" s="326"/>
      <c r="F1313" s="326"/>
      <c r="G1313" s="326"/>
      <c r="H1313" s="326"/>
      <c r="I1313" s="327">
        <v>3.32</v>
      </c>
      <c r="J1313" s="326"/>
      <c r="K1313" s="326"/>
      <c r="L1313" s="328"/>
      <c r="M1313" s="326"/>
      <c r="N1313" s="326"/>
      <c r="O1313" s="328"/>
      <c r="P1313" s="326"/>
      <c r="Q1313" s="290">
        <v>3.32</v>
      </c>
    </row>
    <row r="1314" spans="1:17" hidden="1" outlineLevel="1" collapsed="1" x14ac:dyDescent="0.25">
      <c r="A1314" s="287"/>
      <c r="B1314" s="287"/>
      <c r="C1314" s="287"/>
      <c r="D1314" s="325">
        <v>100458612</v>
      </c>
      <c r="E1314" s="326"/>
      <c r="F1314" s="326"/>
      <c r="G1314" s="326"/>
      <c r="H1314" s="326"/>
      <c r="I1314" s="327">
        <v>1.24</v>
      </c>
      <c r="J1314" s="326"/>
      <c r="K1314" s="326"/>
      <c r="L1314" s="328"/>
      <c r="M1314" s="326"/>
      <c r="N1314" s="326"/>
      <c r="O1314" s="328"/>
      <c r="P1314" s="326"/>
      <c r="Q1314" s="290">
        <v>1.24</v>
      </c>
    </row>
    <row r="1315" spans="1:17" hidden="1" outlineLevel="1" collapsed="1" x14ac:dyDescent="0.25">
      <c r="A1315" s="287"/>
      <c r="B1315" s="287"/>
      <c r="C1315" s="287"/>
      <c r="D1315" s="325">
        <v>100458616</v>
      </c>
      <c r="E1315" s="326"/>
      <c r="F1315" s="326"/>
      <c r="G1315" s="326"/>
      <c r="H1315" s="326"/>
      <c r="I1315" s="327">
        <v>1.87</v>
      </c>
      <c r="J1315" s="326"/>
      <c r="K1315" s="326"/>
      <c r="L1315" s="328"/>
      <c r="M1315" s="326"/>
      <c r="N1315" s="326"/>
      <c r="O1315" s="328"/>
      <c r="P1315" s="326"/>
      <c r="Q1315" s="290">
        <v>1.87</v>
      </c>
    </row>
    <row r="1316" spans="1:17" hidden="1" outlineLevel="1" collapsed="1" x14ac:dyDescent="0.25">
      <c r="A1316" s="287"/>
      <c r="B1316" s="287"/>
      <c r="C1316" s="287"/>
      <c r="D1316" s="325">
        <v>100458628</v>
      </c>
      <c r="E1316" s="326"/>
      <c r="F1316" s="326"/>
      <c r="G1316" s="326"/>
      <c r="H1316" s="326"/>
      <c r="I1316" s="327">
        <v>2.2400000000000002</v>
      </c>
      <c r="J1316" s="326"/>
      <c r="K1316" s="326"/>
      <c r="L1316" s="328"/>
      <c r="M1316" s="326"/>
      <c r="N1316" s="326"/>
      <c r="O1316" s="328"/>
      <c r="P1316" s="326"/>
      <c r="Q1316" s="290">
        <v>2.2400000000000002</v>
      </c>
    </row>
    <row r="1317" spans="1:17" hidden="1" outlineLevel="1" collapsed="1" x14ac:dyDescent="0.25">
      <c r="A1317" s="287"/>
      <c r="B1317" s="287"/>
      <c r="C1317" s="287"/>
      <c r="D1317" s="325">
        <v>100458633</v>
      </c>
      <c r="E1317" s="326"/>
      <c r="F1317" s="326"/>
      <c r="G1317" s="326"/>
      <c r="H1317" s="326"/>
      <c r="I1317" s="327">
        <v>3</v>
      </c>
      <c r="J1317" s="326"/>
      <c r="K1317" s="326"/>
      <c r="L1317" s="328"/>
      <c r="M1317" s="326"/>
      <c r="N1317" s="326"/>
      <c r="O1317" s="328"/>
      <c r="P1317" s="326"/>
      <c r="Q1317" s="290">
        <v>3</v>
      </c>
    </row>
    <row r="1318" spans="1:17" hidden="1" outlineLevel="1" collapsed="1" x14ac:dyDescent="0.25">
      <c r="A1318" s="287"/>
      <c r="B1318" s="287"/>
      <c r="C1318" s="287"/>
      <c r="D1318" s="325">
        <v>100458645</v>
      </c>
      <c r="E1318" s="326"/>
      <c r="F1318" s="326"/>
      <c r="G1318" s="326"/>
      <c r="H1318" s="326"/>
      <c r="I1318" s="327">
        <v>3.88</v>
      </c>
      <c r="J1318" s="326"/>
      <c r="K1318" s="326"/>
      <c r="L1318" s="328"/>
      <c r="M1318" s="326"/>
      <c r="N1318" s="326"/>
      <c r="O1318" s="328"/>
      <c r="P1318" s="326"/>
      <c r="Q1318" s="290">
        <v>3.88</v>
      </c>
    </row>
    <row r="1319" spans="1:17" hidden="1" outlineLevel="1" collapsed="1" x14ac:dyDescent="0.25">
      <c r="A1319" s="287"/>
      <c r="B1319" s="287"/>
      <c r="C1319" s="287"/>
      <c r="D1319" s="325">
        <v>100458479</v>
      </c>
      <c r="E1319" s="326"/>
      <c r="F1319" s="326"/>
      <c r="G1319" s="326"/>
      <c r="H1319" s="326"/>
      <c r="I1319" s="327">
        <v>0.33</v>
      </c>
      <c r="J1319" s="326"/>
      <c r="K1319" s="326"/>
      <c r="L1319" s="328"/>
      <c r="M1319" s="326"/>
      <c r="N1319" s="326"/>
      <c r="O1319" s="328"/>
      <c r="P1319" s="326"/>
      <c r="Q1319" s="290">
        <v>0.33</v>
      </c>
    </row>
    <row r="1320" spans="1:17" hidden="1" outlineLevel="1" collapsed="1" x14ac:dyDescent="0.25">
      <c r="A1320" s="287"/>
      <c r="B1320" s="287"/>
      <c r="C1320" s="287"/>
      <c r="D1320" s="325">
        <v>100458490</v>
      </c>
      <c r="E1320" s="326"/>
      <c r="F1320" s="326"/>
      <c r="G1320" s="326"/>
      <c r="H1320" s="326"/>
      <c r="I1320" s="327">
        <v>1.89</v>
      </c>
      <c r="J1320" s="326"/>
      <c r="K1320" s="326"/>
      <c r="L1320" s="328"/>
      <c r="M1320" s="326"/>
      <c r="N1320" s="326"/>
      <c r="O1320" s="328"/>
      <c r="P1320" s="326"/>
      <c r="Q1320" s="290">
        <v>1.89</v>
      </c>
    </row>
    <row r="1321" spans="1:17" hidden="1" outlineLevel="1" collapsed="1" x14ac:dyDescent="0.25">
      <c r="A1321" s="287"/>
      <c r="B1321" s="287"/>
      <c r="C1321" s="287"/>
      <c r="D1321" s="325">
        <v>100458492</v>
      </c>
      <c r="E1321" s="326"/>
      <c r="F1321" s="326"/>
      <c r="G1321" s="326"/>
      <c r="H1321" s="326"/>
      <c r="I1321" s="327">
        <v>0.37</v>
      </c>
      <c r="J1321" s="326"/>
      <c r="K1321" s="326"/>
      <c r="L1321" s="328"/>
      <c r="M1321" s="326"/>
      <c r="N1321" s="326"/>
      <c r="O1321" s="328"/>
      <c r="P1321" s="326"/>
      <c r="Q1321" s="290">
        <v>0.37</v>
      </c>
    </row>
    <row r="1322" spans="1:17" hidden="1" outlineLevel="1" collapsed="1" x14ac:dyDescent="0.25">
      <c r="A1322" s="287"/>
      <c r="B1322" s="287"/>
      <c r="C1322" s="287"/>
      <c r="D1322" s="325">
        <v>100458509</v>
      </c>
      <c r="E1322" s="326"/>
      <c r="F1322" s="326"/>
      <c r="G1322" s="326"/>
      <c r="H1322" s="326"/>
      <c r="I1322" s="327">
        <v>1.64</v>
      </c>
      <c r="J1322" s="326"/>
      <c r="K1322" s="326"/>
      <c r="L1322" s="328"/>
      <c r="M1322" s="326"/>
      <c r="N1322" s="326"/>
      <c r="O1322" s="328"/>
      <c r="P1322" s="326"/>
      <c r="Q1322" s="290">
        <v>1.64</v>
      </c>
    </row>
    <row r="1323" spans="1:17" hidden="1" outlineLevel="1" collapsed="1" x14ac:dyDescent="0.25">
      <c r="A1323" s="287"/>
      <c r="B1323" s="287"/>
      <c r="C1323" s="287"/>
      <c r="D1323" s="325">
        <v>100458505</v>
      </c>
      <c r="E1323" s="326"/>
      <c r="F1323" s="326"/>
      <c r="G1323" s="326"/>
      <c r="H1323" s="326"/>
      <c r="I1323" s="327">
        <v>1.76</v>
      </c>
      <c r="J1323" s="326"/>
      <c r="K1323" s="326"/>
      <c r="L1323" s="328"/>
      <c r="M1323" s="326"/>
      <c r="N1323" s="326"/>
      <c r="O1323" s="328"/>
      <c r="P1323" s="326"/>
      <c r="Q1323" s="290">
        <v>1.76</v>
      </c>
    </row>
    <row r="1324" spans="1:17" hidden="1" outlineLevel="1" collapsed="1" x14ac:dyDescent="0.25">
      <c r="A1324" s="287"/>
      <c r="B1324" s="287"/>
      <c r="C1324" s="287"/>
      <c r="D1324" s="325">
        <v>100458501</v>
      </c>
      <c r="E1324" s="326"/>
      <c r="F1324" s="326"/>
      <c r="G1324" s="326"/>
      <c r="H1324" s="326"/>
      <c r="I1324" s="327">
        <v>0.17449999999999999</v>
      </c>
      <c r="J1324" s="326"/>
      <c r="K1324" s="326"/>
      <c r="L1324" s="328"/>
      <c r="M1324" s="326"/>
      <c r="N1324" s="326"/>
      <c r="O1324" s="328"/>
      <c r="P1324" s="326"/>
      <c r="Q1324" s="290">
        <v>0.17449999999999999</v>
      </c>
    </row>
    <row r="1325" spans="1:17" hidden="1" outlineLevel="1" collapsed="1" x14ac:dyDescent="0.25">
      <c r="A1325" s="287"/>
      <c r="B1325" s="287"/>
      <c r="C1325" s="287"/>
      <c r="D1325" s="325">
        <v>100458549</v>
      </c>
      <c r="E1325" s="326"/>
      <c r="F1325" s="326"/>
      <c r="G1325" s="326"/>
      <c r="H1325" s="326"/>
      <c r="I1325" s="327">
        <v>0.86</v>
      </c>
      <c r="J1325" s="326"/>
      <c r="K1325" s="326"/>
      <c r="L1325" s="328"/>
      <c r="M1325" s="326"/>
      <c r="N1325" s="326"/>
      <c r="O1325" s="328"/>
      <c r="P1325" s="326"/>
      <c r="Q1325" s="290">
        <v>0.86</v>
      </c>
    </row>
    <row r="1326" spans="1:17" hidden="1" outlineLevel="1" collapsed="1" x14ac:dyDescent="0.25">
      <c r="A1326" s="287"/>
      <c r="B1326" s="287"/>
      <c r="C1326" s="287"/>
      <c r="D1326" s="325">
        <v>100458544</v>
      </c>
      <c r="E1326" s="326"/>
      <c r="F1326" s="326"/>
      <c r="G1326" s="326"/>
      <c r="H1326" s="326"/>
      <c r="I1326" s="327">
        <v>0.17449999999999999</v>
      </c>
      <c r="J1326" s="326"/>
      <c r="K1326" s="326"/>
      <c r="L1326" s="328"/>
      <c r="M1326" s="326"/>
      <c r="N1326" s="326"/>
      <c r="O1326" s="328"/>
      <c r="P1326" s="326"/>
      <c r="Q1326" s="290">
        <v>0.17449999999999999</v>
      </c>
    </row>
    <row r="1327" spans="1:17" hidden="1" outlineLevel="1" collapsed="1" x14ac:dyDescent="0.25">
      <c r="A1327" s="287"/>
      <c r="B1327" s="287"/>
      <c r="C1327" s="287"/>
      <c r="D1327" s="325">
        <v>100458537</v>
      </c>
      <c r="E1327" s="326"/>
      <c r="F1327" s="326"/>
      <c r="G1327" s="326"/>
      <c r="H1327" s="326"/>
      <c r="I1327" s="327">
        <v>0.73</v>
      </c>
      <c r="J1327" s="326"/>
      <c r="K1327" s="326"/>
      <c r="L1327" s="328"/>
      <c r="M1327" s="326"/>
      <c r="N1327" s="326"/>
      <c r="O1327" s="328"/>
      <c r="P1327" s="326"/>
      <c r="Q1327" s="290">
        <v>0.73</v>
      </c>
    </row>
    <row r="1328" spans="1:17" hidden="1" outlineLevel="1" collapsed="1" x14ac:dyDescent="0.25">
      <c r="A1328" s="287"/>
      <c r="B1328" s="287"/>
      <c r="C1328" s="287"/>
      <c r="D1328" s="325">
        <v>100458520</v>
      </c>
      <c r="E1328" s="326"/>
      <c r="F1328" s="326"/>
      <c r="G1328" s="326"/>
      <c r="H1328" s="326"/>
      <c r="I1328" s="327">
        <v>0.49</v>
      </c>
      <c r="J1328" s="326"/>
      <c r="K1328" s="326"/>
      <c r="L1328" s="328"/>
      <c r="M1328" s="326"/>
      <c r="N1328" s="326"/>
      <c r="O1328" s="328"/>
      <c r="P1328" s="326"/>
      <c r="Q1328" s="290">
        <v>0.49</v>
      </c>
    </row>
    <row r="1329" spans="1:17" hidden="1" outlineLevel="1" collapsed="1" x14ac:dyDescent="0.25">
      <c r="A1329" s="287"/>
      <c r="B1329" s="287"/>
      <c r="C1329" s="287"/>
      <c r="D1329" s="325">
        <v>100458521</v>
      </c>
      <c r="E1329" s="326"/>
      <c r="F1329" s="326"/>
      <c r="G1329" s="326"/>
      <c r="H1329" s="326"/>
      <c r="I1329" s="327">
        <v>1.36</v>
      </c>
      <c r="J1329" s="326"/>
      <c r="K1329" s="326"/>
      <c r="L1329" s="328"/>
      <c r="M1329" s="326"/>
      <c r="N1329" s="326"/>
      <c r="O1329" s="328"/>
      <c r="P1329" s="326"/>
      <c r="Q1329" s="290">
        <v>1.36</v>
      </c>
    </row>
    <row r="1330" spans="1:17" hidden="1" outlineLevel="1" collapsed="1" x14ac:dyDescent="0.25">
      <c r="A1330" s="287"/>
      <c r="B1330" s="287"/>
      <c r="C1330" s="287"/>
      <c r="D1330" s="325">
        <v>100458523</v>
      </c>
      <c r="E1330" s="326"/>
      <c r="F1330" s="326"/>
      <c r="G1330" s="326"/>
      <c r="H1330" s="326"/>
      <c r="I1330" s="327">
        <v>3.96</v>
      </c>
      <c r="J1330" s="326"/>
      <c r="K1330" s="326"/>
      <c r="L1330" s="328"/>
      <c r="M1330" s="326"/>
      <c r="N1330" s="326"/>
      <c r="O1330" s="328"/>
      <c r="P1330" s="326"/>
      <c r="Q1330" s="290">
        <v>3.96</v>
      </c>
    </row>
    <row r="1331" spans="1:17" hidden="1" outlineLevel="1" collapsed="1" x14ac:dyDescent="0.25">
      <c r="A1331" s="287"/>
      <c r="B1331" s="287"/>
      <c r="C1331" s="287"/>
      <c r="D1331" s="325">
        <v>100458513</v>
      </c>
      <c r="E1331" s="326"/>
      <c r="F1331" s="326"/>
      <c r="G1331" s="326"/>
      <c r="H1331" s="326"/>
      <c r="I1331" s="327">
        <v>0.4</v>
      </c>
      <c r="J1331" s="326"/>
      <c r="K1331" s="326"/>
      <c r="L1331" s="328"/>
      <c r="M1331" s="326"/>
      <c r="N1331" s="326"/>
      <c r="O1331" s="328"/>
      <c r="P1331" s="326"/>
      <c r="Q1331" s="290">
        <v>0.4</v>
      </c>
    </row>
    <row r="1332" spans="1:17" hidden="1" outlineLevel="1" collapsed="1" x14ac:dyDescent="0.25">
      <c r="A1332" s="287"/>
      <c r="B1332" s="287"/>
      <c r="C1332" s="287"/>
      <c r="D1332" s="325">
        <v>100458527</v>
      </c>
      <c r="E1332" s="326"/>
      <c r="F1332" s="326"/>
      <c r="G1332" s="326"/>
      <c r="H1332" s="326"/>
      <c r="I1332" s="327">
        <v>2.5299999999999998</v>
      </c>
      <c r="J1332" s="326"/>
      <c r="K1332" s="326"/>
      <c r="L1332" s="328"/>
      <c r="M1332" s="326"/>
      <c r="N1332" s="326"/>
      <c r="O1332" s="328"/>
      <c r="P1332" s="326"/>
      <c r="Q1332" s="290">
        <v>2.5299999999999998</v>
      </c>
    </row>
    <row r="1333" spans="1:17" hidden="1" outlineLevel="1" collapsed="1" x14ac:dyDescent="0.25">
      <c r="A1333" s="287"/>
      <c r="B1333" s="287"/>
      <c r="C1333" s="287"/>
      <c r="D1333" s="325">
        <v>100463733</v>
      </c>
      <c r="E1333" s="326"/>
      <c r="F1333" s="326"/>
      <c r="G1333" s="326"/>
      <c r="H1333" s="326"/>
      <c r="I1333" s="327">
        <v>10.64</v>
      </c>
      <c r="J1333" s="326"/>
      <c r="K1333" s="326"/>
      <c r="L1333" s="328"/>
      <c r="M1333" s="326"/>
      <c r="N1333" s="326"/>
      <c r="O1333" s="328"/>
      <c r="P1333" s="326"/>
      <c r="Q1333" s="290">
        <v>10.64</v>
      </c>
    </row>
    <row r="1334" spans="1:17" hidden="1" outlineLevel="1" collapsed="1" x14ac:dyDescent="0.25">
      <c r="A1334" s="287"/>
      <c r="B1334" s="287"/>
      <c r="C1334" s="287"/>
      <c r="D1334" s="325">
        <v>100463731</v>
      </c>
      <c r="E1334" s="326"/>
      <c r="F1334" s="326"/>
      <c r="G1334" s="326"/>
      <c r="H1334" s="326"/>
      <c r="I1334" s="327">
        <v>1.35</v>
      </c>
      <c r="J1334" s="326"/>
      <c r="K1334" s="326"/>
      <c r="L1334" s="328"/>
      <c r="M1334" s="326"/>
      <c r="N1334" s="326"/>
      <c r="O1334" s="328"/>
      <c r="P1334" s="326"/>
      <c r="Q1334" s="290">
        <v>1.35</v>
      </c>
    </row>
    <row r="1335" spans="1:17" hidden="1" outlineLevel="1" collapsed="1" x14ac:dyDescent="0.25">
      <c r="A1335" s="287"/>
      <c r="B1335" s="287"/>
      <c r="C1335" s="287"/>
      <c r="D1335" s="325">
        <v>100463739</v>
      </c>
      <c r="E1335" s="326"/>
      <c r="F1335" s="326"/>
      <c r="G1335" s="326"/>
      <c r="H1335" s="326"/>
      <c r="I1335" s="327">
        <v>1.69</v>
      </c>
      <c r="J1335" s="326"/>
      <c r="K1335" s="326"/>
      <c r="L1335" s="328"/>
      <c r="M1335" s="326"/>
      <c r="N1335" s="326"/>
      <c r="O1335" s="328"/>
      <c r="P1335" s="326"/>
      <c r="Q1335" s="290">
        <v>1.69</v>
      </c>
    </row>
    <row r="1336" spans="1:17" hidden="1" outlineLevel="1" collapsed="1" x14ac:dyDescent="0.25">
      <c r="A1336" s="287"/>
      <c r="B1336" s="287"/>
      <c r="C1336" s="287"/>
      <c r="D1336" s="325">
        <v>100463745</v>
      </c>
      <c r="E1336" s="326"/>
      <c r="F1336" s="326"/>
      <c r="G1336" s="326"/>
      <c r="H1336" s="326"/>
      <c r="I1336" s="327">
        <v>1.7</v>
      </c>
      <c r="J1336" s="326"/>
      <c r="K1336" s="326"/>
      <c r="L1336" s="328"/>
      <c r="M1336" s="326"/>
      <c r="N1336" s="326"/>
      <c r="O1336" s="328"/>
      <c r="P1336" s="326"/>
      <c r="Q1336" s="290">
        <v>1.7</v>
      </c>
    </row>
    <row r="1337" spans="1:17" hidden="1" outlineLevel="1" collapsed="1" x14ac:dyDescent="0.25">
      <c r="A1337" s="287"/>
      <c r="B1337" s="287"/>
      <c r="C1337" s="287"/>
      <c r="D1337" s="325">
        <v>100463757</v>
      </c>
      <c r="E1337" s="326"/>
      <c r="F1337" s="326"/>
      <c r="G1337" s="326"/>
      <c r="H1337" s="326"/>
      <c r="I1337" s="327">
        <v>1.66</v>
      </c>
      <c r="J1337" s="326"/>
      <c r="K1337" s="326"/>
      <c r="L1337" s="328"/>
      <c r="M1337" s="326"/>
      <c r="N1337" s="326"/>
      <c r="O1337" s="328"/>
      <c r="P1337" s="326"/>
      <c r="Q1337" s="290">
        <v>1.66</v>
      </c>
    </row>
    <row r="1338" spans="1:17" hidden="1" outlineLevel="1" collapsed="1" x14ac:dyDescent="0.25">
      <c r="A1338" s="287"/>
      <c r="B1338" s="287"/>
      <c r="C1338" s="287"/>
      <c r="D1338" s="325">
        <v>100463788</v>
      </c>
      <c r="E1338" s="326"/>
      <c r="F1338" s="326"/>
      <c r="G1338" s="326"/>
      <c r="H1338" s="326"/>
      <c r="I1338" s="327">
        <v>5.69</v>
      </c>
      <c r="J1338" s="326"/>
      <c r="K1338" s="326"/>
      <c r="L1338" s="328"/>
      <c r="M1338" s="326"/>
      <c r="N1338" s="326"/>
      <c r="O1338" s="328"/>
      <c r="P1338" s="326"/>
      <c r="Q1338" s="290">
        <v>5.69</v>
      </c>
    </row>
    <row r="1339" spans="1:17" hidden="1" outlineLevel="1" collapsed="1" x14ac:dyDescent="0.25">
      <c r="A1339" s="287"/>
      <c r="B1339" s="287"/>
      <c r="C1339" s="287"/>
      <c r="D1339" s="325">
        <v>100463778</v>
      </c>
      <c r="E1339" s="326"/>
      <c r="F1339" s="326"/>
      <c r="G1339" s="326"/>
      <c r="H1339" s="326"/>
      <c r="I1339" s="327">
        <v>0.77</v>
      </c>
      <c r="J1339" s="326"/>
      <c r="K1339" s="326"/>
      <c r="L1339" s="328"/>
      <c r="M1339" s="326"/>
      <c r="N1339" s="326"/>
      <c r="O1339" s="328"/>
      <c r="P1339" s="326"/>
      <c r="Q1339" s="290">
        <v>0.77</v>
      </c>
    </row>
    <row r="1340" spans="1:17" hidden="1" outlineLevel="1" collapsed="1" x14ac:dyDescent="0.25">
      <c r="A1340" s="287"/>
      <c r="B1340" s="287"/>
      <c r="C1340" s="287"/>
      <c r="D1340" s="325">
        <v>100463774</v>
      </c>
      <c r="E1340" s="326"/>
      <c r="F1340" s="326"/>
      <c r="G1340" s="326"/>
      <c r="H1340" s="326"/>
      <c r="I1340" s="327">
        <v>1.61</v>
      </c>
      <c r="J1340" s="326"/>
      <c r="K1340" s="326"/>
      <c r="L1340" s="328"/>
      <c r="M1340" s="326"/>
      <c r="N1340" s="326"/>
      <c r="O1340" s="328"/>
      <c r="P1340" s="326"/>
      <c r="Q1340" s="290">
        <v>1.61</v>
      </c>
    </row>
    <row r="1341" spans="1:17" hidden="1" outlineLevel="1" collapsed="1" x14ac:dyDescent="0.25">
      <c r="A1341" s="287"/>
      <c r="B1341" s="287"/>
      <c r="C1341" s="287"/>
      <c r="D1341" s="325">
        <v>100463759</v>
      </c>
      <c r="E1341" s="326"/>
      <c r="F1341" s="326"/>
      <c r="G1341" s="326"/>
      <c r="H1341" s="326"/>
      <c r="I1341" s="327">
        <v>4.47</v>
      </c>
      <c r="J1341" s="326"/>
      <c r="K1341" s="326"/>
      <c r="L1341" s="328"/>
      <c r="M1341" s="326"/>
      <c r="N1341" s="326"/>
      <c r="O1341" s="328"/>
      <c r="P1341" s="326"/>
      <c r="Q1341" s="290">
        <v>4.47</v>
      </c>
    </row>
    <row r="1342" spans="1:17" hidden="1" outlineLevel="1" collapsed="1" x14ac:dyDescent="0.25">
      <c r="A1342" s="287"/>
      <c r="B1342" s="287"/>
      <c r="C1342" s="287"/>
      <c r="D1342" s="325">
        <v>100463762</v>
      </c>
      <c r="E1342" s="326"/>
      <c r="F1342" s="326"/>
      <c r="G1342" s="326"/>
      <c r="H1342" s="326"/>
      <c r="I1342" s="327">
        <v>1.1599999999999999</v>
      </c>
      <c r="J1342" s="326"/>
      <c r="K1342" s="326"/>
      <c r="L1342" s="328"/>
      <c r="M1342" s="326"/>
      <c r="N1342" s="326"/>
      <c r="O1342" s="328"/>
      <c r="P1342" s="326"/>
      <c r="Q1342" s="290">
        <v>1.1599999999999999</v>
      </c>
    </row>
    <row r="1343" spans="1:17" hidden="1" outlineLevel="1" collapsed="1" x14ac:dyDescent="0.25">
      <c r="A1343" s="287"/>
      <c r="B1343" s="287"/>
      <c r="C1343" s="287"/>
      <c r="D1343" s="325">
        <v>100463765</v>
      </c>
      <c r="E1343" s="326"/>
      <c r="F1343" s="326"/>
      <c r="G1343" s="326"/>
      <c r="H1343" s="326"/>
      <c r="I1343" s="327">
        <v>1.85</v>
      </c>
      <c r="J1343" s="326"/>
      <c r="K1343" s="326"/>
      <c r="L1343" s="328"/>
      <c r="M1343" s="326"/>
      <c r="N1343" s="326"/>
      <c r="O1343" s="328"/>
      <c r="P1343" s="326"/>
      <c r="Q1343" s="290">
        <v>1.85</v>
      </c>
    </row>
    <row r="1344" spans="1:17" hidden="1" outlineLevel="1" collapsed="1" x14ac:dyDescent="0.25">
      <c r="A1344" s="287"/>
      <c r="B1344" s="287"/>
      <c r="C1344" s="287"/>
      <c r="D1344" s="325">
        <v>100463799</v>
      </c>
      <c r="E1344" s="326"/>
      <c r="F1344" s="326"/>
      <c r="G1344" s="326"/>
      <c r="H1344" s="326"/>
      <c r="I1344" s="327">
        <v>0.55000000000000004</v>
      </c>
      <c r="J1344" s="326"/>
      <c r="K1344" s="326"/>
      <c r="L1344" s="328"/>
      <c r="M1344" s="326"/>
      <c r="N1344" s="326"/>
      <c r="O1344" s="328"/>
      <c r="P1344" s="326"/>
      <c r="Q1344" s="290">
        <v>0.55000000000000004</v>
      </c>
    </row>
    <row r="1345" spans="1:17" hidden="1" outlineLevel="1" collapsed="1" x14ac:dyDescent="0.25">
      <c r="A1345" s="287"/>
      <c r="B1345" s="287"/>
      <c r="C1345" s="287"/>
      <c r="D1345" s="325">
        <v>100463802</v>
      </c>
      <c r="E1345" s="326"/>
      <c r="F1345" s="326"/>
      <c r="G1345" s="326"/>
      <c r="H1345" s="326"/>
      <c r="I1345" s="327">
        <v>0.15</v>
      </c>
      <c r="J1345" s="326"/>
      <c r="K1345" s="326"/>
      <c r="L1345" s="328"/>
      <c r="M1345" s="326"/>
      <c r="N1345" s="326"/>
      <c r="O1345" s="328"/>
      <c r="P1345" s="326"/>
      <c r="Q1345" s="290">
        <v>0.15</v>
      </c>
    </row>
    <row r="1346" spans="1:17" hidden="1" outlineLevel="1" collapsed="1" x14ac:dyDescent="0.25">
      <c r="A1346" s="287"/>
      <c r="B1346" s="287"/>
      <c r="C1346" s="287"/>
      <c r="D1346" s="325">
        <v>100463803</v>
      </c>
      <c r="E1346" s="326"/>
      <c r="F1346" s="326"/>
      <c r="G1346" s="326"/>
      <c r="H1346" s="326"/>
      <c r="I1346" s="327">
        <v>5.37</v>
      </c>
      <c r="J1346" s="326"/>
      <c r="K1346" s="326"/>
      <c r="L1346" s="328"/>
      <c r="M1346" s="326"/>
      <c r="N1346" s="326"/>
      <c r="O1346" s="328"/>
      <c r="P1346" s="326"/>
      <c r="Q1346" s="290">
        <v>5.37</v>
      </c>
    </row>
    <row r="1347" spans="1:17" hidden="1" outlineLevel="1" collapsed="1" x14ac:dyDescent="0.25">
      <c r="A1347" s="287"/>
      <c r="B1347" s="287"/>
      <c r="C1347" s="287"/>
      <c r="D1347" s="325">
        <v>100463809</v>
      </c>
      <c r="E1347" s="326"/>
      <c r="F1347" s="326"/>
      <c r="G1347" s="326"/>
      <c r="H1347" s="326"/>
      <c r="I1347" s="327">
        <v>0.62</v>
      </c>
      <c r="J1347" s="326"/>
      <c r="K1347" s="326"/>
      <c r="L1347" s="328"/>
      <c r="M1347" s="326"/>
      <c r="N1347" s="326"/>
      <c r="O1347" s="328"/>
      <c r="P1347" s="326"/>
      <c r="Q1347" s="290">
        <v>0.62</v>
      </c>
    </row>
    <row r="1348" spans="1:17" hidden="1" outlineLevel="1" collapsed="1" x14ac:dyDescent="0.25">
      <c r="A1348" s="287"/>
      <c r="B1348" s="287"/>
      <c r="C1348" s="287"/>
      <c r="D1348" s="325">
        <v>100463790</v>
      </c>
      <c r="E1348" s="326"/>
      <c r="F1348" s="326"/>
      <c r="G1348" s="326"/>
      <c r="H1348" s="326"/>
      <c r="I1348" s="327">
        <v>2.63</v>
      </c>
      <c r="J1348" s="326"/>
      <c r="K1348" s="326"/>
      <c r="L1348" s="328"/>
      <c r="M1348" s="326"/>
      <c r="N1348" s="326"/>
      <c r="O1348" s="328"/>
      <c r="P1348" s="326"/>
      <c r="Q1348" s="290">
        <v>2.63</v>
      </c>
    </row>
    <row r="1349" spans="1:17" hidden="1" outlineLevel="1" collapsed="1" x14ac:dyDescent="0.25">
      <c r="A1349" s="287"/>
      <c r="B1349" s="287"/>
      <c r="C1349" s="287"/>
      <c r="D1349" s="325">
        <v>100463792</v>
      </c>
      <c r="E1349" s="326"/>
      <c r="F1349" s="326"/>
      <c r="G1349" s="326"/>
      <c r="H1349" s="326"/>
      <c r="I1349" s="327">
        <v>0.17449999999999999</v>
      </c>
      <c r="J1349" s="326"/>
      <c r="K1349" s="326"/>
      <c r="L1349" s="328"/>
      <c r="M1349" s="326"/>
      <c r="N1349" s="326"/>
      <c r="O1349" s="328"/>
      <c r="P1349" s="326"/>
      <c r="Q1349" s="290">
        <v>0.17449999999999999</v>
      </c>
    </row>
    <row r="1350" spans="1:17" hidden="1" outlineLevel="1" collapsed="1" x14ac:dyDescent="0.25">
      <c r="A1350" s="287"/>
      <c r="B1350" s="287"/>
      <c r="C1350" s="287"/>
      <c r="D1350" s="325">
        <v>100463794</v>
      </c>
      <c r="E1350" s="326"/>
      <c r="F1350" s="326"/>
      <c r="G1350" s="326"/>
      <c r="H1350" s="326"/>
      <c r="I1350" s="327">
        <v>1.71</v>
      </c>
      <c r="J1350" s="326"/>
      <c r="K1350" s="326"/>
      <c r="L1350" s="328"/>
      <c r="M1350" s="326"/>
      <c r="N1350" s="326"/>
      <c r="O1350" s="328"/>
      <c r="P1350" s="326"/>
      <c r="Q1350" s="290">
        <v>1.71</v>
      </c>
    </row>
    <row r="1351" spans="1:17" hidden="1" outlineLevel="1" collapsed="1" x14ac:dyDescent="0.25">
      <c r="A1351" s="287"/>
      <c r="B1351" s="287"/>
      <c r="C1351" s="287"/>
      <c r="D1351" s="325">
        <v>100463795</v>
      </c>
      <c r="E1351" s="326"/>
      <c r="F1351" s="326"/>
      <c r="G1351" s="326"/>
      <c r="H1351" s="326"/>
      <c r="I1351" s="327">
        <v>0.12</v>
      </c>
      <c r="J1351" s="326"/>
      <c r="K1351" s="326"/>
      <c r="L1351" s="328"/>
      <c r="M1351" s="326"/>
      <c r="N1351" s="326"/>
      <c r="O1351" s="328"/>
      <c r="P1351" s="326"/>
      <c r="Q1351" s="290">
        <v>0.12</v>
      </c>
    </row>
    <row r="1352" spans="1:17" hidden="1" outlineLevel="1" collapsed="1" x14ac:dyDescent="0.25">
      <c r="A1352" s="287"/>
      <c r="B1352" s="287"/>
      <c r="C1352" s="287"/>
      <c r="D1352" s="325">
        <v>100463833</v>
      </c>
      <c r="E1352" s="326"/>
      <c r="F1352" s="326"/>
      <c r="G1352" s="326"/>
      <c r="H1352" s="326"/>
      <c r="I1352" s="327">
        <v>0.17449999999999999</v>
      </c>
      <c r="J1352" s="326"/>
      <c r="K1352" s="326"/>
      <c r="L1352" s="328"/>
      <c r="M1352" s="326"/>
      <c r="N1352" s="326"/>
      <c r="O1352" s="328"/>
      <c r="P1352" s="326"/>
      <c r="Q1352" s="290">
        <v>0.17449999999999999</v>
      </c>
    </row>
    <row r="1353" spans="1:17" hidden="1" outlineLevel="1" collapsed="1" x14ac:dyDescent="0.25">
      <c r="A1353" s="287"/>
      <c r="B1353" s="287"/>
      <c r="C1353" s="287"/>
      <c r="D1353" s="325">
        <v>100463836</v>
      </c>
      <c r="E1353" s="326"/>
      <c r="F1353" s="326"/>
      <c r="G1353" s="326"/>
      <c r="H1353" s="326"/>
      <c r="I1353" s="327">
        <v>4.25</v>
      </c>
      <c r="J1353" s="326"/>
      <c r="K1353" s="326"/>
      <c r="L1353" s="328"/>
      <c r="M1353" s="326"/>
      <c r="N1353" s="326"/>
      <c r="O1353" s="328"/>
      <c r="P1353" s="326"/>
      <c r="Q1353" s="290">
        <v>4.25</v>
      </c>
    </row>
    <row r="1354" spans="1:17" hidden="1" outlineLevel="1" collapsed="1" x14ac:dyDescent="0.25">
      <c r="A1354" s="287"/>
      <c r="B1354" s="287"/>
      <c r="C1354" s="287"/>
      <c r="D1354" s="325">
        <v>100463820</v>
      </c>
      <c r="E1354" s="326"/>
      <c r="F1354" s="326"/>
      <c r="G1354" s="326"/>
      <c r="H1354" s="326"/>
      <c r="I1354" s="327">
        <v>0.17449999999999999</v>
      </c>
      <c r="J1354" s="326"/>
      <c r="K1354" s="326"/>
      <c r="L1354" s="328"/>
      <c r="M1354" s="326"/>
      <c r="N1354" s="326"/>
      <c r="O1354" s="328"/>
      <c r="P1354" s="326"/>
      <c r="Q1354" s="290">
        <v>0.17449999999999999</v>
      </c>
    </row>
    <row r="1355" spans="1:17" hidden="1" outlineLevel="1" collapsed="1" x14ac:dyDescent="0.25">
      <c r="A1355" s="287"/>
      <c r="B1355" s="287"/>
      <c r="C1355" s="287"/>
      <c r="D1355" s="325">
        <v>100463814</v>
      </c>
      <c r="E1355" s="326"/>
      <c r="F1355" s="326"/>
      <c r="G1355" s="326"/>
      <c r="H1355" s="326"/>
      <c r="I1355" s="327">
        <v>0.81</v>
      </c>
      <c r="J1355" s="326"/>
      <c r="K1355" s="326"/>
      <c r="L1355" s="328"/>
      <c r="M1355" s="326"/>
      <c r="N1355" s="326"/>
      <c r="O1355" s="328"/>
      <c r="P1355" s="326"/>
      <c r="Q1355" s="290">
        <v>0.81</v>
      </c>
    </row>
    <row r="1356" spans="1:17" hidden="1" outlineLevel="1" collapsed="1" x14ac:dyDescent="0.25">
      <c r="A1356" s="287"/>
      <c r="B1356" s="287"/>
      <c r="C1356" s="287"/>
      <c r="D1356" s="325">
        <v>100463868</v>
      </c>
      <c r="E1356" s="326"/>
      <c r="F1356" s="326"/>
      <c r="G1356" s="326"/>
      <c r="H1356" s="326"/>
      <c r="I1356" s="327">
        <v>1.95</v>
      </c>
      <c r="J1356" s="326"/>
      <c r="K1356" s="326"/>
      <c r="L1356" s="328"/>
      <c r="M1356" s="326"/>
      <c r="N1356" s="326"/>
      <c r="O1356" s="328"/>
      <c r="P1356" s="326"/>
      <c r="Q1356" s="290">
        <v>1.95</v>
      </c>
    </row>
    <row r="1357" spans="1:17" hidden="1" outlineLevel="1" collapsed="1" x14ac:dyDescent="0.25">
      <c r="A1357" s="287"/>
      <c r="B1357" s="287"/>
      <c r="C1357" s="287"/>
      <c r="D1357" s="325">
        <v>100463851</v>
      </c>
      <c r="E1357" s="326"/>
      <c r="F1357" s="326"/>
      <c r="G1357" s="326"/>
      <c r="H1357" s="326"/>
      <c r="I1357" s="327">
        <v>0.52</v>
      </c>
      <c r="J1357" s="326"/>
      <c r="K1357" s="326"/>
      <c r="L1357" s="328"/>
      <c r="M1357" s="326"/>
      <c r="N1357" s="326"/>
      <c r="O1357" s="328"/>
      <c r="P1357" s="326"/>
      <c r="Q1357" s="290">
        <v>0.52</v>
      </c>
    </row>
    <row r="1358" spans="1:17" hidden="1" outlineLevel="1" collapsed="1" x14ac:dyDescent="0.25">
      <c r="A1358" s="287"/>
      <c r="B1358" s="287"/>
      <c r="C1358" s="287"/>
      <c r="D1358" s="325">
        <v>100463854</v>
      </c>
      <c r="E1358" s="326"/>
      <c r="F1358" s="326"/>
      <c r="G1358" s="326"/>
      <c r="H1358" s="326"/>
      <c r="I1358" s="327">
        <v>4.8499999999999996</v>
      </c>
      <c r="J1358" s="326"/>
      <c r="K1358" s="326"/>
      <c r="L1358" s="328"/>
      <c r="M1358" s="326"/>
      <c r="N1358" s="326"/>
      <c r="O1358" s="328"/>
      <c r="P1358" s="326"/>
      <c r="Q1358" s="290">
        <v>4.8499999999999996</v>
      </c>
    </row>
    <row r="1359" spans="1:17" hidden="1" outlineLevel="1" collapsed="1" x14ac:dyDescent="0.25">
      <c r="A1359" s="287"/>
      <c r="B1359" s="287"/>
      <c r="C1359" s="287"/>
      <c r="D1359" s="325">
        <v>100463860</v>
      </c>
      <c r="E1359" s="326"/>
      <c r="F1359" s="326"/>
      <c r="G1359" s="326"/>
      <c r="H1359" s="326"/>
      <c r="I1359" s="327">
        <v>0.55000000000000004</v>
      </c>
      <c r="J1359" s="326"/>
      <c r="K1359" s="326"/>
      <c r="L1359" s="328"/>
      <c r="M1359" s="326"/>
      <c r="N1359" s="326"/>
      <c r="O1359" s="328"/>
      <c r="P1359" s="326"/>
      <c r="Q1359" s="290">
        <v>0.55000000000000004</v>
      </c>
    </row>
    <row r="1360" spans="1:17" hidden="1" outlineLevel="1" collapsed="1" x14ac:dyDescent="0.25">
      <c r="A1360" s="287"/>
      <c r="B1360" s="287"/>
      <c r="C1360" s="287"/>
      <c r="D1360" s="325">
        <v>100463862</v>
      </c>
      <c r="E1360" s="326"/>
      <c r="F1360" s="326"/>
      <c r="G1360" s="326"/>
      <c r="H1360" s="326"/>
      <c r="I1360" s="327">
        <v>6.53</v>
      </c>
      <c r="J1360" s="326"/>
      <c r="K1360" s="326"/>
      <c r="L1360" s="328"/>
      <c r="M1360" s="326"/>
      <c r="N1360" s="326"/>
      <c r="O1360" s="328"/>
      <c r="P1360" s="326"/>
      <c r="Q1360" s="290">
        <v>6.53</v>
      </c>
    </row>
    <row r="1361" spans="1:17" hidden="1" outlineLevel="1" collapsed="1" x14ac:dyDescent="0.25">
      <c r="A1361" s="287"/>
      <c r="B1361" s="287"/>
      <c r="C1361" s="287"/>
      <c r="D1361" s="325">
        <v>100463863</v>
      </c>
      <c r="E1361" s="326"/>
      <c r="F1361" s="326"/>
      <c r="G1361" s="326"/>
      <c r="H1361" s="326"/>
      <c r="I1361" s="327">
        <v>2.64</v>
      </c>
      <c r="J1361" s="326"/>
      <c r="K1361" s="326"/>
      <c r="L1361" s="328"/>
      <c r="M1361" s="326"/>
      <c r="N1361" s="326"/>
      <c r="O1361" s="328"/>
      <c r="P1361" s="326"/>
      <c r="Q1361" s="290">
        <v>2.64</v>
      </c>
    </row>
    <row r="1362" spans="1:17" hidden="1" outlineLevel="1" collapsed="1" x14ac:dyDescent="0.25">
      <c r="A1362" s="287"/>
      <c r="B1362" s="287"/>
      <c r="C1362" s="287"/>
      <c r="D1362" s="325">
        <v>100463864</v>
      </c>
      <c r="E1362" s="326"/>
      <c r="F1362" s="326"/>
      <c r="G1362" s="326"/>
      <c r="H1362" s="326"/>
      <c r="I1362" s="327">
        <v>2.58</v>
      </c>
      <c r="J1362" s="326"/>
      <c r="K1362" s="326"/>
      <c r="L1362" s="328"/>
      <c r="M1362" s="326"/>
      <c r="N1362" s="326"/>
      <c r="O1362" s="328"/>
      <c r="P1362" s="326"/>
      <c r="Q1362" s="290">
        <v>2.58</v>
      </c>
    </row>
    <row r="1363" spans="1:17" hidden="1" outlineLevel="1" collapsed="1" x14ac:dyDescent="0.25">
      <c r="A1363" s="287"/>
      <c r="B1363" s="287"/>
      <c r="C1363" s="287"/>
      <c r="D1363" s="325">
        <v>100463889</v>
      </c>
      <c r="E1363" s="326"/>
      <c r="F1363" s="326"/>
      <c r="G1363" s="326"/>
      <c r="H1363" s="326"/>
      <c r="I1363" s="327">
        <v>0.85</v>
      </c>
      <c r="J1363" s="326"/>
      <c r="K1363" s="326"/>
      <c r="L1363" s="328"/>
      <c r="M1363" s="326"/>
      <c r="N1363" s="326"/>
      <c r="O1363" s="328"/>
      <c r="P1363" s="326"/>
      <c r="Q1363" s="290">
        <v>0.85</v>
      </c>
    </row>
    <row r="1364" spans="1:17" hidden="1" outlineLevel="1" collapsed="1" x14ac:dyDescent="0.25">
      <c r="A1364" s="287"/>
      <c r="B1364" s="287"/>
      <c r="C1364" s="287"/>
      <c r="D1364" s="325">
        <v>100463896</v>
      </c>
      <c r="E1364" s="326"/>
      <c r="F1364" s="326"/>
      <c r="G1364" s="326"/>
      <c r="H1364" s="326"/>
      <c r="I1364" s="327">
        <v>0.57999999999999996</v>
      </c>
      <c r="J1364" s="326"/>
      <c r="K1364" s="326"/>
      <c r="L1364" s="328"/>
      <c r="M1364" s="326"/>
      <c r="N1364" s="326"/>
      <c r="O1364" s="328"/>
      <c r="P1364" s="326"/>
      <c r="Q1364" s="290">
        <v>0.57999999999999996</v>
      </c>
    </row>
    <row r="1365" spans="1:17" hidden="1" outlineLevel="1" collapsed="1" x14ac:dyDescent="0.25">
      <c r="A1365" s="287"/>
      <c r="B1365" s="287"/>
      <c r="C1365" s="287"/>
      <c r="D1365" s="325">
        <v>100463965</v>
      </c>
      <c r="E1365" s="326"/>
      <c r="F1365" s="326"/>
      <c r="G1365" s="326"/>
      <c r="H1365" s="326"/>
      <c r="I1365" s="327">
        <v>0.77</v>
      </c>
      <c r="J1365" s="326"/>
      <c r="K1365" s="326"/>
      <c r="L1365" s="328"/>
      <c r="M1365" s="326"/>
      <c r="N1365" s="326"/>
      <c r="O1365" s="328"/>
      <c r="P1365" s="326"/>
      <c r="Q1365" s="290">
        <v>0.77</v>
      </c>
    </row>
    <row r="1366" spans="1:17" hidden="1" outlineLevel="1" collapsed="1" x14ac:dyDescent="0.25">
      <c r="A1366" s="287"/>
      <c r="B1366" s="287"/>
      <c r="C1366" s="287"/>
      <c r="D1366" s="325">
        <v>100463872</v>
      </c>
      <c r="E1366" s="326"/>
      <c r="F1366" s="326"/>
      <c r="G1366" s="326"/>
      <c r="H1366" s="326"/>
      <c r="I1366" s="327">
        <v>3.14</v>
      </c>
      <c r="J1366" s="326"/>
      <c r="K1366" s="326"/>
      <c r="L1366" s="328"/>
      <c r="M1366" s="326"/>
      <c r="N1366" s="326"/>
      <c r="O1366" s="328"/>
      <c r="P1366" s="326"/>
      <c r="Q1366" s="290">
        <v>3.14</v>
      </c>
    </row>
    <row r="1367" spans="1:17" hidden="1" outlineLevel="1" collapsed="1" x14ac:dyDescent="0.25">
      <c r="A1367" s="287"/>
      <c r="B1367" s="287"/>
      <c r="C1367" s="287"/>
      <c r="D1367" s="325">
        <v>100463873</v>
      </c>
      <c r="E1367" s="326"/>
      <c r="F1367" s="326"/>
      <c r="G1367" s="326"/>
      <c r="H1367" s="326"/>
      <c r="I1367" s="327">
        <v>3.2</v>
      </c>
      <c r="J1367" s="326"/>
      <c r="K1367" s="326"/>
      <c r="L1367" s="328"/>
      <c r="M1367" s="326"/>
      <c r="N1367" s="326"/>
      <c r="O1367" s="328"/>
      <c r="P1367" s="326"/>
      <c r="Q1367" s="290">
        <v>3.2</v>
      </c>
    </row>
    <row r="1368" spans="1:17" hidden="1" outlineLevel="1" collapsed="1" x14ac:dyDescent="0.25">
      <c r="A1368" s="287"/>
      <c r="B1368" s="287"/>
      <c r="C1368" s="287"/>
      <c r="D1368" s="325">
        <v>100463874</v>
      </c>
      <c r="E1368" s="326"/>
      <c r="F1368" s="326"/>
      <c r="G1368" s="326"/>
      <c r="H1368" s="326"/>
      <c r="I1368" s="327">
        <v>2</v>
      </c>
      <c r="J1368" s="326"/>
      <c r="K1368" s="326"/>
      <c r="L1368" s="328"/>
      <c r="M1368" s="326"/>
      <c r="N1368" s="326"/>
      <c r="O1368" s="328"/>
      <c r="P1368" s="326"/>
      <c r="Q1368" s="290">
        <v>2</v>
      </c>
    </row>
    <row r="1369" spans="1:17" hidden="1" outlineLevel="1" collapsed="1" x14ac:dyDescent="0.25">
      <c r="A1369" s="287"/>
      <c r="B1369" s="287"/>
      <c r="C1369" s="287"/>
      <c r="D1369" s="325">
        <v>100463875</v>
      </c>
      <c r="E1369" s="326"/>
      <c r="F1369" s="326"/>
      <c r="G1369" s="326"/>
      <c r="H1369" s="326"/>
      <c r="I1369" s="327">
        <v>1.58</v>
      </c>
      <c r="J1369" s="326"/>
      <c r="K1369" s="326"/>
      <c r="L1369" s="328"/>
      <c r="M1369" s="326"/>
      <c r="N1369" s="326"/>
      <c r="O1369" s="328"/>
      <c r="P1369" s="326"/>
      <c r="Q1369" s="290">
        <v>1.58</v>
      </c>
    </row>
    <row r="1370" spans="1:17" hidden="1" outlineLevel="1" collapsed="1" x14ac:dyDescent="0.25">
      <c r="A1370" s="287"/>
      <c r="B1370" s="287"/>
      <c r="C1370" s="287"/>
      <c r="D1370" s="325">
        <v>100463878</v>
      </c>
      <c r="E1370" s="326"/>
      <c r="F1370" s="326"/>
      <c r="G1370" s="326"/>
      <c r="H1370" s="326"/>
      <c r="I1370" s="327">
        <v>4.09</v>
      </c>
      <c r="J1370" s="326"/>
      <c r="K1370" s="326"/>
      <c r="L1370" s="328"/>
      <c r="M1370" s="326"/>
      <c r="N1370" s="326"/>
      <c r="O1370" s="328"/>
      <c r="P1370" s="326"/>
      <c r="Q1370" s="290">
        <v>4.09</v>
      </c>
    </row>
    <row r="1371" spans="1:17" hidden="1" outlineLevel="1" collapsed="1" x14ac:dyDescent="0.25">
      <c r="A1371" s="287"/>
      <c r="B1371" s="287"/>
      <c r="C1371" s="287"/>
      <c r="D1371" s="325">
        <v>100463885</v>
      </c>
      <c r="E1371" s="326"/>
      <c r="F1371" s="326"/>
      <c r="G1371" s="326"/>
      <c r="H1371" s="326"/>
      <c r="I1371" s="327">
        <v>0.28999999999999998</v>
      </c>
      <c r="J1371" s="326"/>
      <c r="K1371" s="326"/>
      <c r="L1371" s="328"/>
      <c r="M1371" s="326"/>
      <c r="N1371" s="326"/>
      <c r="O1371" s="328"/>
      <c r="P1371" s="326"/>
      <c r="Q1371" s="290">
        <v>0.28999999999999998</v>
      </c>
    </row>
    <row r="1372" spans="1:17" hidden="1" outlineLevel="1" collapsed="1" x14ac:dyDescent="0.25">
      <c r="A1372" s="287"/>
      <c r="B1372" s="287"/>
      <c r="C1372" s="287"/>
      <c r="D1372" s="325">
        <v>100463917</v>
      </c>
      <c r="E1372" s="326"/>
      <c r="F1372" s="326"/>
      <c r="G1372" s="326"/>
      <c r="H1372" s="326"/>
      <c r="I1372" s="327">
        <v>0.57999999999999996</v>
      </c>
      <c r="J1372" s="326"/>
      <c r="K1372" s="326"/>
      <c r="L1372" s="328"/>
      <c r="M1372" s="326"/>
      <c r="N1372" s="326"/>
      <c r="O1372" s="328"/>
      <c r="P1372" s="326"/>
      <c r="Q1372" s="290">
        <v>0.57999999999999996</v>
      </c>
    </row>
    <row r="1373" spans="1:17" hidden="1" outlineLevel="1" collapsed="1" x14ac:dyDescent="0.25">
      <c r="A1373" s="287"/>
      <c r="B1373" s="287"/>
      <c r="C1373" s="287"/>
      <c r="D1373" s="325">
        <v>100463899</v>
      </c>
      <c r="E1373" s="326"/>
      <c r="F1373" s="326"/>
      <c r="G1373" s="326"/>
      <c r="H1373" s="326"/>
      <c r="I1373" s="327">
        <v>2.5499999999999998</v>
      </c>
      <c r="J1373" s="326"/>
      <c r="K1373" s="326"/>
      <c r="L1373" s="328"/>
      <c r="M1373" s="326"/>
      <c r="N1373" s="326"/>
      <c r="O1373" s="328"/>
      <c r="P1373" s="326"/>
      <c r="Q1373" s="290">
        <v>2.5499999999999998</v>
      </c>
    </row>
    <row r="1374" spans="1:17" hidden="1" outlineLevel="1" collapsed="1" x14ac:dyDescent="0.25">
      <c r="A1374" s="287"/>
      <c r="B1374" s="287"/>
      <c r="C1374" s="287"/>
      <c r="D1374" s="325">
        <v>100463906</v>
      </c>
      <c r="E1374" s="326"/>
      <c r="F1374" s="326"/>
      <c r="G1374" s="326"/>
      <c r="H1374" s="326"/>
      <c r="I1374" s="327">
        <v>3.72</v>
      </c>
      <c r="J1374" s="326"/>
      <c r="K1374" s="326"/>
      <c r="L1374" s="328"/>
      <c r="M1374" s="326"/>
      <c r="N1374" s="326"/>
      <c r="O1374" s="328"/>
      <c r="P1374" s="326"/>
      <c r="Q1374" s="290">
        <v>3.72</v>
      </c>
    </row>
    <row r="1375" spans="1:17" hidden="1" outlineLevel="1" collapsed="1" x14ac:dyDescent="0.25">
      <c r="A1375" s="287"/>
      <c r="B1375" s="287"/>
      <c r="C1375" s="287"/>
      <c r="D1375" s="325">
        <v>100463908</v>
      </c>
      <c r="E1375" s="326"/>
      <c r="F1375" s="326"/>
      <c r="G1375" s="326"/>
      <c r="H1375" s="326"/>
      <c r="I1375" s="327">
        <v>2.71</v>
      </c>
      <c r="J1375" s="326"/>
      <c r="K1375" s="326"/>
      <c r="L1375" s="328"/>
      <c r="M1375" s="326"/>
      <c r="N1375" s="326"/>
      <c r="O1375" s="328"/>
      <c r="P1375" s="326"/>
      <c r="Q1375" s="290">
        <v>2.71</v>
      </c>
    </row>
    <row r="1376" spans="1:17" hidden="1" outlineLevel="1" collapsed="1" x14ac:dyDescent="0.25">
      <c r="A1376" s="287"/>
      <c r="B1376" s="287"/>
      <c r="C1376" s="287"/>
      <c r="D1376" s="325">
        <v>100463952</v>
      </c>
      <c r="E1376" s="326"/>
      <c r="F1376" s="326"/>
      <c r="G1376" s="326"/>
      <c r="H1376" s="326"/>
      <c r="I1376" s="327">
        <v>0.35</v>
      </c>
      <c r="J1376" s="326"/>
      <c r="K1376" s="326"/>
      <c r="L1376" s="328"/>
      <c r="M1376" s="326"/>
      <c r="N1376" s="326"/>
      <c r="O1376" s="328"/>
      <c r="P1376" s="326"/>
      <c r="Q1376" s="290">
        <v>0.35</v>
      </c>
    </row>
    <row r="1377" spans="1:17" hidden="1" outlineLevel="1" collapsed="1" x14ac:dyDescent="0.25">
      <c r="A1377" s="287"/>
      <c r="B1377" s="287"/>
      <c r="C1377" s="287"/>
      <c r="D1377" s="325">
        <v>100463925</v>
      </c>
      <c r="E1377" s="326"/>
      <c r="F1377" s="326"/>
      <c r="G1377" s="326"/>
      <c r="H1377" s="326"/>
      <c r="I1377" s="327">
        <v>1.89</v>
      </c>
      <c r="J1377" s="326"/>
      <c r="K1377" s="326"/>
      <c r="L1377" s="328"/>
      <c r="M1377" s="326"/>
      <c r="N1377" s="326"/>
      <c r="O1377" s="328"/>
      <c r="P1377" s="326"/>
      <c r="Q1377" s="290">
        <v>1.89</v>
      </c>
    </row>
    <row r="1378" spans="1:17" hidden="1" outlineLevel="1" collapsed="1" x14ac:dyDescent="0.25">
      <c r="A1378" s="287"/>
      <c r="B1378" s="287"/>
      <c r="C1378" s="287"/>
      <c r="D1378" s="325">
        <v>100463930</v>
      </c>
      <c r="E1378" s="326"/>
      <c r="F1378" s="326"/>
      <c r="G1378" s="326"/>
      <c r="H1378" s="326"/>
      <c r="I1378" s="327">
        <v>1.71</v>
      </c>
      <c r="J1378" s="326"/>
      <c r="K1378" s="326"/>
      <c r="L1378" s="328"/>
      <c r="M1378" s="326"/>
      <c r="N1378" s="326"/>
      <c r="O1378" s="328"/>
      <c r="P1378" s="326"/>
      <c r="Q1378" s="290">
        <v>1.71</v>
      </c>
    </row>
    <row r="1379" spans="1:17" hidden="1" outlineLevel="1" collapsed="1" x14ac:dyDescent="0.25">
      <c r="A1379" s="287"/>
      <c r="B1379" s="287"/>
      <c r="C1379" s="287"/>
      <c r="D1379" s="325">
        <v>100463932</v>
      </c>
      <c r="E1379" s="326"/>
      <c r="F1379" s="326"/>
      <c r="G1379" s="326"/>
      <c r="H1379" s="326"/>
      <c r="I1379" s="327">
        <v>2.65</v>
      </c>
      <c r="J1379" s="326"/>
      <c r="K1379" s="326"/>
      <c r="L1379" s="328"/>
      <c r="M1379" s="326"/>
      <c r="N1379" s="326"/>
      <c r="O1379" s="328"/>
      <c r="P1379" s="326"/>
      <c r="Q1379" s="290">
        <v>2.65</v>
      </c>
    </row>
    <row r="1380" spans="1:17" hidden="1" outlineLevel="1" collapsed="1" x14ac:dyDescent="0.25">
      <c r="A1380" s="287"/>
      <c r="B1380" s="287"/>
      <c r="C1380" s="287"/>
      <c r="D1380" s="325">
        <v>100463938</v>
      </c>
      <c r="E1380" s="326"/>
      <c r="F1380" s="326"/>
      <c r="G1380" s="326"/>
      <c r="H1380" s="326"/>
      <c r="I1380" s="327">
        <v>1.55</v>
      </c>
      <c r="J1380" s="326"/>
      <c r="K1380" s="326"/>
      <c r="L1380" s="328"/>
      <c r="M1380" s="326"/>
      <c r="N1380" s="326"/>
      <c r="O1380" s="328"/>
      <c r="P1380" s="326"/>
      <c r="Q1380" s="290">
        <v>1.55</v>
      </c>
    </row>
    <row r="1381" spans="1:17" hidden="1" outlineLevel="1" collapsed="1" x14ac:dyDescent="0.25">
      <c r="A1381" s="287"/>
      <c r="B1381" s="287"/>
      <c r="C1381" s="287"/>
      <c r="D1381" s="325">
        <v>100463260</v>
      </c>
      <c r="E1381" s="326"/>
      <c r="F1381" s="326"/>
      <c r="G1381" s="326"/>
      <c r="H1381" s="326"/>
      <c r="I1381" s="327">
        <v>0.11</v>
      </c>
      <c r="J1381" s="326"/>
      <c r="K1381" s="326"/>
      <c r="L1381" s="328"/>
      <c r="M1381" s="326"/>
      <c r="N1381" s="326"/>
      <c r="O1381" s="328"/>
      <c r="P1381" s="326"/>
      <c r="Q1381" s="290">
        <v>0.11</v>
      </c>
    </row>
    <row r="1382" spans="1:17" hidden="1" outlineLevel="1" collapsed="1" x14ac:dyDescent="0.25">
      <c r="A1382" s="287"/>
      <c r="B1382" s="287"/>
      <c r="C1382" s="287"/>
      <c r="D1382" s="325">
        <v>100463236</v>
      </c>
      <c r="E1382" s="326"/>
      <c r="F1382" s="326"/>
      <c r="G1382" s="326"/>
      <c r="H1382" s="326"/>
      <c r="I1382" s="327">
        <v>16.86</v>
      </c>
      <c r="J1382" s="326"/>
      <c r="K1382" s="326"/>
      <c r="L1382" s="328"/>
      <c r="M1382" s="326"/>
      <c r="N1382" s="326"/>
      <c r="O1382" s="328"/>
      <c r="P1382" s="326"/>
      <c r="Q1382" s="290">
        <v>16.86</v>
      </c>
    </row>
    <row r="1383" spans="1:17" hidden="1" outlineLevel="1" collapsed="1" x14ac:dyDescent="0.25">
      <c r="A1383" s="287"/>
      <c r="B1383" s="287"/>
      <c r="C1383" s="287"/>
      <c r="D1383" s="325">
        <v>100463238</v>
      </c>
      <c r="E1383" s="326"/>
      <c r="F1383" s="326"/>
      <c r="G1383" s="326"/>
      <c r="H1383" s="326"/>
      <c r="I1383" s="327">
        <v>0.13</v>
      </c>
      <c r="J1383" s="326"/>
      <c r="K1383" s="326"/>
      <c r="L1383" s="328"/>
      <c r="M1383" s="326"/>
      <c r="N1383" s="326"/>
      <c r="O1383" s="328"/>
      <c r="P1383" s="326"/>
      <c r="Q1383" s="290">
        <v>0.13</v>
      </c>
    </row>
    <row r="1384" spans="1:17" hidden="1" outlineLevel="1" collapsed="1" x14ac:dyDescent="0.25">
      <c r="A1384" s="287"/>
      <c r="B1384" s="287"/>
      <c r="C1384" s="287"/>
      <c r="D1384" s="325">
        <v>100463242</v>
      </c>
      <c r="E1384" s="326"/>
      <c r="F1384" s="326"/>
      <c r="G1384" s="326"/>
      <c r="H1384" s="326"/>
      <c r="I1384" s="327">
        <v>0.27</v>
      </c>
      <c r="J1384" s="326"/>
      <c r="K1384" s="326"/>
      <c r="L1384" s="328"/>
      <c r="M1384" s="326"/>
      <c r="N1384" s="326"/>
      <c r="O1384" s="328"/>
      <c r="P1384" s="326"/>
      <c r="Q1384" s="290">
        <v>0.27</v>
      </c>
    </row>
    <row r="1385" spans="1:17" hidden="1" outlineLevel="1" collapsed="1" x14ac:dyDescent="0.25">
      <c r="A1385" s="287"/>
      <c r="B1385" s="287"/>
      <c r="C1385" s="287"/>
      <c r="D1385" s="325">
        <v>100463245</v>
      </c>
      <c r="E1385" s="326"/>
      <c r="F1385" s="326"/>
      <c r="G1385" s="326"/>
      <c r="H1385" s="326"/>
      <c r="I1385" s="327">
        <v>0.61</v>
      </c>
      <c r="J1385" s="326"/>
      <c r="K1385" s="326"/>
      <c r="L1385" s="328"/>
      <c r="M1385" s="326"/>
      <c r="N1385" s="326"/>
      <c r="O1385" s="328"/>
      <c r="P1385" s="326"/>
      <c r="Q1385" s="290">
        <v>0.61</v>
      </c>
    </row>
    <row r="1386" spans="1:17" hidden="1" outlineLevel="1" collapsed="1" x14ac:dyDescent="0.25">
      <c r="A1386" s="287"/>
      <c r="B1386" s="287"/>
      <c r="C1386" s="287"/>
      <c r="D1386" s="325">
        <v>100463247</v>
      </c>
      <c r="E1386" s="326"/>
      <c r="F1386" s="326"/>
      <c r="G1386" s="326"/>
      <c r="H1386" s="326"/>
      <c r="I1386" s="327">
        <v>0.89849999999999997</v>
      </c>
      <c r="J1386" s="326"/>
      <c r="K1386" s="326"/>
      <c r="L1386" s="328"/>
      <c r="M1386" s="326"/>
      <c r="N1386" s="326"/>
      <c r="O1386" s="328"/>
      <c r="P1386" s="326"/>
      <c r="Q1386" s="290">
        <v>0.89849999999999997</v>
      </c>
    </row>
    <row r="1387" spans="1:17" hidden="1" outlineLevel="1" collapsed="1" x14ac:dyDescent="0.25">
      <c r="A1387" s="287"/>
      <c r="B1387" s="287"/>
      <c r="C1387" s="287"/>
      <c r="D1387" s="325">
        <v>100463277</v>
      </c>
      <c r="E1387" s="326"/>
      <c r="F1387" s="326"/>
      <c r="G1387" s="326"/>
      <c r="H1387" s="326"/>
      <c r="I1387" s="327">
        <v>3.85</v>
      </c>
      <c r="J1387" s="326"/>
      <c r="K1387" s="326"/>
      <c r="L1387" s="328"/>
      <c r="M1387" s="326"/>
      <c r="N1387" s="326"/>
      <c r="O1387" s="328"/>
      <c r="P1387" s="326"/>
      <c r="Q1387" s="290">
        <v>3.85</v>
      </c>
    </row>
    <row r="1388" spans="1:17" hidden="1" outlineLevel="1" collapsed="1" x14ac:dyDescent="0.25">
      <c r="A1388" s="287"/>
      <c r="B1388" s="287"/>
      <c r="C1388" s="287"/>
      <c r="D1388" s="325">
        <v>100463286</v>
      </c>
      <c r="E1388" s="326"/>
      <c r="F1388" s="326"/>
      <c r="G1388" s="326"/>
      <c r="H1388" s="326"/>
      <c r="I1388" s="327">
        <v>0.84</v>
      </c>
      <c r="J1388" s="326"/>
      <c r="K1388" s="326"/>
      <c r="L1388" s="328"/>
      <c r="M1388" s="326"/>
      <c r="N1388" s="326"/>
      <c r="O1388" s="328"/>
      <c r="P1388" s="326"/>
      <c r="Q1388" s="290">
        <v>0.84</v>
      </c>
    </row>
    <row r="1389" spans="1:17" hidden="1" outlineLevel="1" collapsed="1" x14ac:dyDescent="0.25">
      <c r="A1389" s="287"/>
      <c r="B1389" s="287"/>
      <c r="C1389" s="287"/>
      <c r="D1389" s="325">
        <v>100463297</v>
      </c>
      <c r="E1389" s="326"/>
      <c r="F1389" s="326"/>
      <c r="G1389" s="326"/>
      <c r="H1389" s="326"/>
      <c r="I1389" s="327">
        <v>0.62</v>
      </c>
      <c r="J1389" s="326"/>
      <c r="K1389" s="326"/>
      <c r="L1389" s="328"/>
      <c r="M1389" s="326"/>
      <c r="N1389" s="326"/>
      <c r="O1389" s="328"/>
      <c r="P1389" s="326"/>
      <c r="Q1389" s="290">
        <v>0.62</v>
      </c>
    </row>
    <row r="1390" spans="1:17" hidden="1" outlineLevel="1" collapsed="1" x14ac:dyDescent="0.25">
      <c r="A1390" s="287"/>
      <c r="B1390" s="287"/>
      <c r="C1390" s="287"/>
      <c r="D1390" s="325">
        <v>100463298</v>
      </c>
      <c r="E1390" s="326"/>
      <c r="F1390" s="326"/>
      <c r="G1390" s="326"/>
      <c r="H1390" s="326"/>
      <c r="I1390" s="327">
        <v>2.3134999999999999</v>
      </c>
      <c r="J1390" s="326"/>
      <c r="K1390" s="326"/>
      <c r="L1390" s="328"/>
      <c r="M1390" s="326"/>
      <c r="N1390" s="326"/>
      <c r="O1390" s="328"/>
      <c r="P1390" s="326"/>
      <c r="Q1390" s="290">
        <v>2.3134999999999999</v>
      </c>
    </row>
    <row r="1391" spans="1:17" hidden="1" outlineLevel="1" collapsed="1" x14ac:dyDescent="0.25">
      <c r="A1391" s="287"/>
      <c r="B1391" s="287"/>
      <c r="C1391" s="287"/>
      <c r="D1391" s="325">
        <v>100463226</v>
      </c>
      <c r="E1391" s="326"/>
      <c r="F1391" s="326"/>
      <c r="G1391" s="326"/>
      <c r="H1391" s="326"/>
      <c r="I1391" s="327">
        <v>0.7</v>
      </c>
      <c r="J1391" s="326"/>
      <c r="K1391" s="326"/>
      <c r="L1391" s="328"/>
      <c r="M1391" s="326"/>
      <c r="N1391" s="326"/>
      <c r="O1391" s="328"/>
      <c r="P1391" s="326"/>
      <c r="Q1391" s="290">
        <v>0.7</v>
      </c>
    </row>
    <row r="1392" spans="1:17" hidden="1" outlineLevel="1" collapsed="1" x14ac:dyDescent="0.25">
      <c r="A1392" s="287"/>
      <c r="B1392" s="287"/>
      <c r="C1392" s="287"/>
      <c r="D1392" s="325">
        <v>100463220</v>
      </c>
      <c r="E1392" s="326"/>
      <c r="F1392" s="326"/>
      <c r="G1392" s="326"/>
      <c r="H1392" s="326"/>
      <c r="I1392" s="327">
        <v>1.76</v>
      </c>
      <c r="J1392" s="326"/>
      <c r="K1392" s="326"/>
      <c r="L1392" s="328"/>
      <c r="M1392" s="326"/>
      <c r="N1392" s="326"/>
      <c r="O1392" s="328"/>
      <c r="P1392" s="326"/>
      <c r="Q1392" s="290">
        <v>1.76</v>
      </c>
    </row>
    <row r="1393" spans="1:17" hidden="1" outlineLevel="1" collapsed="1" x14ac:dyDescent="0.25">
      <c r="A1393" s="287"/>
      <c r="B1393" s="287"/>
      <c r="C1393" s="287"/>
      <c r="D1393" s="325">
        <v>100463221</v>
      </c>
      <c r="E1393" s="326"/>
      <c r="F1393" s="326"/>
      <c r="G1393" s="326"/>
      <c r="H1393" s="326"/>
      <c r="I1393" s="327">
        <v>2.48</v>
      </c>
      <c r="J1393" s="326"/>
      <c r="K1393" s="326"/>
      <c r="L1393" s="328"/>
      <c r="M1393" s="326"/>
      <c r="N1393" s="326"/>
      <c r="O1393" s="328"/>
      <c r="P1393" s="326"/>
      <c r="Q1393" s="290">
        <v>2.48</v>
      </c>
    </row>
    <row r="1394" spans="1:17" hidden="1" outlineLevel="1" collapsed="1" x14ac:dyDescent="0.25">
      <c r="A1394" s="287"/>
      <c r="B1394" s="287"/>
      <c r="C1394" s="287"/>
      <c r="D1394" s="325">
        <v>100463231</v>
      </c>
      <c r="E1394" s="326"/>
      <c r="F1394" s="326"/>
      <c r="G1394" s="326"/>
      <c r="H1394" s="326"/>
      <c r="I1394" s="327">
        <v>5.71</v>
      </c>
      <c r="J1394" s="326"/>
      <c r="K1394" s="326"/>
      <c r="L1394" s="328"/>
      <c r="M1394" s="326"/>
      <c r="N1394" s="326"/>
      <c r="O1394" s="328"/>
      <c r="P1394" s="326"/>
      <c r="Q1394" s="290">
        <v>5.71</v>
      </c>
    </row>
    <row r="1395" spans="1:17" hidden="1" outlineLevel="1" collapsed="1" x14ac:dyDescent="0.25">
      <c r="A1395" s="287"/>
      <c r="B1395" s="287"/>
      <c r="C1395" s="287"/>
      <c r="D1395" s="325">
        <v>100463232</v>
      </c>
      <c r="E1395" s="326"/>
      <c r="F1395" s="326"/>
      <c r="G1395" s="326"/>
      <c r="H1395" s="326"/>
      <c r="I1395" s="327">
        <v>0.79</v>
      </c>
      <c r="J1395" s="326"/>
      <c r="K1395" s="326"/>
      <c r="L1395" s="328"/>
      <c r="M1395" s="326"/>
      <c r="N1395" s="326"/>
      <c r="O1395" s="328"/>
      <c r="P1395" s="326"/>
      <c r="Q1395" s="290">
        <v>0.79</v>
      </c>
    </row>
    <row r="1396" spans="1:17" hidden="1" outlineLevel="1" collapsed="1" x14ac:dyDescent="0.25">
      <c r="A1396" s="287"/>
      <c r="B1396" s="287"/>
      <c r="C1396" s="287"/>
      <c r="D1396" s="325">
        <v>100463233</v>
      </c>
      <c r="E1396" s="326"/>
      <c r="F1396" s="326"/>
      <c r="G1396" s="326"/>
      <c r="H1396" s="326"/>
      <c r="I1396" s="327">
        <v>0.17449999999999999</v>
      </c>
      <c r="J1396" s="326"/>
      <c r="K1396" s="326"/>
      <c r="L1396" s="328"/>
      <c r="M1396" s="326"/>
      <c r="N1396" s="326"/>
      <c r="O1396" s="328"/>
      <c r="P1396" s="326"/>
      <c r="Q1396" s="290">
        <v>0.17449999999999999</v>
      </c>
    </row>
    <row r="1397" spans="1:17" hidden="1" outlineLevel="1" collapsed="1" x14ac:dyDescent="0.25">
      <c r="A1397" s="287"/>
      <c r="B1397" s="287"/>
      <c r="C1397" s="287"/>
      <c r="D1397" s="325">
        <v>100463207</v>
      </c>
      <c r="E1397" s="326"/>
      <c r="F1397" s="326"/>
      <c r="G1397" s="326"/>
      <c r="H1397" s="326"/>
      <c r="I1397" s="327">
        <v>2.82</v>
      </c>
      <c r="J1397" s="326"/>
      <c r="K1397" s="326"/>
      <c r="L1397" s="328"/>
      <c r="M1397" s="326"/>
      <c r="N1397" s="326"/>
      <c r="O1397" s="328"/>
      <c r="P1397" s="326"/>
      <c r="Q1397" s="290">
        <v>2.82</v>
      </c>
    </row>
    <row r="1398" spans="1:17" hidden="1" outlineLevel="1" collapsed="1" x14ac:dyDescent="0.25">
      <c r="A1398" s="287"/>
      <c r="B1398" s="287"/>
      <c r="C1398" s="287"/>
      <c r="D1398" s="325">
        <v>100463212</v>
      </c>
      <c r="E1398" s="326"/>
      <c r="F1398" s="326"/>
      <c r="G1398" s="326"/>
      <c r="H1398" s="326"/>
      <c r="I1398" s="327">
        <v>6</v>
      </c>
      <c r="J1398" s="326"/>
      <c r="K1398" s="326"/>
      <c r="L1398" s="328"/>
      <c r="M1398" s="326"/>
      <c r="N1398" s="326"/>
      <c r="O1398" s="328"/>
      <c r="P1398" s="326"/>
      <c r="Q1398" s="290">
        <v>6</v>
      </c>
    </row>
    <row r="1399" spans="1:17" hidden="1" outlineLevel="1" collapsed="1" x14ac:dyDescent="0.25">
      <c r="A1399" s="287"/>
      <c r="B1399" s="287"/>
      <c r="C1399" s="287"/>
      <c r="D1399" s="325">
        <v>100463213</v>
      </c>
      <c r="E1399" s="326"/>
      <c r="F1399" s="326"/>
      <c r="G1399" s="326"/>
      <c r="H1399" s="326"/>
      <c r="I1399" s="327">
        <v>0.19</v>
      </c>
      <c r="J1399" s="326"/>
      <c r="K1399" s="326"/>
      <c r="L1399" s="328"/>
      <c r="M1399" s="326"/>
      <c r="N1399" s="326"/>
      <c r="O1399" s="328"/>
      <c r="P1399" s="326"/>
      <c r="Q1399" s="290">
        <v>0.19</v>
      </c>
    </row>
    <row r="1400" spans="1:17" hidden="1" outlineLevel="1" collapsed="1" x14ac:dyDescent="0.25">
      <c r="A1400" s="287"/>
      <c r="B1400" s="287"/>
      <c r="C1400" s="287"/>
      <c r="D1400" s="325">
        <v>100463214</v>
      </c>
      <c r="E1400" s="326"/>
      <c r="F1400" s="326"/>
      <c r="G1400" s="326"/>
      <c r="H1400" s="326"/>
      <c r="I1400" s="327">
        <v>4.51</v>
      </c>
      <c r="J1400" s="326"/>
      <c r="K1400" s="326"/>
      <c r="L1400" s="328"/>
      <c r="M1400" s="326"/>
      <c r="N1400" s="326"/>
      <c r="O1400" s="328"/>
      <c r="P1400" s="326"/>
      <c r="Q1400" s="290">
        <v>4.51</v>
      </c>
    </row>
    <row r="1401" spans="1:17" hidden="1" outlineLevel="1" collapsed="1" x14ac:dyDescent="0.25">
      <c r="A1401" s="287"/>
      <c r="B1401" s="287"/>
      <c r="C1401" s="287"/>
      <c r="D1401" s="325">
        <v>100463215</v>
      </c>
      <c r="E1401" s="326"/>
      <c r="F1401" s="326"/>
      <c r="G1401" s="326"/>
      <c r="H1401" s="326"/>
      <c r="I1401" s="327">
        <v>5.84</v>
      </c>
      <c r="J1401" s="326"/>
      <c r="K1401" s="326"/>
      <c r="L1401" s="328"/>
      <c r="M1401" s="326"/>
      <c r="N1401" s="326"/>
      <c r="O1401" s="328"/>
      <c r="P1401" s="326"/>
      <c r="Q1401" s="290">
        <v>5.84</v>
      </c>
    </row>
    <row r="1402" spans="1:17" hidden="1" outlineLevel="1" collapsed="1" x14ac:dyDescent="0.25">
      <c r="A1402" s="287"/>
      <c r="B1402" s="287"/>
      <c r="C1402" s="287"/>
      <c r="D1402" s="325">
        <v>100463216</v>
      </c>
      <c r="E1402" s="326"/>
      <c r="F1402" s="326"/>
      <c r="G1402" s="326"/>
      <c r="H1402" s="326"/>
      <c r="I1402" s="327">
        <v>0.31</v>
      </c>
      <c r="J1402" s="326"/>
      <c r="K1402" s="326"/>
      <c r="L1402" s="328"/>
      <c r="M1402" s="326"/>
      <c r="N1402" s="326"/>
      <c r="O1402" s="328"/>
      <c r="P1402" s="326"/>
      <c r="Q1402" s="290">
        <v>0.31</v>
      </c>
    </row>
    <row r="1403" spans="1:17" hidden="1" outlineLevel="1" collapsed="1" x14ac:dyDescent="0.25">
      <c r="A1403" s="287"/>
      <c r="B1403" s="287"/>
      <c r="C1403" s="287"/>
      <c r="D1403" s="325">
        <v>100463359</v>
      </c>
      <c r="E1403" s="326"/>
      <c r="F1403" s="326"/>
      <c r="G1403" s="326"/>
      <c r="H1403" s="326"/>
      <c r="I1403" s="327">
        <v>5.98</v>
      </c>
      <c r="J1403" s="326"/>
      <c r="K1403" s="326"/>
      <c r="L1403" s="328"/>
      <c r="M1403" s="326"/>
      <c r="N1403" s="326"/>
      <c r="O1403" s="328"/>
      <c r="P1403" s="326"/>
      <c r="Q1403" s="290">
        <v>5.98</v>
      </c>
    </row>
    <row r="1404" spans="1:17" hidden="1" outlineLevel="1" collapsed="1" x14ac:dyDescent="0.25">
      <c r="A1404" s="287"/>
      <c r="B1404" s="287"/>
      <c r="C1404" s="287"/>
      <c r="D1404" s="325">
        <v>100463366</v>
      </c>
      <c r="E1404" s="326"/>
      <c r="F1404" s="326"/>
      <c r="G1404" s="326"/>
      <c r="H1404" s="326"/>
      <c r="I1404" s="327">
        <v>0.17449999999999999</v>
      </c>
      <c r="J1404" s="326"/>
      <c r="K1404" s="326"/>
      <c r="L1404" s="328"/>
      <c r="M1404" s="326"/>
      <c r="N1404" s="326"/>
      <c r="O1404" s="328"/>
      <c r="P1404" s="326"/>
      <c r="Q1404" s="290">
        <v>0.17449999999999999</v>
      </c>
    </row>
    <row r="1405" spans="1:17" hidden="1" outlineLevel="1" collapsed="1" x14ac:dyDescent="0.25">
      <c r="A1405" s="287"/>
      <c r="B1405" s="287"/>
      <c r="C1405" s="287"/>
      <c r="D1405" s="325">
        <v>100463351</v>
      </c>
      <c r="E1405" s="326"/>
      <c r="F1405" s="326"/>
      <c r="G1405" s="326"/>
      <c r="H1405" s="326"/>
      <c r="I1405" s="327">
        <v>7.58</v>
      </c>
      <c r="J1405" s="326"/>
      <c r="K1405" s="326"/>
      <c r="L1405" s="328"/>
      <c r="M1405" s="326"/>
      <c r="N1405" s="326"/>
      <c r="O1405" s="328"/>
      <c r="P1405" s="326"/>
      <c r="Q1405" s="290">
        <v>7.58</v>
      </c>
    </row>
    <row r="1406" spans="1:17" hidden="1" outlineLevel="1" collapsed="1" x14ac:dyDescent="0.25">
      <c r="A1406" s="287"/>
      <c r="B1406" s="287"/>
      <c r="C1406" s="287"/>
      <c r="D1406" s="325">
        <v>100463342</v>
      </c>
      <c r="E1406" s="326"/>
      <c r="F1406" s="326"/>
      <c r="G1406" s="326"/>
      <c r="H1406" s="326"/>
      <c r="I1406" s="327">
        <v>3.02</v>
      </c>
      <c r="J1406" s="326"/>
      <c r="K1406" s="326"/>
      <c r="L1406" s="328"/>
      <c r="M1406" s="326"/>
      <c r="N1406" s="326"/>
      <c r="O1406" s="328"/>
      <c r="P1406" s="326"/>
      <c r="Q1406" s="290">
        <v>3.02</v>
      </c>
    </row>
    <row r="1407" spans="1:17" hidden="1" outlineLevel="1" collapsed="1" x14ac:dyDescent="0.25">
      <c r="A1407" s="287"/>
      <c r="B1407" s="287"/>
      <c r="C1407" s="287"/>
      <c r="D1407" s="325">
        <v>100463344</v>
      </c>
      <c r="E1407" s="326"/>
      <c r="F1407" s="326"/>
      <c r="G1407" s="326"/>
      <c r="H1407" s="326"/>
      <c r="I1407" s="327">
        <v>4.17</v>
      </c>
      <c r="J1407" s="326"/>
      <c r="K1407" s="326"/>
      <c r="L1407" s="328"/>
      <c r="M1407" s="326"/>
      <c r="N1407" s="326"/>
      <c r="O1407" s="328"/>
      <c r="P1407" s="326"/>
      <c r="Q1407" s="290">
        <v>4.17</v>
      </c>
    </row>
    <row r="1408" spans="1:17" hidden="1" outlineLevel="1" collapsed="1" x14ac:dyDescent="0.25">
      <c r="A1408" s="287"/>
      <c r="B1408" s="287"/>
      <c r="C1408" s="287"/>
      <c r="D1408" s="325">
        <v>100463334</v>
      </c>
      <c r="E1408" s="326"/>
      <c r="F1408" s="326"/>
      <c r="G1408" s="326"/>
      <c r="H1408" s="326"/>
      <c r="I1408" s="327">
        <v>0.6</v>
      </c>
      <c r="J1408" s="326"/>
      <c r="K1408" s="326"/>
      <c r="L1408" s="328"/>
      <c r="M1408" s="326"/>
      <c r="N1408" s="326"/>
      <c r="O1408" s="328"/>
      <c r="P1408" s="326"/>
      <c r="Q1408" s="290">
        <v>0.6</v>
      </c>
    </row>
    <row r="1409" spans="1:17" hidden="1" outlineLevel="1" collapsed="1" x14ac:dyDescent="0.25">
      <c r="A1409" s="287"/>
      <c r="B1409" s="287"/>
      <c r="C1409" s="287"/>
      <c r="D1409" s="325">
        <v>100463306</v>
      </c>
      <c r="E1409" s="326"/>
      <c r="F1409" s="326"/>
      <c r="G1409" s="326"/>
      <c r="H1409" s="326"/>
      <c r="I1409" s="327">
        <v>1.59</v>
      </c>
      <c r="J1409" s="326"/>
      <c r="K1409" s="326"/>
      <c r="L1409" s="328"/>
      <c r="M1409" s="326"/>
      <c r="N1409" s="326"/>
      <c r="O1409" s="328"/>
      <c r="P1409" s="326"/>
      <c r="Q1409" s="290">
        <v>1.59</v>
      </c>
    </row>
    <row r="1410" spans="1:17" hidden="1" outlineLevel="1" collapsed="1" x14ac:dyDescent="0.25">
      <c r="A1410" s="287"/>
      <c r="B1410" s="287"/>
      <c r="C1410" s="287"/>
      <c r="D1410" s="325">
        <v>100463316</v>
      </c>
      <c r="E1410" s="326"/>
      <c r="F1410" s="326"/>
      <c r="G1410" s="326"/>
      <c r="H1410" s="326"/>
      <c r="I1410" s="327">
        <v>3.36</v>
      </c>
      <c r="J1410" s="326"/>
      <c r="K1410" s="326"/>
      <c r="L1410" s="328"/>
      <c r="M1410" s="326"/>
      <c r="N1410" s="326"/>
      <c r="O1410" s="328"/>
      <c r="P1410" s="326"/>
      <c r="Q1410" s="290">
        <v>3.36</v>
      </c>
    </row>
    <row r="1411" spans="1:17" hidden="1" outlineLevel="1" collapsed="1" x14ac:dyDescent="0.25">
      <c r="A1411" s="287"/>
      <c r="B1411" s="287"/>
      <c r="C1411" s="287"/>
      <c r="D1411" s="325">
        <v>100463318</v>
      </c>
      <c r="E1411" s="326"/>
      <c r="F1411" s="326"/>
      <c r="G1411" s="326"/>
      <c r="H1411" s="326"/>
      <c r="I1411" s="327">
        <v>1.79</v>
      </c>
      <c r="J1411" s="326"/>
      <c r="K1411" s="326"/>
      <c r="L1411" s="328"/>
      <c r="M1411" s="326"/>
      <c r="N1411" s="326"/>
      <c r="O1411" s="328"/>
      <c r="P1411" s="326"/>
      <c r="Q1411" s="290">
        <v>1.79</v>
      </c>
    </row>
    <row r="1412" spans="1:17" hidden="1" outlineLevel="1" collapsed="1" x14ac:dyDescent="0.25">
      <c r="A1412" s="287"/>
      <c r="B1412" s="287"/>
      <c r="C1412" s="287"/>
      <c r="D1412" s="325">
        <v>100463325</v>
      </c>
      <c r="E1412" s="326"/>
      <c r="F1412" s="326"/>
      <c r="G1412" s="326"/>
      <c r="H1412" s="326"/>
      <c r="I1412" s="327">
        <v>4.28</v>
      </c>
      <c r="J1412" s="326"/>
      <c r="K1412" s="326"/>
      <c r="L1412" s="328"/>
      <c r="M1412" s="326"/>
      <c r="N1412" s="326"/>
      <c r="O1412" s="328"/>
      <c r="P1412" s="326"/>
      <c r="Q1412" s="290">
        <v>4.28</v>
      </c>
    </row>
    <row r="1413" spans="1:17" hidden="1" outlineLevel="1" collapsed="1" x14ac:dyDescent="0.25">
      <c r="A1413" s="287"/>
      <c r="B1413" s="287"/>
      <c r="C1413" s="287"/>
      <c r="D1413" s="325">
        <v>100463331</v>
      </c>
      <c r="E1413" s="326"/>
      <c r="F1413" s="326"/>
      <c r="G1413" s="326"/>
      <c r="H1413" s="326"/>
      <c r="I1413" s="327">
        <v>2.62</v>
      </c>
      <c r="J1413" s="326"/>
      <c r="K1413" s="326"/>
      <c r="L1413" s="328"/>
      <c r="M1413" s="326"/>
      <c r="N1413" s="326"/>
      <c r="O1413" s="328"/>
      <c r="P1413" s="326"/>
      <c r="Q1413" s="290">
        <v>2.62</v>
      </c>
    </row>
    <row r="1414" spans="1:17" hidden="1" outlineLevel="1" collapsed="1" x14ac:dyDescent="0.25">
      <c r="A1414" s="287"/>
      <c r="B1414" s="287"/>
      <c r="C1414" s="287"/>
      <c r="D1414" s="325">
        <v>100463402</v>
      </c>
      <c r="E1414" s="326"/>
      <c r="F1414" s="326"/>
      <c r="G1414" s="326"/>
      <c r="H1414" s="326"/>
      <c r="I1414" s="327">
        <v>1.43</v>
      </c>
      <c r="J1414" s="326"/>
      <c r="K1414" s="326"/>
      <c r="L1414" s="328"/>
      <c r="M1414" s="326"/>
      <c r="N1414" s="326"/>
      <c r="O1414" s="328"/>
      <c r="P1414" s="326"/>
      <c r="Q1414" s="290">
        <v>1.43</v>
      </c>
    </row>
    <row r="1415" spans="1:17" hidden="1" outlineLevel="1" collapsed="1" x14ac:dyDescent="0.25">
      <c r="A1415" s="287"/>
      <c r="B1415" s="287"/>
      <c r="C1415" s="287"/>
      <c r="D1415" s="325">
        <v>100463380</v>
      </c>
      <c r="E1415" s="326"/>
      <c r="F1415" s="326"/>
      <c r="G1415" s="326"/>
      <c r="H1415" s="326"/>
      <c r="I1415" s="327">
        <v>2.54</v>
      </c>
      <c r="J1415" s="326"/>
      <c r="K1415" s="326"/>
      <c r="L1415" s="328"/>
      <c r="M1415" s="326"/>
      <c r="N1415" s="326"/>
      <c r="O1415" s="328"/>
      <c r="P1415" s="326"/>
      <c r="Q1415" s="290">
        <v>2.54</v>
      </c>
    </row>
    <row r="1416" spans="1:17" hidden="1" outlineLevel="1" collapsed="1" x14ac:dyDescent="0.25">
      <c r="A1416" s="287"/>
      <c r="B1416" s="287"/>
      <c r="C1416" s="287"/>
      <c r="D1416" s="325">
        <v>100463368</v>
      </c>
      <c r="E1416" s="326"/>
      <c r="F1416" s="326"/>
      <c r="G1416" s="326"/>
      <c r="H1416" s="326"/>
      <c r="I1416" s="327">
        <v>5.21</v>
      </c>
      <c r="J1416" s="326"/>
      <c r="K1416" s="326"/>
      <c r="L1416" s="328"/>
      <c r="M1416" s="326"/>
      <c r="N1416" s="326"/>
      <c r="O1416" s="328"/>
      <c r="P1416" s="326"/>
      <c r="Q1416" s="290">
        <v>5.21</v>
      </c>
    </row>
    <row r="1417" spans="1:17" hidden="1" outlineLevel="1" collapsed="1" x14ac:dyDescent="0.25">
      <c r="A1417" s="287"/>
      <c r="B1417" s="287"/>
      <c r="C1417" s="287"/>
      <c r="D1417" s="325">
        <v>100463373</v>
      </c>
      <c r="E1417" s="326"/>
      <c r="F1417" s="326"/>
      <c r="G1417" s="326"/>
      <c r="H1417" s="326"/>
      <c r="I1417" s="327">
        <v>0.15</v>
      </c>
      <c r="J1417" s="326"/>
      <c r="K1417" s="326"/>
      <c r="L1417" s="328"/>
      <c r="M1417" s="326"/>
      <c r="N1417" s="326"/>
      <c r="O1417" s="328"/>
      <c r="P1417" s="326"/>
      <c r="Q1417" s="290">
        <v>0.15</v>
      </c>
    </row>
    <row r="1418" spans="1:17" hidden="1" outlineLevel="1" collapsed="1" x14ac:dyDescent="0.25">
      <c r="A1418" s="287"/>
      <c r="B1418" s="287"/>
      <c r="C1418" s="287"/>
      <c r="D1418" s="325">
        <v>100463426</v>
      </c>
      <c r="E1418" s="326"/>
      <c r="F1418" s="326"/>
      <c r="G1418" s="326"/>
      <c r="H1418" s="326"/>
      <c r="I1418" s="327">
        <v>0.91</v>
      </c>
      <c r="J1418" s="326"/>
      <c r="K1418" s="326"/>
      <c r="L1418" s="328"/>
      <c r="M1418" s="326"/>
      <c r="N1418" s="326"/>
      <c r="O1418" s="328"/>
      <c r="P1418" s="326"/>
      <c r="Q1418" s="290">
        <v>0.91</v>
      </c>
    </row>
    <row r="1419" spans="1:17" hidden="1" outlineLevel="1" collapsed="1" x14ac:dyDescent="0.25">
      <c r="A1419" s="287"/>
      <c r="B1419" s="287"/>
      <c r="C1419" s="287"/>
      <c r="D1419" s="325">
        <v>100463430</v>
      </c>
      <c r="E1419" s="326"/>
      <c r="F1419" s="326"/>
      <c r="G1419" s="326"/>
      <c r="H1419" s="326"/>
      <c r="I1419" s="327">
        <v>0.41</v>
      </c>
      <c r="J1419" s="326"/>
      <c r="K1419" s="326"/>
      <c r="L1419" s="328"/>
      <c r="M1419" s="326"/>
      <c r="N1419" s="326"/>
      <c r="O1419" s="328"/>
      <c r="P1419" s="326"/>
      <c r="Q1419" s="290">
        <v>0.41</v>
      </c>
    </row>
    <row r="1420" spans="1:17" hidden="1" outlineLevel="1" collapsed="1" x14ac:dyDescent="0.25">
      <c r="A1420" s="287"/>
      <c r="B1420" s="287"/>
      <c r="C1420" s="287"/>
      <c r="D1420" s="325">
        <v>100463431</v>
      </c>
      <c r="E1420" s="326"/>
      <c r="F1420" s="326"/>
      <c r="G1420" s="326"/>
      <c r="H1420" s="326"/>
      <c r="I1420" s="327">
        <v>0.11</v>
      </c>
      <c r="J1420" s="326"/>
      <c r="K1420" s="326"/>
      <c r="L1420" s="328"/>
      <c r="M1420" s="326"/>
      <c r="N1420" s="326"/>
      <c r="O1420" s="328"/>
      <c r="P1420" s="326"/>
      <c r="Q1420" s="290">
        <v>0.11</v>
      </c>
    </row>
    <row r="1421" spans="1:17" hidden="1" outlineLevel="1" collapsed="1" x14ac:dyDescent="0.25">
      <c r="A1421" s="287"/>
      <c r="B1421" s="287"/>
      <c r="C1421" s="287"/>
      <c r="D1421" s="325">
        <v>100463412</v>
      </c>
      <c r="E1421" s="326"/>
      <c r="F1421" s="326"/>
      <c r="G1421" s="326"/>
      <c r="H1421" s="326"/>
      <c r="I1421" s="327">
        <v>0.19</v>
      </c>
      <c r="J1421" s="326"/>
      <c r="K1421" s="326"/>
      <c r="L1421" s="328"/>
      <c r="M1421" s="326"/>
      <c r="N1421" s="326"/>
      <c r="O1421" s="328"/>
      <c r="P1421" s="326"/>
      <c r="Q1421" s="290">
        <v>0.19</v>
      </c>
    </row>
    <row r="1422" spans="1:17" hidden="1" outlineLevel="1" collapsed="1" x14ac:dyDescent="0.25">
      <c r="A1422" s="287"/>
      <c r="B1422" s="287"/>
      <c r="C1422" s="287"/>
      <c r="D1422" s="325">
        <v>100463697</v>
      </c>
      <c r="E1422" s="326"/>
      <c r="F1422" s="326"/>
      <c r="G1422" s="326"/>
      <c r="H1422" s="326"/>
      <c r="I1422" s="327">
        <v>0.15</v>
      </c>
      <c r="J1422" s="326"/>
      <c r="K1422" s="326"/>
      <c r="L1422" s="328"/>
      <c r="M1422" s="326"/>
      <c r="N1422" s="326"/>
      <c r="O1422" s="328"/>
      <c r="P1422" s="326"/>
      <c r="Q1422" s="290">
        <v>0.15</v>
      </c>
    </row>
    <row r="1423" spans="1:17" hidden="1" outlineLevel="1" collapsed="1" x14ac:dyDescent="0.25">
      <c r="A1423" s="287"/>
      <c r="B1423" s="287"/>
      <c r="C1423" s="287"/>
      <c r="D1423" s="325">
        <v>100463698</v>
      </c>
      <c r="E1423" s="326"/>
      <c r="F1423" s="326"/>
      <c r="G1423" s="326"/>
      <c r="H1423" s="326"/>
      <c r="I1423" s="327">
        <v>1.52</v>
      </c>
      <c r="J1423" s="326"/>
      <c r="K1423" s="326"/>
      <c r="L1423" s="328"/>
      <c r="M1423" s="326"/>
      <c r="N1423" s="326"/>
      <c r="O1423" s="328"/>
      <c r="P1423" s="326"/>
      <c r="Q1423" s="290">
        <v>1.52</v>
      </c>
    </row>
    <row r="1424" spans="1:17" hidden="1" outlineLevel="1" collapsed="1" x14ac:dyDescent="0.25">
      <c r="A1424" s="287"/>
      <c r="B1424" s="287"/>
      <c r="C1424" s="287"/>
      <c r="D1424" s="325">
        <v>100463668</v>
      </c>
      <c r="E1424" s="326"/>
      <c r="F1424" s="326"/>
      <c r="G1424" s="326"/>
      <c r="H1424" s="326"/>
      <c r="I1424" s="327">
        <v>0.82</v>
      </c>
      <c r="J1424" s="326"/>
      <c r="K1424" s="326"/>
      <c r="L1424" s="328"/>
      <c r="M1424" s="326"/>
      <c r="N1424" s="326"/>
      <c r="O1424" s="328"/>
      <c r="P1424" s="326"/>
      <c r="Q1424" s="290">
        <v>0.82</v>
      </c>
    </row>
    <row r="1425" spans="1:17" hidden="1" outlineLevel="1" collapsed="1" x14ac:dyDescent="0.25">
      <c r="A1425" s="287"/>
      <c r="B1425" s="287"/>
      <c r="C1425" s="287"/>
      <c r="D1425" s="325">
        <v>100463672</v>
      </c>
      <c r="E1425" s="326"/>
      <c r="F1425" s="326"/>
      <c r="G1425" s="326"/>
      <c r="H1425" s="326"/>
      <c r="I1425" s="327">
        <v>0.17449999999999999</v>
      </c>
      <c r="J1425" s="326"/>
      <c r="K1425" s="326"/>
      <c r="L1425" s="328"/>
      <c r="M1425" s="326"/>
      <c r="N1425" s="326"/>
      <c r="O1425" s="328"/>
      <c r="P1425" s="326"/>
      <c r="Q1425" s="290">
        <v>0.17449999999999999</v>
      </c>
    </row>
    <row r="1426" spans="1:17" hidden="1" outlineLevel="1" collapsed="1" x14ac:dyDescent="0.25">
      <c r="A1426" s="287"/>
      <c r="B1426" s="287"/>
      <c r="C1426" s="287"/>
      <c r="D1426" s="325">
        <v>100463675</v>
      </c>
      <c r="E1426" s="326"/>
      <c r="F1426" s="326"/>
      <c r="G1426" s="326"/>
      <c r="H1426" s="326"/>
      <c r="I1426" s="327">
        <v>0.72</v>
      </c>
      <c r="J1426" s="326"/>
      <c r="K1426" s="326"/>
      <c r="L1426" s="328"/>
      <c r="M1426" s="326"/>
      <c r="N1426" s="326"/>
      <c r="O1426" s="328"/>
      <c r="P1426" s="326"/>
      <c r="Q1426" s="290">
        <v>0.72</v>
      </c>
    </row>
    <row r="1427" spans="1:17" hidden="1" outlineLevel="1" collapsed="1" x14ac:dyDescent="0.25">
      <c r="A1427" s="287"/>
      <c r="B1427" s="287"/>
      <c r="C1427" s="287"/>
      <c r="D1427" s="325">
        <v>100463648</v>
      </c>
      <c r="E1427" s="326"/>
      <c r="F1427" s="326"/>
      <c r="G1427" s="326"/>
      <c r="H1427" s="326"/>
      <c r="I1427" s="327">
        <v>1.24</v>
      </c>
      <c r="J1427" s="326"/>
      <c r="K1427" s="326"/>
      <c r="L1427" s="328"/>
      <c r="M1427" s="326"/>
      <c r="N1427" s="326"/>
      <c r="O1427" s="328"/>
      <c r="P1427" s="326"/>
      <c r="Q1427" s="290">
        <v>1.24</v>
      </c>
    </row>
    <row r="1428" spans="1:17" hidden="1" outlineLevel="1" collapsed="1" x14ac:dyDescent="0.25">
      <c r="A1428" s="287"/>
      <c r="B1428" s="287"/>
      <c r="C1428" s="287"/>
      <c r="D1428" s="325">
        <v>100463724</v>
      </c>
      <c r="E1428" s="326"/>
      <c r="F1428" s="326"/>
      <c r="G1428" s="326"/>
      <c r="H1428" s="326"/>
      <c r="I1428" s="327">
        <v>1.34</v>
      </c>
      <c r="J1428" s="326"/>
      <c r="K1428" s="326"/>
      <c r="L1428" s="328"/>
      <c r="M1428" s="326"/>
      <c r="N1428" s="326"/>
      <c r="O1428" s="328"/>
      <c r="P1428" s="326"/>
      <c r="Q1428" s="290">
        <v>1.34</v>
      </c>
    </row>
    <row r="1429" spans="1:17" hidden="1" outlineLevel="1" collapsed="1" x14ac:dyDescent="0.25">
      <c r="A1429" s="287"/>
      <c r="B1429" s="287"/>
      <c r="C1429" s="287"/>
      <c r="D1429" s="325">
        <v>100463710</v>
      </c>
      <c r="E1429" s="326"/>
      <c r="F1429" s="326"/>
      <c r="G1429" s="326"/>
      <c r="H1429" s="326"/>
      <c r="I1429" s="327">
        <v>3.65</v>
      </c>
      <c r="J1429" s="326"/>
      <c r="K1429" s="326"/>
      <c r="L1429" s="328"/>
      <c r="M1429" s="326"/>
      <c r="N1429" s="326"/>
      <c r="O1429" s="328"/>
      <c r="P1429" s="326"/>
      <c r="Q1429" s="290">
        <v>3.65</v>
      </c>
    </row>
    <row r="1430" spans="1:17" hidden="1" outlineLevel="1" collapsed="1" x14ac:dyDescent="0.25">
      <c r="A1430" s="287"/>
      <c r="B1430" s="287"/>
      <c r="C1430" s="287"/>
      <c r="D1430" s="325">
        <v>100463713</v>
      </c>
      <c r="E1430" s="326"/>
      <c r="F1430" s="326"/>
      <c r="G1430" s="326"/>
      <c r="H1430" s="326"/>
      <c r="I1430" s="327">
        <v>2.41</v>
      </c>
      <c r="J1430" s="326"/>
      <c r="K1430" s="326"/>
      <c r="L1430" s="328"/>
      <c r="M1430" s="326"/>
      <c r="N1430" s="326"/>
      <c r="O1430" s="328"/>
      <c r="P1430" s="326"/>
      <c r="Q1430" s="290">
        <v>2.41</v>
      </c>
    </row>
    <row r="1431" spans="1:17" hidden="1" outlineLevel="1" collapsed="1" x14ac:dyDescent="0.25">
      <c r="A1431" s="287"/>
      <c r="B1431" s="287"/>
      <c r="C1431" s="287"/>
      <c r="D1431" s="325">
        <v>100463600</v>
      </c>
      <c r="E1431" s="326"/>
      <c r="F1431" s="326"/>
      <c r="G1431" s="326"/>
      <c r="H1431" s="326"/>
      <c r="I1431" s="327">
        <v>0.9</v>
      </c>
      <c r="J1431" s="326"/>
      <c r="K1431" s="326"/>
      <c r="L1431" s="328"/>
      <c r="M1431" s="326"/>
      <c r="N1431" s="326"/>
      <c r="O1431" s="328"/>
      <c r="P1431" s="326"/>
      <c r="Q1431" s="290">
        <v>0.9</v>
      </c>
    </row>
    <row r="1432" spans="1:17" hidden="1" outlineLevel="1" collapsed="1" x14ac:dyDescent="0.25">
      <c r="A1432" s="287"/>
      <c r="B1432" s="287"/>
      <c r="C1432" s="287"/>
      <c r="D1432" s="325">
        <v>100463619</v>
      </c>
      <c r="E1432" s="326"/>
      <c r="F1432" s="326"/>
      <c r="G1432" s="326"/>
      <c r="H1432" s="326"/>
      <c r="I1432" s="327">
        <v>1.56</v>
      </c>
      <c r="J1432" s="326"/>
      <c r="K1432" s="326"/>
      <c r="L1432" s="328"/>
      <c r="M1432" s="326"/>
      <c r="N1432" s="326"/>
      <c r="O1432" s="328"/>
      <c r="P1432" s="326"/>
      <c r="Q1432" s="290">
        <v>1.56</v>
      </c>
    </row>
    <row r="1433" spans="1:17" hidden="1" outlineLevel="1" collapsed="1" x14ac:dyDescent="0.25">
      <c r="A1433" s="287"/>
      <c r="B1433" s="287"/>
      <c r="C1433" s="287"/>
      <c r="D1433" s="325">
        <v>100463624</v>
      </c>
      <c r="E1433" s="326"/>
      <c r="F1433" s="326"/>
      <c r="G1433" s="326"/>
      <c r="H1433" s="326"/>
      <c r="I1433" s="327">
        <v>0.82</v>
      </c>
      <c r="J1433" s="326"/>
      <c r="K1433" s="326"/>
      <c r="L1433" s="328"/>
      <c r="M1433" s="326"/>
      <c r="N1433" s="326"/>
      <c r="O1433" s="328"/>
      <c r="P1433" s="326"/>
      <c r="Q1433" s="290">
        <v>0.82</v>
      </c>
    </row>
    <row r="1434" spans="1:17" hidden="1" outlineLevel="1" collapsed="1" x14ac:dyDescent="0.25">
      <c r="A1434" s="287"/>
      <c r="B1434" s="287"/>
      <c r="C1434" s="287"/>
      <c r="D1434" s="325">
        <v>100463665</v>
      </c>
      <c r="E1434" s="326"/>
      <c r="F1434" s="326"/>
      <c r="G1434" s="326"/>
      <c r="H1434" s="326"/>
      <c r="I1434" s="327">
        <v>0.17449999999999999</v>
      </c>
      <c r="J1434" s="326"/>
      <c r="K1434" s="326"/>
      <c r="L1434" s="328"/>
      <c r="M1434" s="326"/>
      <c r="N1434" s="326"/>
      <c r="O1434" s="328"/>
      <c r="P1434" s="326"/>
      <c r="Q1434" s="290">
        <v>0.17449999999999999</v>
      </c>
    </row>
    <row r="1435" spans="1:17" hidden="1" outlineLevel="1" collapsed="1" x14ac:dyDescent="0.25">
      <c r="A1435" s="287"/>
      <c r="B1435" s="287"/>
      <c r="C1435" s="287"/>
      <c r="D1435" s="325">
        <v>100463638</v>
      </c>
      <c r="E1435" s="326"/>
      <c r="F1435" s="326"/>
      <c r="G1435" s="326"/>
      <c r="H1435" s="326"/>
      <c r="I1435" s="327">
        <v>5.83</v>
      </c>
      <c r="J1435" s="326"/>
      <c r="K1435" s="326"/>
      <c r="L1435" s="328"/>
      <c r="M1435" s="326"/>
      <c r="N1435" s="326"/>
      <c r="O1435" s="328"/>
      <c r="P1435" s="326"/>
      <c r="Q1435" s="290">
        <v>5.83</v>
      </c>
    </row>
    <row r="1436" spans="1:17" hidden="1" outlineLevel="1" collapsed="1" x14ac:dyDescent="0.25">
      <c r="A1436" s="287"/>
      <c r="B1436" s="287"/>
      <c r="C1436" s="287"/>
      <c r="D1436" s="325">
        <v>100463640</v>
      </c>
      <c r="E1436" s="326"/>
      <c r="F1436" s="326"/>
      <c r="G1436" s="326"/>
      <c r="H1436" s="326"/>
      <c r="I1436" s="327">
        <v>1.07</v>
      </c>
      <c r="J1436" s="326"/>
      <c r="K1436" s="326"/>
      <c r="L1436" s="328"/>
      <c r="M1436" s="326"/>
      <c r="N1436" s="326"/>
      <c r="O1436" s="328"/>
      <c r="P1436" s="326"/>
      <c r="Q1436" s="290">
        <v>1.07</v>
      </c>
    </row>
    <row r="1437" spans="1:17" hidden="1" outlineLevel="1" collapsed="1" x14ac:dyDescent="0.25">
      <c r="A1437" s="287"/>
      <c r="B1437" s="287"/>
      <c r="C1437" s="287"/>
      <c r="D1437" s="325">
        <v>100463587</v>
      </c>
      <c r="E1437" s="326"/>
      <c r="F1437" s="326"/>
      <c r="G1437" s="326"/>
      <c r="H1437" s="326"/>
      <c r="I1437" s="327">
        <v>0.01</v>
      </c>
      <c r="J1437" s="326"/>
      <c r="K1437" s="326"/>
      <c r="L1437" s="328"/>
      <c r="M1437" s="326"/>
      <c r="N1437" s="326"/>
      <c r="O1437" s="328"/>
      <c r="P1437" s="326"/>
      <c r="Q1437" s="290">
        <v>0.01</v>
      </c>
    </row>
    <row r="1438" spans="1:17" hidden="1" outlineLevel="1" collapsed="1" x14ac:dyDescent="0.25">
      <c r="A1438" s="287"/>
      <c r="B1438" s="287"/>
      <c r="C1438" s="287"/>
      <c r="D1438" s="325">
        <v>100463591</v>
      </c>
      <c r="E1438" s="326"/>
      <c r="F1438" s="326"/>
      <c r="G1438" s="326"/>
      <c r="H1438" s="326"/>
      <c r="I1438" s="327">
        <v>2.23</v>
      </c>
      <c r="J1438" s="326"/>
      <c r="K1438" s="326"/>
      <c r="L1438" s="328"/>
      <c r="M1438" s="326"/>
      <c r="N1438" s="326"/>
      <c r="O1438" s="328"/>
      <c r="P1438" s="326"/>
      <c r="Q1438" s="290">
        <v>2.23</v>
      </c>
    </row>
    <row r="1439" spans="1:17" hidden="1" outlineLevel="1" collapsed="1" x14ac:dyDescent="0.25">
      <c r="A1439" s="287"/>
      <c r="B1439" s="287"/>
      <c r="C1439" s="287"/>
      <c r="D1439" s="325">
        <v>100463595</v>
      </c>
      <c r="E1439" s="326"/>
      <c r="F1439" s="326"/>
      <c r="G1439" s="326"/>
      <c r="H1439" s="326"/>
      <c r="I1439" s="327">
        <v>0.56000000000000005</v>
      </c>
      <c r="J1439" s="326"/>
      <c r="K1439" s="326"/>
      <c r="L1439" s="328"/>
      <c r="M1439" s="326"/>
      <c r="N1439" s="326"/>
      <c r="O1439" s="328"/>
      <c r="P1439" s="326"/>
      <c r="Q1439" s="290">
        <v>0.56000000000000005</v>
      </c>
    </row>
    <row r="1440" spans="1:17" hidden="1" outlineLevel="1" collapsed="1" x14ac:dyDescent="0.25">
      <c r="A1440" s="287"/>
      <c r="B1440" s="287"/>
      <c r="C1440" s="287"/>
      <c r="D1440" s="325">
        <v>100463596</v>
      </c>
      <c r="E1440" s="326"/>
      <c r="F1440" s="326"/>
      <c r="G1440" s="326"/>
      <c r="H1440" s="326"/>
      <c r="I1440" s="327">
        <v>0.91</v>
      </c>
      <c r="J1440" s="326"/>
      <c r="K1440" s="326"/>
      <c r="L1440" s="328"/>
      <c r="M1440" s="326"/>
      <c r="N1440" s="326"/>
      <c r="O1440" s="328"/>
      <c r="P1440" s="326"/>
      <c r="Q1440" s="290">
        <v>0.91</v>
      </c>
    </row>
    <row r="1441" spans="1:17" hidden="1" outlineLevel="1" collapsed="1" x14ac:dyDescent="0.25">
      <c r="A1441" s="287"/>
      <c r="B1441" s="287"/>
      <c r="C1441" s="287"/>
      <c r="D1441" s="325">
        <v>100463606</v>
      </c>
      <c r="E1441" s="326"/>
      <c r="F1441" s="326"/>
      <c r="G1441" s="326"/>
      <c r="H1441" s="326"/>
      <c r="I1441" s="327">
        <v>0.82</v>
      </c>
      <c r="J1441" s="326"/>
      <c r="K1441" s="326"/>
      <c r="L1441" s="328"/>
      <c r="M1441" s="326"/>
      <c r="N1441" s="326"/>
      <c r="O1441" s="328"/>
      <c r="P1441" s="326"/>
      <c r="Q1441" s="290">
        <v>0.82</v>
      </c>
    </row>
    <row r="1442" spans="1:17" hidden="1" outlineLevel="1" collapsed="1" x14ac:dyDescent="0.25">
      <c r="A1442" s="287"/>
      <c r="B1442" s="287"/>
      <c r="C1442" s="287"/>
      <c r="D1442" s="325">
        <v>100463608</v>
      </c>
      <c r="E1442" s="326"/>
      <c r="F1442" s="326"/>
      <c r="G1442" s="326"/>
      <c r="H1442" s="326"/>
      <c r="I1442" s="327">
        <v>1.95</v>
      </c>
      <c r="J1442" s="326"/>
      <c r="K1442" s="326"/>
      <c r="L1442" s="328"/>
      <c r="M1442" s="326"/>
      <c r="N1442" s="326"/>
      <c r="O1442" s="328"/>
      <c r="P1442" s="326"/>
      <c r="Q1442" s="290">
        <v>1.95</v>
      </c>
    </row>
    <row r="1443" spans="1:17" hidden="1" outlineLevel="1" collapsed="1" x14ac:dyDescent="0.25">
      <c r="A1443" s="287"/>
      <c r="B1443" s="287"/>
      <c r="C1443" s="287"/>
      <c r="D1443" s="325">
        <v>100463581</v>
      </c>
      <c r="E1443" s="326"/>
      <c r="F1443" s="326"/>
      <c r="G1443" s="326"/>
      <c r="H1443" s="326"/>
      <c r="I1443" s="327">
        <v>0.39</v>
      </c>
      <c r="J1443" s="326"/>
      <c r="K1443" s="326"/>
      <c r="L1443" s="328"/>
      <c r="M1443" s="326"/>
      <c r="N1443" s="326"/>
      <c r="O1443" s="328"/>
      <c r="P1443" s="326"/>
      <c r="Q1443" s="290">
        <v>0.39</v>
      </c>
    </row>
    <row r="1444" spans="1:17" hidden="1" outlineLevel="1" collapsed="1" x14ac:dyDescent="0.25">
      <c r="A1444" s="287"/>
      <c r="B1444" s="287"/>
      <c r="C1444" s="287"/>
      <c r="D1444" s="325">
        <v>100463583</v>
      </c>
      <c r="E1444" s="326"/>
      <c r="F1444" s="326"/>
      <c r="G1444" s="326"/>
      <c r="H1444" s="326"/>
      <c r="I1444" s="327">
        <v>1.19</v>
      </c>
      <c r="J1444" s="326"/>
      <c r="K1444" s="326"/>
      <c r="L1444" s="328"/>
      <c r="M1444" s="326"/>
      <c r="N1444" s="326"/>
      <c r="O1444" s="328"/>
      <c r="P1444" s="326"/>
      <c r="Q1444" s="290">
        <v>1.19</v>
      </c>
    </row>
    <row r="1445" spans="1:17" hidden="1" outlineLevel="1" collapsed="1" x14ac:dyDescent="0.25">
      <c r="A1445" s="287"/>
      <c r="B1445" s="287"/>
      <c r="C1445" s="287"/>
      <c r="D1445" s="325">
        <v>100463564</v>
      </c>
      <c r="E1445" s="326"/>
      <c r="F1445" s="326"/>
      <c r="G1445" s="326"/>
      <c r="H1445" s="326"/>
      <c r="I1445" s="327">
        <v>2.87</v>
      </c>
      <c r="J1445" s="326"/>
      <c r="K1445" s="326"/>
      <c r="L1445" s="328"/>
      <c r="M1445" s="326"/>
      <c r="N1445" s="326"/>
      <c r="O1445" s="328"/>
      <c r="P1445" s="326"/>
      <c r="Q1445" s="290">
        <v>2.87</v>
      </c>
    </row>
    <row r="1446" spans="1:17" hidden="1" outlineLevel="1" collapsed="1" x14ac:dyDescent="0.25">
      <c r="A1446" s="287"/>
      <c r="B1446" s="287"/>
      <c r="C1446" s="287"/>
      <c r="D1446" s="325">
        <v>100463417</v>
      </c>
      <c r="E1446" s="326"/>
      <c r="F1446" s="326"/>
      <c r="G1446" s="326"/>
      <c r="H1446" s="326"/>
      <c r="I1446" s="327">
        <v>0.86</v>
      </c>
      <c r="J1446" s="326"/>
      <c r="K1446" s="326"/>
      <c r="L1446" s="328"/>
      <c r="M1446" s="326"/>
      <c r="N1446" s="326"/>
      <c r="O1446" s="328"/>
      <c r="P1446" s="326"/>
      <c r="Q1446" s="290">
        <v>0.86</v>
      </c>
    </row>
    <row r="1447" spans="1:17" hidden="1" outlineLevel="1" collapsed="1" x14ac:dyDescent="0.25">
      <c r="A1447" s="287"/>
      <c r="B1447" s="287"/>
      <c r="C1447" s="287"/>
      <c r="D1447" s="325">
        <v>100463572</v>
      </c>
      <c r="E1447" s="326"/>
      <c r="F1447" s="326"/>
      <c r="G1447" s="326"/>
      <c r="H1447" s="326"/>
      <c r="I1447" s="327">
        <v>0.37</v>
      </c>
      <c r="J1447" s="326"/>
      <c r="K1447" s="326"/>
      <c r="L1447" s="328"/>
      <c r="M1447" s="326"/>
      <c r="N1447" s="326"/>
      <c r="O1447" s="328"/>
      <c r="P1447" s="326"/>
      <c r="Q1447" s="290">
        <v>0.37</v>
      </c>
    </row>
    <row r="1448" spans="1:17" hidden="1" outlineLevel="1" collapsed="1" x14ac:dyDescent="0.25">
      <c r="A1448" s="287"/>
      <c r="B1448" s="287"/>
      <c r="C1448" s="287"/>
      <c r="D1448" s="325">
        <v>100463454</v>
      </c>
      <c r="E1448" s="326"/>
      <c r="F1448" s="326"/>
      <c r="G1448" s="326"/>
      <c r="H1448" s="326"/>
      <c r="I1448" s="327">
        <v>0.56999999999999995</v>
      </c>
      <c r="J1448" s="326"/>
      <c r="K1448" s="326"/>
      <c r="L1448" s="328"/>
      <c r="M1448" s="326"/>
      <c r="N1448" s="326"/>
      <c r="O1448" s="328"/>
      <c r="P1448" s="326"/>
      <c r="Q1448" s="290">
        <v>0.56999999999999995</v>
      </c>
    </row>
    <row r="1449" spans="1:17" hidden="1" outlineLevel="1" collapsed="1" x14ac:dyDescent="0.25">
      <c r="A1449" s="287"/>
      <c r="B1449" s="287"/>
      <c r="C1449" s="287"/>
      <c r="D1449" s="325">
        <v>100463442</v>
      </c>
      <c r="E1449" s="326"/>
      <c r="F1449" s="326"/>
      <c r="G1449" s="326"/>
      <c r="H1449" s="326"/>
      <c r="I1449" s="327">
        <v>0.94</v>
      </c>
      <c r="J1449" s="326"/>
      <c r="K1449" s="326"/>
      <c r="L1449" s="328"/>
      <c r="M1449" s="326"/>
      <c r="N1449" s="326"/>
      <c r="O1449" s="328"/>
      <c r="P1449" s="326"/>
      <c r="Q1449" s="290">
        <v>0.94</v>
      </c>
    </row>
    <row r="1450" spans="1:17" hidden="1" outlineLevel="1" collapsed="1" x14ac:dyDescent="0.25">
      <c r="A1450" s="287"/>
      <c r="B1450" s="287"/>
      <c r="C1450" s="287"/>
      <c r="D1450" s="325">
        <v>100463444</v>
      </c>
      <c r="E1450" s="326"/>
      <c r="F1450" s="326"/>
      <c r="G1450" s="326"/>
      <c r="H1450" s="326"/>
      <c r="I1450" s="327">
        <v>0.24</v>
      </c>
      <c r="J1450" s="326"/>
      <c r="K1450" s="326"/>
      <c r="L1450" s="328"/>
      <c r="M1450" s="326"/>
      <c r="N1450" s="326"/>
      <c r="O1450" s="328"/>
      <c r="P1450" s="326"/>
      <c r="Q1450" s="290">
        <v>0.24</v>
      </c>
    </row>
    <row r="1451" spans="1:17" hidden="1" outlineLevel="1" collapsed="1" x14ac:dyDescent="0.25">
      <c r="A1451" s="287"/>
      <c r="B1451" s="287"/>
      <c r="C1451" s="287"/>
      <c r="D1451" s="325">
        <v>100463011</v>
      </c>
      <c r="E1451" s="326"/>
      <c r="F1451" s="326"/>
      <c r="G1451" s="326"/>
      <c r="H1451" s="326"/>
      <c r="I1451" s="327">
        <v>3.07</v>
      </c>
      <c r="J1451" s="326"/>
      <c r="K1451" s="326"/>
      <c r="L1451" s="328"/>
      <c r="M1451" s="326"/>
      <c r="N1451" s="326"/>
      <c r="O1451" s="328"/>
      <c r="P1451" s="326"/>
      <c r="Q1451" s="290">
        <v>3.07</v>
      </c>
    </row>
    <row r="1452" spans="1:17" hidden="1" outlineLevel="1" collapsed="1" x14ac:dyDescent="0.25">
      <c r="A1452" s="287"/>
      <c r="B1452" s="287"/>
      <c r="C1452" s="287"/>
      <c r="D1452" s="325">
        <v>100463015</v>
      </c>
      <c r="E1452" s="326"/>
      <c r="F1452" s="326"/>
      <c r="G1452" s="326"/>
      <c r="H1452" s="326"/>
      <c r="I1452" s="327">
        <v>0.67</v>
      </c>
      <c r="J1452" s="326"/>
      <c r="K1452" s="326"/>
      <c r="L1452" s="328"/>
      <c r="M1452" s="326"/>
      <c r="N1452" s="326"/>
      <c r="O1452" s="328"/>
      <c r="P1452" s="326"/>
      <c r="Q1452" s="290">
        <v>0.67</v>
      </c>
    </row>
    <row r="1453" spans="1:17" hidden="1" outlineLevel="1" collapsed="1" x14ac:dyDescent="0.25">
      <c r="A1453" s="287"/>
      <c r="B1453" s="287"/>
      <c r="C1453" s="287"/>
      <c r="D1453" s="325">
        <v>100462989</v>
      </c>
      <c r="E1453" s="326"/>
      <c r="F1453" s="326"/>
      <c r="G1453" s="326"/>
      <c r="H1453" s="326"/>
      <c r="I1453" s="327">
        <v>0.79</v>
      </c>
      <c r="J1453" s="326"/>
      <c r="K1453" s="326"/>
      <c r="L1453" s="328"/>
      <c r="M1453" s="326"/>
      <c r="N1453" s="326"/>
      <c r="O1453" s="328"/>
      <c r="P1453" s="326"/>
      <c r="Q1453" s="290">
        <v>0.79</v>
      </c>
    </row>
    <row r="1454" spans="1:17" hidden="1" outlineLevel="1" collapsed="1" x14ac:dyDescent="0.25">
      <c r="A1454" s="287"/>
      <c r="B1454" s="287"/>
      <c r="C1454" s="287"/>
      <c r="D1454" s="325">
        <v>100462990</v>
      </c>
      <c r="E1454" s="326"/>
      <c r="F1454" s="326"/>
      <c r="G1454" s="326"/>
      <c r="H1454" s="326"/>
      <c r="I1454" s="327">
        <v>0.92</v>
      </c>
      <c r="J1454" s="326"/>
      <c r="K1454" s="326"/>
      <c r="L1454" s="328"/>
      <c r="M1454" s="326"/>
      <c r="N1454" s="326"/>
      <c r="O1454" s="328"/>
      <c r="P1454" s="326"/>
      <c r="Q1454" s="290">
        <v>0.92</v>
      </c>
    </row>
    <row r="1455" spans="1:17" hidden="1" outlineLevel="1" collapsed="1" x14ac:dyDescent="0.25">
      <c r="A1455" s="287"/>
      <c r="B1455" s="287"/>
      <c r="C1455" s="287"/>
      <c r="D1455" s="325">
        <v>100462999</v>
      </c>
      <c r="E1455" s="326"/>
      <c r="F1455" s="326"/>
      <c r="G1455" s="326"/>
      <c r="H1455" s="326"/>
      <c r="I1455" s="327">
        <v>5.34</v>
      </c>
      <c r="J1455" s="326"/>
      <c r="K1455" s="326"/>
      <c r="L1455" s="328"/>
      <c r="M1455" s="326"/>
      <c r="N1455" s="326"/>
      <c r="O1455" s="328"/>
      <c r="P1455" s="326"/>
      <c r="Q1455" s="290">
        <v>5.34</v>
      </c>
    </row>
    <row r="1456" spans="1:17" hidden="1" outlineLevel="1" collapsed="1" x14ac:dyDescent="0.25">
      <c r="A1456" s="287"/>
      <c r="B1456" s="287"/>
      <c r="C1456" s="287"/>
      <c r="D1456" s="325">
        <v>100462993</v>
      </c>
      <c r="E1456" s="326"/>
      <c r="F1456" s="326"/>
      <c r="G1456" s="326"/>
      <c r="H1456" s="326"/>
      <c r="I1456" s="327">
        <v>0.17</v>
      </c>
      <c r="J1456" s="326"/>
      <c r="K1456" s="326"/>
      <c r="L1456" s="328"/>
      <c r="M1456" s="326"/>
      <c r="N1456" s="326"/>
      <c r="O1456" s="328"/>
      <c r="P1456" s="326"/>
      <c r="Q1456" s="290">
        <v>0.17</v>
      </c>
    </row>
    <row r="1457" spans="1:17" hidden="1" outlineLevel="1" collapsed="1" x14ac:dyDescent="0.25">
      <c r="A1457" s="287"/>
      <c r="B1457" s="287"/>
      <c r="C1457" s="287"/>
      <c r="D1457" s="325">
        <v>100462922</v>
      </c>
      <c r="E1457" s="326"/>
      <c r="F1457" s="326"/>
      <c r="G1457" s="326"/>
      <c r="H1457" s="326"/>
      <c r="I1457" s="327">
        <v>0.17449999999999999</v>
      </c>
      <c r="J1457" s="326"/>
      <c r="K1457" s="326"/>
      <c r="L1457" s="328"/>
      <c r="M1457" s="326"/>
      <c r="N1457" s="326"/>
      <c r="O1457" s="328"/>
      <c r="P1457" s="326"/>
      <c r="Q1457" s="290">
        <v>0.17449999999999999</v>
      </c>
    </row>
    <row r="1458" spans="1:17" hidden="1" outlineLevel="1" collapsed="1" x14ac:dyDescent="0.25">
      <c r="A1458" s="287"/>
      <c r="B1458" s="287"/>
      <c r="C1458" s="287"/>
      <c r="D1458" s="325">
        <v>100462923</v>
      </c>
      <c r="E1458" s="326"/>
      <c r="F1458" s="326"/>
      <c r="G1458" s="326"/>
      <c r="H1458" s="326"/>
      <c r="I1458" s="327">
        <v>0.17449999999999999</v>
      </c>
      <c r="J1458" s="326"/>
      <c r="K1458" s="326"/>
      <c r="L1458" s="328"/>
      <c r="M1458" s="326"/>
      <c r="N1458" s="326"/>
      <c r="O1458" s="328"/>
      <c r="P1458" s="326"/>
      <c r="Q1458" s="290">
        <v>0.17449999999999999</v>
      </c>
    </row>
    <row r="1459" spans="1:17" hidden="1" outlineLevel="1" collapsed="1" x14ac:dyDescent="0.25">
      <c r="A1459" s="287"/>
      <c r="B1459" s="287"/>
      <c r="C1459" s="287"/>
      <c r="D1459" s="325">
        <v>100462925</v>
      </c>
      <c r="E1459" s="326"/>
      <c r="F1459" s="326"/>
      <c r="G1459" s="326"/>
      <c r="H1459" s="326"/>
      <c r="I1459" s="327">
        <v>0.49</v>
      </c>
      <c r="J1459" s="326"/>
      <c r="K1459" s="326"/>
      <c r="L1459" s="328"/>
      <c r="M1459" s="326"/>
      <c r="N1459" s="326"/>
      <c r="O1459" s="328"/>
      <c r="P1459" s="326"/>
      <c r="Q1459" s="290">
        <v>0.49</v>
      </c>
    </row>
    <row r="1460" spans="1:17" hidden="1" outlineLevel="1" collapsed="1" x14ac:dyDescent="0.25">
      <c r="A1460" s="287"/>
      <c r="B1460" s="287"/>
      <c r="C1460" s="287"/>
      <c r="D1460" s="325">
        <v>100462914</v>
      </c>
      <c r="E1460" s="326"/>
      <c r="F1460" s="326"/>
      <c r="G1460" s="326"/>
      <c r="H1460" s="326"/>
      <c r="I1460" s="327">
        <v>0.17449999999999999</v>
      </c>
      <c r="J1460" s="326"/>
      <c r="K1460" s="326"/>
      <c r="L1460" s="328"/>
      <c r="M1460" s="326"/>
      <c r="N1460" s="326"/>
      <c r="O1460" s="328"/>
      <c r="P1460" s="326"/>
      <c r="Q1460" s="290">
        <v>0.17449999999999999</v>
      </c>
    </row>
    <row r="1461" spans="1:17" hidden="1" outlineLevel="1" collapsed="1" x14ac:dyDescent="0.25">
      <c r="A1461" s="287"/>
      <c r="B1461" s="287"/>
      <c r="C1461" s="287"/>
      <c r="D1461" s="325">
        <v>100462933</v>
      </c>
      <c r="E1461" s="326"/>
      <c r="F1461" s="326"/>
      <c r="G1461" s="326"/>
      <c r="H1461" s="326"/>
      <c r="I1461" s="327">
        <v>0.99</v>
      </c>
      <c r="J1461" s="326"/>
      <c r="K1461" s="326"/>
      <c r="L1461" s="328"/>
      <c r="M1461" s="326"/>
      <c r="N1461" s="326"/>
      <c r="O1461" s="328"/>
      <c r="P1461" s="326"/>
      <c r="Q1461" s="290">
        <v>0.99</v>
      </c>
    </row>
    <row r="1462" spans="1:17" hidden="1" outlineLevel="1" collapsed="1" x14ac:dyDescent="0.25">
      <c r="A1462" s="287"/>
      <c r="B1462" s="287"/>
      <c r="C1462" s="287"/>
      <c r="D1462" s="325">
        <v>100462949</v>
      </c>
      <c r="E1462" s="326"/>
      <c r="F1462" s="326"/>
      <c r="G1462" s="326"/>
      <c r="H1462" s="326"/>
      <c r="I1462" s="327">
        <v>0.65</v>
      </c>
      <c r="J1462" s="326"/>
      <c r="K1462" s="326"/>
      <c r="L1462" s="328"/>
      <c r="M1462" s="326"/>
      <c r="N1462" s="326"/>
      <c r="O1462" s="328"/>
      <c r="P1462" s="326"/>
      <c r="Q1462" s="290">
        <v>0.65</v>
      </c>
    </row>
    <row r="1463" spans="1:17" hidden="1" outlineLevel="1" collapsed="1" x14ac:dyDescent="0.25">
      <c r="A1463" s="287"/>
      <c r="B1463" s="287"/>
      <c r="C1463" s="287"/>
      <c r="D1463" s="325">
        <v>100462963</v>
      </c>
      <c r="E1463" s="326"/>
      <c r="F1463" s="326"/>
      <c r="G1463" s="326"/>
      <c r="H1463" s="326"/>
      <c r="I1463" s="327">
        <v>0.47</v>
      </c>
      <c r="J1463" s="326"/>
      <c r="K1463" s="326"/>
      <c r="L1463" s="328"/>
      <c r="M1463" s="326"/>
      <c r="N1463" s="326"/>
      <c r="O1463" s="328"/>
      <c r="P1463" s="326"/>
      <c r="Q1463" s="290">
        <v>0.47</v>
      </c>
    </row>
    <row r="1464" spans="1:17" hidden="1" outlineLevel="1" collapsed="1" x14ac:dyDescent="0.25">
      <c r="A1464" s="287"/>
      <c r="B1464" s="287"/>
      <c r="C1464" s="287"/>
      <c r="D1464" s="325">
        <v>100462878</v>
      </c>
      <c r="E1464" s="326"/>
      <c r="F1464" s="326"/>
      <c r="G1464" s="326"/>
      <c r="H1464" s="326"/>
      <c r="I1464" s="327">
        <v>0.17449999999999999</v>
      </c>
      <c r="J1464" s="326"/>
      <c r="K1464" s="326"/>
      <c r="L1464" s="328"/>
      <c r="M1464" s="326"/>
      <c r="N1464" s="326"/>
      <c r="O1464" s="328"/>
      <c r="P1464" s="326"/>
      <c r="Q1464" s="290">
        <v>0.17449999999999999</v>
      </c>
    </row>
    <row r="1465" spans="1:17" hidden="1" outlineLevel="1" collapsed="1" x14ac:dyDescent="0.25">
      <c r="A1465" s="287"/>
      <c r="B1465" s="287"/>
      <c r="C1465" s="287"/>
      <c r="D1465" s="325">
        <v>100462888</v>
      </c>
      <c r="E1465" s="326"/>
      <c r="F1465" s="326"/>
      <c r="G1465" s="326"/>
      <c r="H1465" s="326"/>
      <c r="I1465" s="327">
        <v>0.17449999999999999</v>
      </c>
      <c r="J1465" s="326"/>
      <c r="K1465" s="326"/>
      <c r="L1465" s="328"/>
      <c r="M1465" s="326"/>
      <c r="N1465" s="326"/>
      <c r="O1465" s="328"/>
      <c r="P1465" s="326"/>
      <c r="Q1465" s="290">
        <v>0.17449999999999999</v>
      </c>
    </row>
    <row r="1466" spans="1:17" hidden="1" outlineLevel="1" collapsed="1" x14ac:dyDescent="0.25">
      <c r="A1466" s="287"/>
      <c r="B1466" s="287"/>
      <c r="C1466" s="287"/>
      <c r="D1466" s="325">
        <v>100462889</v>
      </c>
      <c r="E1466" s="326"/>
      <c r="F1466" s="326"/>
      <c r="G1466" s="326"/>
      <c r="H1466" s="326"/>
      <c r="I1466" s="327">
        <v>0.6</v>
      </c>
      <c r="J1466" s="326"/>
      <c r="K1466" s="326"/>
      <c r="L1466" s="328"/>
      <c r="M1466" s="326"/>
      <c r="N1466" s="326"/>
      <c r="O1466" s="328"/>
      <c r="P1466" s="326"/>
      <c r="Q1466" s="290">
        <v>0.6</v>
      </c>
    </row>
    <row r="1467" spans="1:17" hidden="1" outlineLevel="1" collapsed="1" x14ac:dyDescent="0.25">
      <c r="A1467" s="287"/>
      <c r="B1467" s="287"/>
      <c r="C1467" s="287"/>
      <c r="D1467" s="325">
        <v>100462890</v>
      </c>
      <c r="E1467" s="326"/>
      <c r="F1467" s="326"/>
      <c r="G1467" s="326"/>
      <c r="H1467" s="326"/>
      <c r="I1467" s="327">
        <v>0.5</v>
      </c>
      <c r="J1467" s="326"/>
      <c r="K1467" s="326"/>
      <c r="L1467" s="328"/>
      <c r="M1467" s="326"/>
      <c r="N1467" s="326"/>
      <c r="O1467" s="328"/>
      <c r="P1467" s="326"/>
      <c r="Q1467" s="290">
        <v>0.5</v>
      </c>
    </row>
    <row r="1468" spans="1:17" hidden="1" outlineLevel="1" collapsed="1" x14ac:dyDescent="0.25">
      <c r="A1468" s="287"/>
      <c r="B1468" s="287"/>
      <c r="C1468" s="287"/>
      <c r="D1468" s="325">
        <v>100462891</v>
      </c>
      <c r="E1468" s="326"/>
      <c r="F1468" s="326"/>
      <c r="G1468" s="326"/>
      <c r="H1468" s="326"/>
      <c r="I1468" s="327">
        <v>0.17449999999999999</v>
      </c>
      <c r="J1468" s="326"/>
      <c r="K1468" s="326"/>
      <c r="L1468" s="328"/>
      <c r="M1468" s="326"/>
      <c r="N1468" s="326"/>
      <c r="O1468" s="328"/>
      <c r="P1468" s="326"/>
      <c r="Q1468" s="290">
        <v>0.17449999999999999</v>
      </c>
    </row>
    <row r="1469" spans="1:17" hidden="1" outlineLevel="1" collapsed="1" x14ac:dyDescent="0.25">
      <c r="A1469" s="287"/>
      <c r="B1469" s="287"/>
      <c r="C1469" s="287"/>
      <c r="D1469" s="325">
        <v>100462885</v>
      </c>
      <c r="E1469" s="326"/>
      <c r="F1469" s="326"/>
      <c r="G1469" s="326"/>
      <c r="H1469" s="326"/>
      <c r="I1469" s="327">
        <v>0.17449999999999999</v>
      </c>
      <c r="J1469" s="326"/>
      <c r="K1469" s="326"/>
      <c r="L1469" s="328"/>
      <c r="M1469" s="326"/>
      <c r="N1469" s="326"/>
      <c r="O1469" s="328"/>
      <c r="P1469" s="326"/>
      <c r="Q1469" s="290">
        <v>0.17449999999999999</v>
      </c>
    </row>
    <row r="1470" spans="1:17" hidden="1" outlineLevel="1" collapsed="1" x14ac:dyDescent="0.25">
      <c r="A1470" s="287"/>
      <c r="B1470" s="287"/>
      <c r="C1470" s="287"/>
      <c r="D1470" s="325">
        <v>100462897</v>
      </c>
      <c r="E1470" s="326"/>
      <c r="F1470" s="326"/>
      <c r="G1470" s="326"/>
      <c r="H1470" s="326"/>
      <c r="I1470" s="327">
        <v>0.17449999999999999</v>
      </c>
      <c r="J1470" s="326"/>
      <c r="K1470" s="326"/>
      <c r="L1470" s="328"/>
      <c r="M1470" s="326"/>
      <c r="N1470" s="326"/>
      <c r="O1470" s="328"/>
      <c r="P1470" s="326"/>
      <c r="Q1470" s="290">
        <v>0.17449999999999999</v>
      </c>
    </row>
    <row r="1471" spans="1:17" hidden="1" outlineLevel="1" collapsed="1" x14ac:dyDescent="0.25">
      <c r="A1471" s="287"/>
      <c r="B1471" s="287"/>
      <c r="C1471" s="287"/>
      <c r="D1471" s="325">
        <v>100462899</v>
      </c>
      <c r="E1471" s="326"/>
      <c r="F1471" s="326"/>
      <c r="G1471" s="326"/>
      <c r="H1471" s="326"/>
      <c r="I1471" s="327">
        <v>0.17449999999999999</v>
      </c>
      <c r="J1471" s="326"/>
      <c r="K1471" s="326"/>
      <c r="L1471" s="328"/>
      <c r="M1471" s="326"/>
      <c r="N1471" s="326"/>
      <c r="O1471" s="328"/>
      <c r="P1471" s="326"/>
      <c r="Q1471" s="290">
        <v>0.17449999999999999</v>
      </c>
    </row>
    <row r="1472" spans="1:17" hidden="1" outlineLevel="1" collapsed="1" x14ac:dyDescent="0.25">
      <c r="A1472" s="287"/>
      <c r="B1472" s="287"/>
      <c r="C1472" s="287"/>
      <c r="D1472" s="325">
        <v>100462900</v>
      </c>
      <c r="E1472" s="326"/>
      <c r="F1472" s="326"/>
      <c r="G1472" s="326"/>
      <c r="H1472" s="326"/>
      <c r="I1472" s="327">
        <v>2.56</v>
      </c>
      <c r="J1472" s="326"/>
      <c r="K1472" s="326"/>
      <c r="L1472" s="328"/>
      <c r="M1472" s="326"/>
      <c r="N1472" s="326"/>
      <c r="O1472" s="328"/>
      <c r="P1472" s="326"/>
      <c r="Q1472" s="290">
        <v>2.56</v>
      </c>
    </row>
    <row r="1473" spans="1:17" hidden="1" outlineLevel="1" collapsed="1" x14ac:dyDescent="0.25">
      <c r="A1473" s="287"/>
      <c r="B1473" s="287"/>
      <c r="C1473" s="287"/>
      <c r="D1473" s="325">
        <v>100462906</v>
      </c>
      <c r="E1473" s="326"/>
      <c r="F1473" s="326"/>
      <c r="G1473" s="326"/>
      <c r="H1473" s="326"/>
      <c r="I1473" s="327">
        <v>0.17449999999999999</v>
      </c>
      <c r="J1473" s="326"/>
      <c r="K1473" s="326"/>
      <c r="L1473" s="328"/>
      <c r="M1473" s="326"/>
      <c r="N1473" s="326"/>
      <c r="O1473" s="328"/>
      <c r="P1473" s="326"/>
      <c r="Q1473" s="290">
        <v>0.17449999999999999</v>
      </c>
    </row>
    <row r="1474" spans="1:17" hidden="1" outlineLevel="1" collapsed="1" x14ac:dyDescent="0.25">
      <c r="A1474" s="287"/>
      <c r="B1474" s="287"/>
      <c r="C1474" s="287"/>
      <c r="D1474" s="325">
        <v>100462872</v>
      </c>
      <c r="E1474" s="326"/>
      <c r="F1474" s="326"/>
      <c r="G1474" s="326"/>
      <c r="H1474" s="326"/>
      <c r="I1474" s="327">
        <v>0.17449999999999999</v>
      </c>
      <c r="J1474" s="326"/>
      <c r="K1474" s="326"/>
      <c r="L1474" s="328"/>
      <c r="M1474" s="326"/>
      <c r="N1474" s="326"/>
      <c r="O1474" s="328"/>
      <c r="P1474" s="326"/>
      <c r="Q1474" s="290">
        <v>0.17449999999999999</v>
      </c>
    </row>
    <row r="1475" spans="1:17" hidden="1" outlineLevel="1" collapsed="1" x14ac:dyDescent="0.25">
      <c r="A1475" s="287"/>
      <c r="B1475" s="287"/>
      <c r="C1475" s="287"/>
      <c r="D1475" s="325">
        <v>100462859</v>
      </c>
      <c r="E1475" s="326"/>
      <c r="F1475" s="326"/>
      <c r="G1475" s="326"/>
      <c r="H1475" s="326"/>
      <c r="I1475" s="327">
        <v>0.17449999999999999</v>
      </c>
      <c r="J1475" s="326"/>
      <c r="K1475" s="326"/>
      <c r="L1475" s="328"/>
      <c r="M1475" s="326"/>
      <c r="N1475" s="326"/>
      <c r="O1475" s="328"/>
      <c r="P1475" s="326"/>
      <c r="Q1475" s="290">
        <v>0.17449999999999999</v>
      </c>
    </row>
    <row r="1476" spans="1:17" hidden="1" outlineLevel="1" collapsed="1" x14ac:dyDescent="0.25">
      <c r="A1476" s="287"/>
      <c r="B1476" s="287"/>
      <c r="C1476" s="287"/>
      <c r="D1476" s="325">
        <v>100462864</v>
      </c>
      <c r="E1476" s="326"/>
      <c r="F1476" s="326"/>
      <c r="G1476" s="326"/>
      <c r="H1476" s="326"/>
      <c r="I1476" s="327">
        <v>0.17449999999999999</v>
      </c>
      <c r="J1476" s="326"/>
      <c r="K1476" s="326"/>
      <c r="L1476" s="328"/>
      <c r="M1476" s="326"/>
      <c r="N1476" s="326"/>
      <c r="O1476" s="328"/>
      <c r="P1476" s="326"/>
      <c r="Q1476" s="290">
        <v>0.17449999999999999</v>
      </c>
    </row>
    <row r="1477" spans="1:17" hidden="1" outlineLevel="1" collapsed="1" x14ac:dyDescent="0.25">
      <c r="A1477" s="287"/>
      <c r="B1477" s="287"/>
      <c r="C1477" s="287"/>
      <c r="D1477" s="325">
        <v>100462866</v>
      </c>
      <c r="E1477" s="326"/>
      <c r="F1477" s="326"/>
      <c r="G1477" s="326"/>
      <c r="H1477" s="326"/>
      <c r="I1477" s="327">
        <v>0.17449999999999999</v>
      </c>
      <c r="J1477" s="326"/>
      <c r="K1477" s="326"/>
      <c r="L1477" s="328"/>
      <c r="M1477" s="326"/>
      <c r="N1477" s="326"/>
      <c r="O1477" s="328"/>
      <c r="P1477" s="326"/>
      <c r="Q1477" s="290">
        <v>0.17449999999999999</v>
      </c>
    </row>
    <row r="1478" spans="1:17" hidden="1" outlineLevel="1" collapsed="1" x14ac:dyDescent="0.25">
      <c r="A1478" s="287"/>
      <c r="B1478" s="287"/>
      <c r="C1478" s="287"/>
      <c r="D1478" s="325">
        <v>100462868</v>
      </c>
      <c r="E1478" s="326"/>
      <c r="F1478" s="326"/>
      <c r="G1478" s="326"/>
      <c r="H1478" s="326"/>
      <c r="I1478" s="327">
        <v>0.17449999999999999</v>
      </c>
      <c r="J1478" s="326"/>
      <c r="K1478" s="326"/>
      <c r="L1478" s="328"/>
      <c r="M1478" s="326"/>
      <c r="N1478" s="326"/>
      <c r="O1478" s="328"/>
      <c r="P1478" s="326"/>
      <c r="Q1478" s="290">
        <v>0.17449999999999999</v>
      </c>
    </row>
    <row r="1479" spans="1:17" hidden="1" outlineLevel="1" collapsed="1" x14ac:dyDescent="0.25">
      <c r="A1479" s="287"/>
      <c r="B1479" s="287"/>
      <c r="C1479" s="287"/>
      <c r="D1479" s="325">
        <v>100462761</v>
      </c>
      <c r="E1479" s="326"/>
      <c r="F1479" s="326"/>
      <c r="G1479" s="326"/>
      <c r="H1479" s="326"/>
      <c r="I1479" s="327">
        <v>0.81</v>
      </c>
      <c r="J1479" s="326"/>
      <c r="K1479" s="326"/>
      <c r="L1479" s="328"/>
      <c r="M1479" s="326"/>
      <c r="N1479" s="326"/>
      <c r="O1479" s="328"/>
      <c r="P1479" s="326"/>
      <c r="Q1479" s="290">
        <v>0.81</v>
      </c>
    </row>
    <row r="1480" spans="1:17" hidden="1" outlineLevel="1" collapsed="1" x14ac:dyDescent="0.25">
      <c r="A1480" s="287"/>
      <c r="B1480" s="287"/>
      <c r="C1480" s="287"/>
      <c r="D1480" s="325">
        <v>100462814</v>
      </c>
      <c r="E1480" s="326"/>
      <c r="F1480" s="326"/>
      <c r="G1480" s="326"/>
      <c r="H1480" s="326"/>
      <c r="I1480" s="327">
        <v>2.36</v>
      </c>
      <c r="J1480" s="326"/>
      <c r="K1480" s="326"/>
      <c r="L1480" s="328"/>
      <c r="M1480" s="326"/>
      <c r="N1480" s="326"/>
      <c r="O1480" s="328"/>
      <c r="P1480" s="326"/>
      <c r="Q1480" s="290">
        <v>2.36</v>
      </c>
    </row>
    <row r="1481" spans="1:17" hidden="1" outlineLevel="1" collapsed="1" x14ac:dyDescent="0.25">
      <c r="A1481" s="287"/>
      <c r="B1481" s="287"/>
      <c r="C1481" s="287"/>
      <c r="D1481" s="325">
        <v>100462834</v>
      </c>
      <c r="E1481" s="326"/>
      <c r="F1481" s="326"/>
      <c r="G1481" s="326"/>
      <c r="H1481" s="326"/>
      <c r="I1481" s="327">
        <v>0.56000000000000005</v>
      </c>
      <c r="J1481" s="326"/>
      <c r="K1481" s="326"/>
      <c r="L1481" s="328"/>
      <c r="M1481" s="326"/>
      <c r="N1481" s="326"/>
      <c r="O1481" s="328"/>
      <c r="P1481" s="326"/>
      <c r="Q1481" s="290">
        <v>0.56000000000000005</v>
      </c>
    </row>
    <row r="1482" spans="1:17" hidden="1" outlineLevel="1" collapsed="1" x14ac:dyDescent="0.25">
      <c r="A1482" s="287"/>
      <c r="B1482" s="287"/>
      <c r="C1482" s="287"/>
      <c r="D1482" s="325">
        <v>100462835</v>
      </c>
      <c r="E1482" s="326"/>
      <c r="F1482" s="326"/>
      <c r="G1482" s="326"/>
      <c r="H1482" s="326"/>
      <c r="I1482" s="327">
        <v>0.2</v>
      </c>
      <c r="J1482" s="326"/>
      <c r="K1482" s="326"/>
      <c r="L1482" s="328"/>
      <c r="M1482" s="326"/>
      <c r="N1482" s="326"/>
      <c r="O1482" s="328"/>
      <c r="P1482" s="326"/>
      <c r="Q1482" s="290">
        <v>0.2</v>
      </c>
    </row>
    <row r="1483" spans="1:17" hidden="1" outlineLevel="1" collapsed="1" x14ac:dyDescent="0.25">
      <c r="A1483" s="287"/>
      <c r="B1483" s="287"/>
      <c r="C1483" s="287"/>
      <c r="D1483" s="325">
        <v>100462838</v>
      </c>
      <c r="E1483" s="326"/>
      <c r="F1483" s="326"/>
      <c r="G1483" s="326"/>
      <c r="H1483" s="326"/>
      <c r="I1483" s="327">
        <v>0.54</v>
      </c>
      <c r="J1483" s="326"/>
      <c r="K1483" s="326"/>
      <c r="L1483" s="328"/>
      <c r="M1483" s="326"/>
      <c r="N1483" s="326"/>
      <c r="O1483" s="328"/>
      <c r="P1483" s="326"/>
      <c r="Q1483" s="290">
        <v>0.54</v>
      </c>
    </row>
    <row r="1484" spans="1:17" hidden="1" outlineLevel="1" collapsed="1" x14ac:dyDescent="0.25">
      <c r="A1484" s="287"/>
      <c r="B1484" s="287"/>
      <c r="C1484" s="287"/>
      <c r="D1484" s="325">
        <v>100463024</v>
      </c>
      <c r="E1484" s="326"/>
      <c r="F1484" s="326"/>
      <c r="G1484" s="326"/>
      <c r="H1484" s="326"/>
      <c r="I1484" s="327">
        <v>10.08</v>
      </c>
      <c r="J1484" s="326"/>
      <c r="K1484" s="326"/>
      <c r="L1484" s="328"/>
      <c r="M1484" s="326"/>
      <c r="N1484" s="326"/>
      <c r="O1484" s="328"/>
      <c r="P1484" s="326"/>
      <c r="Q1484" s="290">
        <v>10.08</v>
      </c>
    </row>
    <row r="1485" spans="1:17" hidden="1" outlineLevel="1" collapsed="1" x14ac:dyDescent="0.25">
      <c r="A1485" s="287"/>
      <c r="B1485" s="287"/>
      <c r="C1485" s="287"/>
      <c r="D1485" s="325">
        <v>100463022</v>
      </c>
      <c r="E1485" s="326"/>
      <c r="F1485" s="326"/>
      <c r="G1485" s="326"/>
      <c r="H1485" s="326"/>
      <c r="I1485" s="327">
        <v>2.17</v>
      </c>
      <c r="J1485" s="326"/>
      <c r="K1485" s="326"/>
      <c r="L1485" s="328"/>
      <c r="M1485" s="326"/>
      <c r="N1485" s="326"/>
      <c r="O1485" s="328"/>
      <c r="P1485" s="326"/>
      <c r="Q1485" s="290">
        <v>2.17</v>
      </c>
    </row>
    <row r="1486" spans="1:17" hidden="1" outlineLevel="1" collapsed="1" x14ac:dyDescent="0.25">
      <c r="A1486" s="287"/>
      <c r="B1486" s="287"/>
      <c r="C1486" s="287"/>
      <c r="D1486" s="325">
        <v>100463036</v>
      </c>
      <c r="E1486" s="326"/>
      <c r="F1486" s="326"/>
      <c r="G1486" s="326"/>
      <c r="H1486" s="326"/>
      <c r="I1486" s="327">
        <v>2.5099999999999998</v>
      </c>
      <c r="J1486" s="326"/>
      <c r="K1486" s="326"/>
      <c r="L1486" s="328"/>
      <c r="M1486" s="326"/>
      <c r="N1486" s="326"/>
      <c r="O1486" s="328"/>
      <c r="P1486" s="326"/>
      <c r="Q1486" s="290">
        <v>2.5099999999999998</v>
      </c>
    </row>
    <row r="1487" spans="1:17" hidden="1" outlineLevel="1" collapsed="1" x14ac:dyDescent="0.25">
      <c r="A1487" s="287"/>
      <c r="B1487" s="287"/>
      <c r="C1487" s="287"/>
      <c r="D1487" s="325">
        <v>100463027</v>
      </c>
      <c r="E1487" s="326"/>
      <c r="F1487" s="326"/>
      <c r="G1487" s="326"/>
      <c r="H1487" s="326"/>
      <c r="I1487" s="327">
        <v>0.86</v>
      </c>
      <c r="J1487" s="326"/>
      <c r="K1487" s="326"/>
      <c r="L1487" s="328"/>
      <c r="M1487" s="326"/>
      <c r="N1487" s="326"/>
      <c r="O1487" s="328"/>
      <c r="P1487" s="326"/>
      <c r="Q1487" s="290">
        <v>0.86</v>
      </c>
    </row>
    <row r="1488" spans="1:17" hidden="1" outlineLevel="1" collapsed="1" x14ac:dyDescent="0.25">
      <c r="A1488" s="287"/>
      <c r="B1488" s="287"/>
      <c r="C1488" s="287"/>
      <c r="D1488" s="325">
        <v>100463018</v>
      </c>
      <c r="E1488" s="326"/>
      <c r="F1488" s="326"/>
      <c r="G1488" s="326"/>
      <c r="H1488" s="326"/>
      <c r="I1488" s="327">
        <v>0.8</v>
      </c>
      <c r="J1488" s="326"/>
      <c r="K1488" s="326"/>
      <c r="L1488" s="328"/>
      <c r="M1488" s="326"/>
      <c r="N1488" s="326"/>
      <c r="O1488" s="328"/>
      <c r="P1488" s="326"/>
      <c r="Q1488" s="290">
        <v>0.8</v>
      </c>
    </row>
    <row r="1489" spans="1:17" hidden="1" outlineLevel="1" collapsed="1" x14ac:dyDescent="0.25">
      <c r="A1489" s="287"/>
      <c r="B1489" s="287"/>
      <c r="C1489" s="287"/>
      <c r="D1489" s="325">
        <v>100463044</v>
      </c>
      <c r="E1489" s="326"/>
      <c r="F1489" s="326"/>
      <c r="G1489" s="326"/>
      <c r="H1489" s="326"/>
      <c r="I1489" s="327">
        <v>6.03</v>
      </c>
      <c r="J1489" s="326"/>
      <c r="K1489" s="326"/>
      <c r="L1489" s="328"/>
      <c r="M1489" s="326"/>
      <c r="N1489" s="326"/>
      <c r="O1489" s="328"/>
      <c r="P1489" s="326"/>
      <c r="Q1489" s="290">
        <v>6.03</v>
      </c>
    </row>
    <row r="1490" spans="1:17" hidden="1" outlineLevel="1" collapsed="1" x14ac:dyDescent="0.25">
      <c r="A1490" s="287"/>
      <c r="B1490" s="287"/>
      <c r="C1490" s="287"/>
      <c r="D1490" s="325">
        <v>100463100</v>
      </c>
      <c r="E1490" s="326"/>
      <c r="F1490" s="326"/>
      <c r="G1490" s="326"/>
      <c r="H1490" s="326"/>
      <c r="I1490" s="327">
        <v>0.17449999999999999</v>
      </c>
      <c r="J1490" s="326"/>
      <c r="K1490" s="326"/>
      <c r="L1490" s="328"/>
      <c r="M1490" s="326"/>
      <c r="N1490" s="326"/>
      <c r="O1490" s="328"/>
      <c r="P1490" s="326"/>
      <c r="Q1490" s="290">
        <v>0.17449999999999999</v>
      </c>
    </row>
    <row r="1491" spans="1:17" hidden="1" outlineLevel="1" collapsed="1" x14ac:dyDescent="0.25">
      <c r="A1491" s="287"/>
      <c r="B1491" s="287"/>
      <c r="C1491" s="287"/>
      <c r="D1491" s="325">
        <v>100463106</v>
      </c>
      <c r="E1491" s="326"/>
      <c r="F1491" s="326"/>
      <c r="G1491" s="326"/>
      <c r="H1491" s="326"/>
      <c r="I1491" s="327">
        <v>4.83</v>
      </c>
      <c r="J1491" s="326"/>
      <c r="K1491" s="326"/>
      <c r="L1491" s="328"/>
      <c r="M1491" s="326"/>
      <c r="N1491" s="326"/>
      <c r="O1491" s="328"/>
      <c r="P1491" s="326"/>
      <c r="Q1491" s="290">
        <v>4.83</v>
      </c>
    </row>
    <row r="1492" spans="1:17" hidden="1" outlineLevel="1" collapsed="1" x14ac:dyDescent="0.25">
      <c r="A1492" s="287"/>
      <c r="B1492" s="287"/>
      <c r="C1492" s="287"/>
      <c r="D1492" s="325">
        <v>100463108</v>
      </c>
      <c r="E1492" s="326"/>
      <c r="F1492" s="326"/>
      <c r="G1492" s="326"/>
      <c r="H1492" s="326"/>
      <c r="I1492" s="327">
        <v>0.56000000000000005</v>
      </c>
      <c r="J1492" s="326"/>
      <c r="K1492" s="326"/>
      <c r="L1492" s="328"/>
      <c r="M1492" s="326"/>
      <c r="N1492" s="326"/>
      <c r="O1492" s="328"/>
      <c r="P1492" s="326"/>
      <c r="Q1492" s="290">
        <v>0.56000000000000005</v>
      </c>
    </row>
    <row r="1493" spans="1:17" hidden="1" outlineLevel="1" collapsed="1" x14ac:dyDescent="0.25">
      <c r="A1493" s="287"/>
      <c r="B1493" s="287"/>
      <c r="C1493" s="287"/>
      <c r="D1493" s="325">
        <v>100463072</v>
      </c>
      <c r="E1493" s="326"/>
      <c r="F1493" s="326"/>
      <c r="G1493" s="326"/>
      <c r="H1493" s="326"/>
      <c r="I1493" s="327">
        <v>1.08</v>
      </c>
      <c r="J1493" s="326"/>
      <c r="K1493" s="326"/>
      <c r="L1493" s="328"/>
      <c r="M1493" s="326"/>
      <c r="N1493" s="326"/>
      <c r="O1493" s="328"/>
      <c r="P1493" s="326"/>
      <c r="Q1493" s="290">
        <v>1.08</v>
      </c>
    </row>
    <row r="1494" spans="1:17" hidden="1" outlineLevel="1" collapsed="1" x14ac:dyDescent="0.25">
      <c r="A1494" s="287"/>
      <c r="B1494" s="287"/>
      <c r="C1494" s="287"/>
      <c r="D1494" s="325">
        <v>100463073</v>
      </c>
      <c r="E1494" s="326"/>
      <c r="F1494" s="326"/>
      <c r="G1494" s="326"/>
      <c r="H1494" s="326"/>
      <c r="I1494" s="327">
        <v>1.1399999999999999</v>
      </c>
      <c r="J1494" s="326"/>
      <c r="K1494" s="326"/>
      <c r="L1494" s="328"/>
      <c r="M1494" s="326"/>
      <c r="N1494" s="326"/>
      <c r="O1494" s="328"/>
      <c r="P1494" s="326"/>
      <c r="Q1494" s="290">
        <v>1.1399999999999999</v>
      </c>
    </row>
    <row r="1495" spans="1:17" hidden="1" outlineLevel="1" collapsed="1" x14ac:dyDescent="0.25">
      <c r="A1495" s="287"/>
      <c r="B1495" s="287"/>
      <c r="C1495" s="287"/>
      <c r="D1495" s="325">
        <v>100463077</v>
      </c>
      <c r="E1495" s="326"/>
      <c r="F1495" s="326"/>
      <c r="G1495" s="326"/>
      <c r="H1495" s="326"/>
      <c r="I1495" s="327">
        <v>6.23</v>
      </c>
      <c r="J1495" s="326"/>
      <c r="K1495" s="326"/>
      <c r="L1495" s="328"/>
      <c r="M1495" s="326"/>
      <c r="N1495" s="326"/>
      <c r="O1495" s="328"/>
      <c r="P1495" s="326"/>
      <c r="Q1495" s="290">
        <v>6.23</v>
      </c>
    </row>
    <row r="1496" spans="1:17" hidden="1" outlineLevel="1" collapsed="1" x14ac:dyDescent="0.25">
      <c r="A1496" s="287"/>
      <c r="B1496" s="287"/>
      <c r="C1496" s="287"/>
      <c r="D1496" s="325">
        <v>100463078</v>
      </c>
      <c r="E1496" s="326"/>
      <c r="F1496" s="326"/>
      <c r="G1496" s="326"/>
      <c r="H1496" s="326"/>
      <c r="I1496" s="327">
        <v>0.38</v>
      </c>
      <c r="J1496" s="326"/>
      <c r="K1496" s="326"/>
      <c r="L1496" s="328"/>
      <c r="M1496" s="326"/>
      <c r="N1496" s="326"/>
      <c r="O1496" s="328"/>
      <c r="P1496" s="326"/>
      <c r="Q1496" s="290">
        <v>0.38</v>
      </c>
    </row>
    <row r="1497" spans="1:17" hidden="1" outlineLevel="1" collapsed="1" x14ac:dyDescent="0.25">
      <c r="A1497" s="287"/>
      <c r="B1497" s="287"/>
      <c r="C1497" s="287"/>
      <c r="D1497" s="325">
        <v>100463080</v>
      </c>
      <c r="E1497" s="326"/>
      <c r="F1497" s="326"/>
      <c r="G1497" s="326"/>
      <c r="H1497" s="326"/>
      <c r="I1497" s="327">
        <v>0.37</v>
      </c>
      <c r="J1497" s="326"/>
      <c r="K1497" s="326"/>
      <c r="L1497" s="328"/>
      <c r="M1497" s="326"/>
      <c r="N1497" s="326"/>
      <c r="O1497" s="328"/>
      <c r="P1497" s="326"/>
      <c r="Q1497" s="290">
        <v>0.37</v>
      </c>
    </row>
    <row r="1498" spans="1:17" hidden="1" outlineLevel="1" collapsed="1" x14ac:dyDescent="0.25">
      <c r="A1498" s="287"/>
      <c r="B1498" s="287"/>
      <c r="C1498" s="287"/>
      <c r="D1498" s="325">
        <v>100463083</v>
      </c>
      <c r="E1498" s="326"/>
      <c r="F1498" s="326"/>
      <c r="G1498" s="326"/>
      <c r="H1498" s="326"/>
      <c r="I1498" s="327">
        <v>1.1299999999999999</v>
      </c>
      <c r="J1498" s="326"/>
      <c r="K1498" s="326"/>
      <c r="L1498" s="328"/>
      <c r="M1498" s="326"/>
      <c r="N1498" s="326"/>
      <c r="O1498" s="328"/>
      <c r="P1498" s="326"/>
      <c r="Q1498" s="290">
        <v>1.1299999999999999</v>
      </c>
    </row>
    <row r="1499" spans="1:17" hidden="1" outlineLevel="1" collapsed="1" x14ac:dyDescent="0.25">
      <c r="A1499" s="287"/>
      <c r="B1499" s="287"/>
      <c r="C1499" s="287"/>
      <c r="D1499" s="325">
        <v>100463091</v>
      </c>
      <c r="E1499" s="326"/>
      <c r="F1499" s="326"/>
      <c r="G1499" s="326"/>
      <c r="H1499" s="326"/>
      <c r="I1499" s="327">
        <v>0.63</v>
      </c>
      <c r="J1499" s="326"/>
      <c r="K1499" s="326"/>
      <c r="L1499" s="328"/>
      <c r="M1499" s="326"/>
      <c r="N1499" s="326"/>
      <c r="O1499" s="328"/>
      <c r="P1499" s="326"/>
      <c r="Q1499" s="290">
        <v>0.63</v>
      </c>
    </row>
    <row r="1500" spans="1:17" hidden="1" outlineLevel="1" collapsed="1" x14ac:dyDescent="0.25">
      <c r="A1500" s="287"/>
      <c r="B1500" s="287"/>
      <c r="C1500" s="287"/>
      <c r="D1500" s="325">
        <v>100463092</v>
      </c>
      <c r="E1500" s="326"/>
      <c r="F1500" s="326"/>
      <c r="G1500" s="326"/>
      <c r="H1500" s="326"/>
      <c r="I1500" s="327">
        <v>1.4</v>
      </c>
      <c r="J1500" s="326"/>
      <c r="K1500" s="326"/>
      <c r="L1500" s="328"/>
      <c r="M1500" s="326"/>
      <c r="N1500" s="326"/>
      <c r="O1500" s="328"/>
      <c r="P1500" s="326"/>
      <c r="Q1500" s="290">
        <v>1.4</v>
      </c>
    </row>
    <row r="1501" spans="1:17" hidden="1" outlineLevel="1" collapsed="1" x14ac:dyDescent="0.25">
      <c r="A1501" s="287"/>
      <c r="B1501" s="287"/>
      <c r="C1501" s="287"/>
      <c r="D1501" s="325">
        <v>100463119</v>
      </c>
      <c r="E1501" s="326"/>
      <c r="F1501" s="326"/>
      <c r="G1501" s="326"/>
      <c r="H1501" s="326"/>
      <c r="I1501" s="327">
        <v>3.54</v>
      </c>
      <c r="J1501" s="326"/>
      <c r="K1501" s="326"/>
      <c r="L1501" s="328"/>
      <c r="M1501" s="326"/>
      <c r="N1501" s="326"/>
      <c r="O1501" s="328"/>
      <c r="P1501" s="326"/>
      <c r="Q1501" s="290">
        <v>3.54</v>
      </c>
    </row>
    <row r="1502" spans="1:17" hidden="1" outlineLevel="1" collapsed="1" x14ac:dyDescent="0.25">
      <c r="A1502" s="287"/>
      <c r="B1502" s="287"/>
      <c r="C1502" s="287"/>
      <c r="D1502" s="325">
        <v>100463116</v>
      </c>
      <c r="E1502" s="326"/>
      <c r="F1502" s="326"/>
      <c r="G1502" s="326"/>
      <c r="H1502" s="326"/>
      <c r="I1502" s="327">
        <v>0.14000000000000001</v>
      </c>
      <c r="J1502" s="326"/>
      <c r="K1502" s="326"/>
      <c r="L1502" s="328"/>
      <c r="M1502" s="326"/>
      <c r="N1502" s="326"/>
      <c r="O1502" s="328"/>
      <c r="P1502" s="326"/>
      <c r="Q1502" s="290">
        <v>0.14000000000000001</v>
      </c>
    </row>
    <row r="1503" spans="1:17" hidden="1" outlineLevel="1" collapsed="1" x14ac:dyDescent="0.25">
      <c r="A1503" s="287"/>
      <c r="B1503" s="287"/>
      <c r="C1503" s="287"/>
      <c r="D1503" s="325">
        <v>100463130</v>
      </c>
      <c r="E1503" s="326"/>
      <c r="F1503" s="326"/>
      <c r="G1503" s="326"/>
      <c r="H1503" s="326"/>
      <c r="I1503" s="327">
        <v>1.62</v>
      </c>
      <c r="J1503" s="326"/>
      <c r="K1503" s="326"/>
      <c r="L1503" s="328"/>
      <c r="M1503" s="326"/>
      <c r="N1503" s="326"/>
      <c r="O1503" s="328"/>
      <c r="P1503" s="326"/>
      <c r="Q1503" s="290">
        <v>1.62</v>
      </c>
    </row>
    <row r="1504" spans="1:17" hidden="1" outlineLevel="1" collapsed="1" x14ac:dyDescent="0.25">
      <c r="A1504" s="287"/>
      <c r="B1504" s="287"/>
      <c r="C1504" s="287"/>
      <c r="D1504" s="325">
        <v>100463146</v>
      </c>
      <c r="E1504" s="326"/>
      <c r="F1504" s="326"/>
      <c r="G1504" s="326"/>
      <c r="H1504" s="326"/>
      <c r="I1504" s="327">
        <v>4.7699999999999996</v>
      </c>
      <c r="J1504" s="326"/>
      <c r="K1504" s="326"/>
      <c r="L1504" s="328"/>
      <c r="M1504" s="326"/>
      <c r="N1504" s="326"/>
      <c r="O1504" s="328"/>
      <c r="P1504" s="326"/>
      <c r="Q1504" s="290">
        <v>4.7699999999999996</v>
      </c>
    </row>
    <row r="1505" spans="1:17" hidden="1" outlineLevel="1" collapsed="1" x14ac:dyDescent="0.25">
      <c r="A1505" s="287"/>
      <c r="B1505" s="287"/>
      <c r="C1505" s="287"/>
      <c r="D1505" s="325">
        <v>100463147</v>
      </c>
      <c r="E1505" s="326"/>
      <c r="F1505" s="326"/>
      <c r="G1505" s="326"/>
      <c r="H1505" s="326"/>
      <c r="I1505" s="327">
        <v>4.93</v>
      </c>
      <c r="J1505" s="326"/>
      <c r="K1505" s="326"/>
      <c r="L1505" s="328"/>
      <c r="M1505" s="326"/>
      <c r="N1505" s="326"/>
      <c r="O1505" s="328"/>
      <c r="P1505" s="326"/>
      <c r="Q1505" s="290">
        <v>4.93</v>
      </c>
    </row>
    <row r="1506" spans="1:17" hidden="1" outlineLevel="1" collapsed="1" x14ac:dyDescent="0.25">
      <c r="A1506" s="287"/>
      <c r="B1506" s="287"/>
      <c r="C1506" s="287"/>
      <c r="D1506" s="325">
        <v>100463149</v>
      </c>
      <c r="E1506" s="326"/>
      <c r="F1506" s="326"/>
      <c r="G1506" s="326"/>
      <c r="H1506" s="326"/>
      <c r="I1506" s="327">
        <v>0.17449999999999999</v>
      </c>
      <c r="J1506" s="326"/>
      <c r="K1506" s="326"/>
      <c r="L1506" s="328"/>
      <c r="M1506" s="326"/>
      <c r="N1506" s="326"/>
      <c r="O1506" s="328"/>
      <c r="P1506" s="326"/>
      <c r="Q1506" s="290">
        <v>0.17449999999999999</v>
      </c>
    </row>
    <row r="1507" spans="1:17" hidden="1" outlineLevel="1" collapsed="1" x14ac:dyDescent="0.25">
      <c r="A1507" s="287"/>
      <c r="B1507" s="287"/>
      <c r="C1507" s="287"/>
      <c r="D1507" s="325">
        <v>100463151</v>
      </c>
      <c r="E1507" s="326"/>
      <c r="F1507" s="326"/>
      <c r="G1507" s="326"/>
      <c r="H1507" s="326"/>
      <c r="I1507" s="327">
        <v>3.73</v>
      </c>
      <c r="J1507" s="326"/>
      <c r="K1507" s="326"/>
      <c r="L1507" s="328"/>
      <c r="M1507" s="326"/>
      <c r="N1507" s="326"/>
      <c r="O1507" s="328"/>
      <c r="P1507" s="326"/>
      <c r="Q1507" s="290">
        <v>3.73</v>
      </c>
    </row>
    <row r="1508" spans="1:17" hidden="1" outlineLevel="1" collapsed="1" x14ac:dyDescent="0.25">
      <c r="A1508" s="287"/>
      <c r="B1508" s="287"/>
      <c r="C1508" s="287"/>
      <c r="D1508" s="325">
        <v>100463153</v>
      </c>
      <c r="E1508" s="326"/>
      <c r="F1508" s="326"/>
      <c r="G1508" s="326"/>
      <c r="H1508" s="326"/>
      <c r="I1508" s="327">
        <v>2.1800000000000002</v>
      </c>
      <c r="J1508" s="326"/>
      <c r="K1508" s="326"/>
      <c r="L1508" s="328"/>
      <c r="M1508" s="326"/>
      <c r="N1508" s="326"/>
      <c r="O1508" s="328"/>
      <c r="P1508" s="326"/>
      <c r="Q1508" s="290">
        <v>2.1800000000000002</v>
      </c>
    </row>
    <row r="1509" spans="1:17" hidden="1" outlineLevel="1" collapsed="1" x14ac:dyDescent="0.25">
      <c r="A1509" s="287"/>
      <c r="B1509" s="287"/>
      <c r="C1509" s="287"/>
      <c r="D1509" s="325">
        <v>100463175</v>
      </c>
      <c r="E1509" s="326"/>
      <c r="F1509" s="326"/>
      <c r="G1509" s="326"/>
      <c r="H1509" s="326"/>
      <c r="I1509" s="327">
        <v>2.1</v>
      </c>
      <c r="J1509" s="326"/>
      <c r="K1509" s="326"/>
      <c r="L1509" s="328"/>
      <c r="M1509" s="326"/>
      <c r="N1509" s="326"/>
      <c r="O1509" s="328"/>
      <c r="P1509" s="326"/>
      <c r="Q1509" s="290">
        <v>2.1</v>
      </c>
    </row>
    <row r="1510" spans="1:17" hidden="1" outlineLevel="1" collapsed="1" x14ac:dyDescent="0.25">
      <c r="A1510" s="287"/>
      <c r="B1510" s="287"/>
      <c r="C1510" s="287"/>
      <c r="D1510" s="325">
        <v>100463178</v>
      </c>
      <c r="E1510" s="326"/>
      <c r="F1510" s="326"/>
      <c r="G1510" s="326"/>
      <c r="H1510" s="326"/>
      <c r="I1510" s="327">
        <v>2.1800000000000002</v>
      </c>
      <c r="J1510" s="326"/>
      <c r="K1510" s="326"/>
      <c r="L1510" s="328"/>
      <c r="M1510" s="326"/>
      <c r="N1510" s="326"/>
      <c r="O1510" s="328"/>
      <c r="P1510" s="326"/>
      <c r="Q1510" s="290">
        <v>2.1800000000000002</v>
      </c>
    </row>
    <row r="1511" spans="1:17" hidden="1" outlineLevel="1" collapsed="1" x14ac:dyDescent="0.25">
      <c r="A1511" s="287"/>
      <c r="B1511" s="287"/>
      <c r="C1511" s="287"/>
      <c r="D1511" s="325">
        <v>100463179</v>
      </c>
      <c r="E1511" s="326"/>
      <c r="F1511" s="326"/>
      <c r="G1511" s="326"/>
      <c r="H1511" s="326"/>
      <c r="I1511" s="327">
        <v>1.76</v>
      </c>
      <c r="J1511" s="326"/>
      <c r="K1511" s="326"/>
      <c r="L1511" s="328"/>
      <c r="M1511" s="326"/>
      <c r="N1511" s="326"/>
      <c r="O1511" s="328"/>
      <c r="P1511" s="326"/>
      <c r="Q1511" s="290">
        <v>1.76</v>
      </c>
    </row>
    <row r="1512" spans="1:17" hidden="1" outlineLevel="1" collapsed="1" x14ac:dyDescent="0.25">
      <c r="A1512" s="287"/>
      <c r="B1512" s="287"/>
      <c r="C1512" s="287"/>
      <c r="D1512" s="325">
        <v>100463180</v>
      </c>
      <c r="E1512" s="326"/>
      <c r="F1512" s="326"/>
      <c r="G1512" s="326"/>
      <c r="H1512" s="326"/>
      <c r="I1512" s="327">
        <v>0.46</v>
      </c>
      <c r="J1512" s="326"/>
      <c r="K1512" s="326"/>
      <c r="L1512" s="328"/>
      <c r="M1512" s="326"/>
      <c r="N1512" s="326"/>
      <c r="O1512" s="328"/>
      <c r="P1512" s="326"/>
      <c r="Q1512" s="290">
        <v>0.46</v>
      </c>
    </row>
    <row r="1513" spans="1:17" hidden="1" outlineLevel="1" collapsed="1" x14ac:dyDescent="0.25">
      <c r="A1513" s="287"/>
      <c r="B1513" s="287"/>
      <c r="C1513" s="287"/>
      <c r="D1513" s="325">
        <v>100463185</v>
      </c>
      <c r="E1513" s="326"/>
      <c r="F1513" s="326"/>
      <c r="G1513" s="326"/>
      <c r="H1513" s="326"/>
      <c r="I1513" s="327">
        <v>1.9</v>
      </c>
      <c r="J1513" s="326"/>
      <c r="K1513" s="326"/>
      <c r="L1513" s="328"/>
      <c r="M1513" s="326"/>
      <c r="N1513" s="326"/>
      <c r="O1513" s="328"/>
      <c r="P1513" s="326"/>
      <c r="Q1513" s="290">
        <v>1.9</v>
      </c>
    </row>
    <row r="1514" spans="1:17" hidden="1" outlineLevel="1" collapsed="1" x14ac:dyDescent="0.25">
      <c r="A1514" s="287"/>
      <c r="B1514" s="287"/>
      <c r="C1514" s="287"/>
      <c r="D1514" s="325">
        <v>100463186</v>
      </c>
      <c r="E1514" s="326"/>
      <c r="F1514" s="326"/>
      <c r="G1514" s="326"/>
      <c r="H1514" s="326"/>
      <c r="I1514" s="327">
        <v>2.4</v>
      </c>
      <c r="J1514" s="326"/>
      <c r="K1514" s="326"/>
      <c r="L1514" s="328"/>
      <c r="M1514" s="326"/>
      <c r="N1514" s="326"/>
      <c r="O1514" s="328"/>
      <c r="P1514" s="326"/>
      <c r="Q1514" s="290">
        <v>2.4</v>
      </c>
    </row>
    <row r="1515" spans="1:17" hidden="1" outlineLevel="1" collapsed="1" x14ac:dyDescent="0.25">
      <c r="A1515" s="287"/>
      <c r="B1515" s="287"/>
      <c r="C1515" s="287"/>
      <c r="D1515" s="325">
        <v>100463201</v>
      </c>
      <c r="E1515" s="326"/>
      <c r="F1515" s="326"/>
      <c r="G1515" s="326"/>
      <c r="H1515" s="326"/>
      <c r="I1515" s="327">
        <v>8.8000000000000007</v>
      </c>
      <c r="J1515" s="326"/>
      <c r="K1515" s="326"/>
      <c r="L1515" s="328"/>
      <c r="M1515" s="326"/>
      <c r="N1515" s="326"/>
      <c r="O1515" s="328"/>
      <c r="P1515" s="326"/>
      <c r="Q1515" s="290">
        <v>8.8000000000000007</v>
      </c>
    </row>
    <row r="1516" spans="1:17" hidden="1" outlineLevel="1" collapsed="1" x14ac:dyDescent="0.25">
      <c r="A1516" s="287"/>
      <c r="B1516" s="287"/>
      <c r="C1516" s="287"/>
      <c r="D1516" s="325">
        <v>100463202</v>
      </c>
      <c r="E1516" s="326"/>
      <c r="F1516" s="326"/>
      <c r="G1516" s="326"/>
      <c r="H1516" s="326"/>
      <c r="I1516" s="327">
        <v>2.1800000000000002</v>
      </c>
      <c r="J1516" s="326"/>
      <c r="K1516" s="326"/>
      <c r="L1516" s="328"/>
      <c r="M1516" s="326"/>
      <c r="N1516" s="326"/>
      <c r="O1516" s="328"/>
      <c r="P1516" s="326"/>
      <c r="Q1516" s="290">
        <v>2.1800000000000002</v>
      </c>
    </row>
    <row r="1517" spans="1:17" hidden="1" outlineLevel="1" collapsed="1" x14ac:dyDescent="0.25">
      <c r="A1517" s="287"/>
      <c r="B1517" s="287"/>
      <c r="C1517" s="287"/>
      <c r="D1517" s="325">
        <v>100463203</v>
      </c>
      <c r="E1517" s="326"/>
      <c r="F1517" s="326"/>
      <c r="G1517" s="326"/>
      <c r="H1517" s="326"/>
      <c r="I1517" s="327">
        <v>2.44</v>
      </c>
      <c r="J1517" s="326"/>
      <c r="K1517" s="326"/>
      <c r="L1517" s="328"/>
      <c r="M1517" s="326"/>
      <c r="N1517" s="326"/>
      <c r="O1517" s="328"/>
      <c r="P1517" s="326"/>
      <c r="Q1517" s="290">
        <v>2.44</v>
      </c>
    </row>
    <row r="1518" spans="1:17" hidden="1" outlineLevel="1" collapsed="1" x14ac:dyDescent="0.25">
      <c r="A1518" s="287"/>
      <c r="B1518" s="287"/>
      <c r="C1518" s="287"/>
      <c r="D1518" s="325">
        <v>100462693</v>
      </c>
      <c r="E1518" s="326"/>
      <c r="F1518" s="326"/>
      <c r="G1518" s="326"/>
      <c r="H1518" s="326"/>
      <c r="I1518" s="327">
        <v>1.88</v>
      </c>
      <c r="J1518" s="326"/>
      <c r="K1518" s="326"/>
      <c r="L1518" s="328"/>
      <c r="M1518" s="326"/>
      <c r="N1518" s="326"/>
      <c r="O1518" s="328"/>
      <c r="P1518" s="326"/>
      <c r="Q1518" s="290">
        <v>1.88</v>
      </c>
    </row>
    <row r="1519" spans="1:17" hidden="1" outlineLevel="1" collapsed="1" x14ac:dyDescent="0.25">
      <c r="A1519" s="287"/>
      <c r="B1519" s="287"/>
      <c r="C1519" s="287"/>
      <c r="D1519" s="325">
        <v>100462697</v>
      </c>
      <c r="E1519" s="326"/>
      <c r="F1519" s="326"/>
      <c r="G1519" s="326"/>
      <c r="H1519" s="326"/>
      <c r="I1519" s="327">
        <v>0.16</v>
      </c>
      <c r="J1519" s="326"/>
      <c r="K1519" s="326"/>
      <c r="L1519" s="328"/>
      <c r="M1519" s="326"/>
      <c r="N1519" s="326"/>
      <c r="O1519" s="328"/>
      <c r="P1519" s="326"/>
      <c r="Q1519" s="290">
        <v>0.16</v>
      </c>
    </row>
    <row r="1520" spans="1:17" hidden="1" outlineLevel="1" collapsed="1" x14ac:dyDescent="0.25">
      <c r="A1520" s="287"/>
      <c r="B1520" s="287"/>
      <c r="C1520" s="287"/>
      <c r="D1520" s="325">
        <v>100462706</v>
      </c>
      <c r="E1520" s="326"/>
      <c r="F1520" s="326"/>
      <c r="G1520" s="326"/>
      <c r="H1520" s="326"/>
      <c r="I1520" s="327">
        <v>2.0299999999999998</v>
      </c>
      <c r="J1520" s="326"/>
      <c r="K1520" s="326"/>
      <c r="L1520" s="328"/>
      <c r="M1520" s="326"/>
      <c r="N1520" s="326"/>
      <c r="O1520" s="328"/>
      <c r="P1520" s="326"/>
      <c r="Q1520" s="290">
        <v>2.0299999999999998</v>
      </c>
    </row>
    <row r="1521" spans="1:17" hidden="1" outlineLevel="1" collapsed="1" x14ac:dyDescent="0.25">
      <c r="A1521" s="287"/>
      <c r="B1521" s="287"/>
      <c r="C1521" s="287"/>
      <c r="D1521" s="325">
        <v>100462707</v>
      </c>
      <c r="E1521" s="326"/>
      <c r="F1521" s="326"/>
      <c r="G1521" s="326"/>
      <c r="H1521" s="326"/>
      <c r="I1521" s="327">
        <v>1.88</v>
      </c>
      <c r="J1521" s="326"/>
      <c r="K1521" s="326"/>
      <c r="L1521" s="328"/>
      <c r="M1521" s="326"/>
      <c r="N1521" s="326"/>
      <c r="O1521" s="328"/>
      <c r="P1521" s="326"/>
      <c r="Q1521" s="290">
        <v>1.88</v>
      </c>
    </row>
    <row r="1522" spans="1:17" hidden="1" outlineLevel="1" collapsed="1" x14ac:dyDescent="0.25">
      <c r="A1522" s="287"/>
      <c r="B1522" s="287"/>
      <c r="C1522" s="287"/>
      <c r="D1522" s="325">
        <v>100462709</v>
      </c>
      <c r="E1522" s="326"/>
      <c r="F1522" s="326"/>
      <c r="G1522" s="326"/>
      <c r="H1522" s="326"/>
      <c r="I1522" s="327">
        <v>0.47</v>
      </c>
      <c r="J1522" s="326"/>
      <c r="K1522" s="326"/>
      <c r="L1522" s="328"/>
      <c r="M1522" s="326"/>
      <c r="N1522" s="326"/>
      <c r="O1522" s="328"/>
      <c r="P1522" s="326"/>
      <c r="Q1522" s="290">
        <v>0.47</v>
      </c>
    </row>
    <row r="1523" spans="1:17" hidden="1" outlineLevel="1" collapsed="1" x14ac:dyDescent="0.25">
      <c r="A1523" s="287"/>
      <c r="B1523" s="287"/>
      <c r="C1523" s="287"/>
      <c r="D1523" s="325">
        <v>100462677</v>
      </c>
      <c r="E1523" s="326"/>
      <c r="F1523" s="326"/>
      <c r="G1523" s="326"/>
      <c r="H1523" s="326"/>
      <c r="I1523" s="327">
        <v>2.4</v>
      </c>
      <c r="J1523" s="326"/>
      <c r="K1523" s="326"/>
      <c r="L1523" s="328"/>
      <c r="M1523" s="326"/>
      <c r="N1523" s="326"/>
      <c r="O1523" s="328"/>
      <c r="P1523" s="326"/>
      <c r="Q1523" s="290">
        <v>2.4</v>
      </c>
    </row>
    <row r="1524" spans="1:17" hidden="1" outlineLevel="1" collapsed="1" x14ac:dyDescent="0.25">
      <c r="A1524" s="287"/>
      <c r="B1524" s="287"/>
      <c r="C1524" s="287"/>
      <c r="D1524" s="325">
        <v>100462678</v>
      </c>
      <c r="E1524" s="326"/>
      <c r="F1524" s="326"/>
      <c r="G1524" s="326"/>
      <c r="H1524" s="326"/>
      <c r="I1524" s="327">
        <v>0.21</v>
      </c>
      <c r="J1524" s="326"/>
      <c r="K1524" s="326"/>
      <c r="L1524" s="328"/>
      <c r="M1524" s="326"/>
      <c r="N1524" s="326"/>
      <c r="O1524" s="328"/>
      <c r="P1524" s="326"/>
      <c r="Q1524" s="290">
        <v>0.21</v>
      </c>
    </row>
    <row r="1525" spans="1:17" hidden="1" outlineLevel="1" collapsed="1" x14ac:dyDescent="0.25">
      <c r="A1525" s="287"/>
      <c r="B1525" s="287"/>
      <c r="C1525" s="287"/>
      <c r="D1525" s="325">
        <v>100462680</v>
      </c>
      <c r="E1525" s="326"/>
      <c r="F1525" s="326"/>
      <c r="G1525" s="326"/>
      <c r="H1525" s="326"/>
      <c r="I1525" s="327">
        <v>2.02</v>
      </c>
      <c r="J1525" s="326"/>
      <c r="K1525" s="326"/>
      <c r="L1525" s="328"/>
      <c r="M1525" s="326"/>
      <c r="N1525" s="326"/>
      <c r="O1525" s="328"/>
      <c r="P1525" s="326"/>
      <c r="Q1525" s="290">
        <v>2.02</v>
      </c>
    </row>
    <row r="1526" spans="1:17" hidden="1" outlineLevel="1" collapsed="1" x14ac:dyDescent="0.25">
      <c r="A1526" s="287"/>
      <c r="B1526" s="287"/>
      <c r="C1526" s="287"/>
      <c r="D1526" s="325">
        <v>100462671</v>
      </c>
      <c r="E1526" s="326"/>
      <c r="F1526" s="326"/>
      <c r="G1526" s="326"/>
      <c r="H1526" s="326"/>
      <c r="I1526" s="327">
        <v>0.17449999999999999</v>
      </c>
      <c r="J1526" s="326"/>
      <c r="K1526" s="326"/>
      <c r="L1526" s="328"/>
      <c r="M1526" s="326"/>
      <c r="N1526" s="326"/>
      <c r="O1526" s="328"/>
      <c r="P1526" s="326"/>
      <c r="Q1526" s="290">
        <v>0.17449999999999999</v>
      </c>
    </row>
    <row r="1527" spans="1:17" hidden="1" outlineLevel="1" collapsed="1" x14ac:dyDescent="0.25">
      <c r="A1527" s="287"/>
      <c r="B1527" s="287"/>
      <c r="C1527" s="287"/>
      <c r="D1527" s="325">
        <v>100462674</v>
      </c>
      <c r="E1527" s="326"/>
      <c r="F1527" s="326"/>
      <c r="G1527" s="326"/>
      <c r="H1527" s="326"/>
      <c r="I1527" s="327">
        <v>0.25</v>
      </c>
      <c r="J1527" s="326"/>
      <c r="K1527" s="326"/>
      <c r="L1527" s="328"/>
      <c r="M1527" s="326"/>
      <c r="N1527" s="326"/>
      <c r="O1527" s="328"/>
      <c r="P1527" s="326"/>
      <c r="Q1527" s="290">
        <v>0.25</v>
      </c>
    </row>
    <row r="1528" spans="1:17" hidden="1" outlineLevel="1" collapsed="1" x14ac:dyDescent="0.25">
      <c r="A1528" s="287"/>
      <c r="B1528" s="287"/>
      <c r="C1528" s="287"/>
      <c r="D1528" s="325">
        <v>100462651</v>
      </c>
      <c r="E1528" s="326"/>
      <c r="F1528" s="326"/>
      <c r="G1528" s="326"/>
      <c r="H1528" s="326"/>
      <c r="I1528" s="327">
        <v>4.71</v>
      </c>
      <c r="J1528" s="326"/>
      <c r="K1528" s="326"/>
      <c r="L1528" s="328"/>
      <c r="M1528" s="326"/>
      <c r="N1528" s="326"/>
      <c r="O1528" s="328"/>
      <c r="P1528" s="326"/>
      <c r="Q1528" s="290">
        <v>4.71</v>
      </c>
    </row>
    <row r="1529" spans="1:17" hidden="1" outlineLevel="1" collapsed="1" x14ac:dyDescent="0.25">
      <c r="A1529" s="287"/>
      <c r="B1529" s="287"/>
      <c r="C1529" s="287"/>
      <c r="D1529" s="325">
        <v>100462719</v>
      </c>
      <c r="E1529" s="326"/>
      <c r="F1529" s="326"/>
      <c r="G1529" s="326"/>
      <c r="H1529" s="326"/>
      <c r="I1529" s="327">
        <v>1.94</v>
      </c>
      <c r="J1529" s="326"/>
      <c r="K1529" s="326"/>
      <c r="L1529" s="328"/>
      <c r="M1529" s="326"/>
      <c r="N1529" s="326"/>
      <c r="O1529" s="328"/>
      <c r="P1529" s="326"/>
      <c r="Q1529" s="290">
        <v>1.94</v>
      </c>
    </row>
    <row r="1530" spans="1:17" hidden="1" outlineLevel="1" collapsed="1" x14ac:dyDescent="0.25">
      <c r="A1530" s="287"/>
      <c r="B1530" s="287"/>
      <c r="C1530" s="287"/>
      <c r="D1530" s="325">
        <v>100462713</v>
      </c>
      <c r="E1530" s="326"/>
      <c r="F1530" s="326"/>
      <c r="G1530" s="326"/>
      <c r="H1530" s="326"/>
      <c r="I1530" s="327">
        <v>0.9</v>
      </c>
      <c r="J1530" s="326"/>
      <c r="K1530" s="326"/>
      <c r="L1530" s="328"/>
      <c r="M1530" s="326"/>
      <c r="N1530" s="326"/>
      <c r="O1530" s="328"/>
      <c r="P1530" s="326"/>
      <c r="Q1530" s="290">
        <v>0.9</v>
      </c>
    </row>
    <row r="1531" spans="1:17" hidden="1" outlineLevel="1" collapsed="1" x14ac:dyDescent="0.25">
      <c r="A1531" s="287"/>
      <c r="B1531" s="287"/>
      <c r="C1531" s="287"/>
      <c r="D1531" s="325">
        <v>100462722</v>
      </c>
      <c r="E1531" s="326"/>
      <c r="F1531" s="326"/>
      <c r="G1531" s="326"/>
      <c r="H1531" s="326"/>
      <c r="I1531" s="327">
        <v>1.99</v>
      </c>
      <c r="J1531" s="326"/>
      <c r="K1531" s="326"/>
      <c r="L1531" s="328"/>
      <c r="M1531" s="326"/>
      <c r="N1531" s="326"/>
      <c r="O1531" s="328"/>
      <c r="P1531" s="326"/>
      <c r="Q1531" s="290">
        <v>1.99</v>
      </c>
    </row>
    <row r="1532" spans="1:17" hidden="1" outlineLevel="1" collapsed="1" x14ac:dyDescent="0.25">
      <c r="A1532" s="287"/>
      <c r="B1532" s="287"/>
      <c r="C1532" s="287"/>
      <c r="D1532" s="325">
        <v>100462723</v>
      </c>
      <c r="E1532" s="326"/>
      <c r="F1532" s="326"/>
      <c r="G1532" s="326"/>
      <c r="H1532" s="326"/>
      <c r="I1532" s="327">
        <v>2.04</v>
      </c>
      <c r="J1532" s="326"/>
      <c r="K1532" s="326"/>
      <c r="L1532" s="328"/>
      <c r="M1532" s="326"/>
      <c r="N1532" s="326"/>
      <c r="O1532" s="328"/>
      <c r="P1532" s="326"/>
      <c r="Q1532" s="290">
        <v>2.04</v>
      </c>
    </row>
    <row r="1533" spans="1:17" hidden="1" outlineLevel="1" collapsed="1" x14ac:dyDescent="0.25">
      <c r="A1533" s="287"/>
      <c r="B1533" s="287"/>
      <c r="C1533" s="287"/>
      <c r="D1533" s="325">
        <v>100462729</v>
      </c>
      <c r="E1533" s="326"/>
      <c r="F1533" s="326"/>
      <c r="G1533" s="326"/>
      <c r="H1533" s="326"/>
      <c r="I1533" s="327">
        <v>6.5000000000000002E-2</v>
      </c>
      <c r="J1533" s="326"/>
      <c r="K1533" s="326"/>
      <c r="L1533" s="328"/>
      <c r="M1533" s="326"/>
      <c r="N1533" s="326"/>
      <c r="O1533" s="328"/>
      <c r="P1533" s="326"/>
      <c r="Q1533" s="290">
        <v>6.5000000000000002E-2</v>
      </c>
    </row>
    <row r="1534" spans="1:17" hidden="1" outlineLevel="1" collapsed="1" x14ac:dyDescent="0.25">
      <c r="A1534" s="287"/>
      <c r="B1534" s="287"/>
      <c r="C1534" s="287"/>
      <c r="D1534" s="325">
        <v>100462731</v>
      </c>
      <c r="E1534" s="326"/>
      <c r="F1534" s="326"/>
      <c r="G1534" s="326"/>
      <c r="H1534" s="326"/>
      <c r="I1534" s="327">
        <v>6.99</v>
      </c>
      <c r="J1534" s="326"/>
      <c r="K1534" s="326"/>
      <c r="L1534" s="328"/>
      <c r="M1534" s="326"/>
      <c r="N1534" s="326"/>
      <c r="O1534" s="328"/>
      <c r="P1534" s="326"/>
      <c r="Q1534" s="290">
        <v>6.99</v>
      </c>
    </row>
    <row r="1535" spans="1:17" hidden="1" outlineLevel="1" collapsed="1" x14ac:dyDescent="0.25">
      <c r="A1535" s="287"/>
      <c r="B1535" s="287"/>
      <c r="C1535" s="287"/>
      <c r="D1535" s="325">
        <v>100462734</v>
      </c>
      <c r="E1535" s="326"/>
      <c r="F1535" s="326"/>
      <c r="G1535" s="326"/>
      <c r="H1535" s="326"/>
      <c r="I1535" s="327">
        <v>0.8</v>
      </c>
      <c r="J1535" s="326"/>
      <c r="K1535" s="326"/>
      <c r="L1535" s="328"/>
      <c r="M1535" s="326"/>
      <c r="N1535" s="326"/>
      <c r="O1535" s="328"/>
      <c r="P1535" s="326"/>
      <c r="Q1535" s="290">
        <v>0.8</v>
      </c>
    </row>
    <row r="1536" spans="1:17" hidden="1" outlineLevel="1" collapsed="1" x14ac:dyDescent="0.25">
      <c r="A1536" s="287"/>
      <c r="B1536" s="287"/>
      <c r="C1536" s="287"/>
      <c r="D1536" s="325">
        <v>100462827</v>
      </c>
      <c r="E1536" s="326"/>
      <c r="F1536" s="326"/>
      <c r="G1536" s="326"/>
      <c r="H1536" s="326"/>
      <c r="I1536" s="327">
        <v>2.62</v>
      </c>
      <c r="J1536" s="326"/>
      <c r="K1536" s="326"/>
      <c r="L1536" s="328"/>
      <c r="M1536" s="326"/>
      <c r="N1536" s="326"/>
      <c r="O1536" s="328"/>
      <c r="P1536" s="326"/>
      <c r="Q1536" s="290">
        <v>2.62</v>
      </c>
    </row>
    <row r="1537" spans="1:17" hidden="1" outlineLevel="1" collapsed="1" x14ac:dyDescent="0.25">
      <c r="A1537" s="287"/>
      <c r="B1537" s="287"/>
      <c r="C1537" s="287"/>
      <c r="D1537" s="325">
        <v>100462828</v>
      </c>
      <c r="E1537" s="326"/>
      <c r="F1537" s="326"/>
      <c r="G1537" s="326"/>
      <c r="H1537" s="326"/>
      <c r="I1537" s="327">
        <v>0.32</v>
      </c>
      <c r="J1537" s="326"/>
      <c r="K1537" s="326"/>
      <c r="L1537" s="328"/>
      <c r="M1537" s="326"/>
      <c r="N1537" s="326"/>
      <c r="O1537" s="328"/>
      <c r="P1537" s="326"/>
      <c r="Q1537" s="290">
        <v>0.32</v>
      </c>
    </row>
    <row r="1538" spans="1:17" hidden="1" outlineLevel="1" collapsed="1" x14ac:dyDescent="0.25">
      <c r="A1538" s="287"/>
      <c r="B1538" s="287"/>
      <c r="C1538" s="287"/>
      <c r="D1538" s="325">
        <v>100462832</v>
      </c>
      <c r="E1538" s="326"/>
      <c r="F1538" s="326"/>
      <c r="G1538" s="326"/>
      <c r="H1538" s="326"/>
      <c r="I1538" s="327">
        <v>0.17449999999999999</v>
      </c>
      <c r="J1538" s="326"/>
      <c r="K1538" s="326"/>
      <c r="L1538" s="328"/>
      <c r="M1538" s="326"/>
      <c r="N1538" s="326"/>
      <c r="O1538" s="328"/>
      <c r="P1538" s="326"/>
      <c r="Q1538" s="290">
        <v>0.17449999999999999</v>
      </c>
    </row>
    <row r="1539" spans="1:17" hidden="1" outlineLevel="1" collapsed="1" x14ac:dyDescent="0.25">
      <c r="A1539" s="287"/>
      <c r="B1539" s="287"/>
      <c r="C1539" s="287"/>
      <c r="D1539" s="325">
        <v>100462749</v>
      </c>
      <c r="E1539" s="326"/>
      <c r="F1539" s="326"/>
      <c r="G1539" s="326"/>
      <c r="H1539" s="326"/>
      <c r="I1539" s="327">
        <v>1.77</v>
      </c>
      <c r="J1539" s="326"/>
      <c r="K1539" s="326"/>
      <c r="L1539" s="328"/>
      <c r="M1539" s="326"/>
      <c r="N1539" s="326"/>
      <c r="O1539" s="328"/>
      <c r="P1539" s="326"/>
      <c r="Q1539" s="290">
        <v>1.77</v>
      </c>
    </row>
    <row r="1540" spans="1:17" hidden="1" outlineLevel="1" collapsed="1" x14ac:dyDescent="0.25">
      <c r="A1540" s="287"/>
      <c r="B1540" s="287"/>
      <c r="C1540" s="287"/>
      <c r="D1540" s="325">
        <v>100462747</v>
      </c>
      <c r="E1540" s="326"/>
      <c r="F1540" s="326"/>
      <c r="G1540" s="326"/>
      <c r="H1540" s="326"/>
      <c r="I1540" s="327">
        <v>1.61</v>
      </c>
      <c r="J1540" s="326"/>
      <c r="K1540" s="326"/>
      <c r="L1540" s="328"/>
      <c r="M1540" s="326"/>
      <c r="N1540" s="326"/>
      <c r="O1540" s="328"/>
      <c r="P1540" s="326"/>
      <c r="Q1540" s="290">
        <v>1.61</v>
      </c>
    </row>
    <row r="1541" spans="1:17" hidden="1" outlineLevel="1" collapsed="1" x14ac:dyDescent="0.25">
      <c r="A1541" s="287"/>
      <c r="B1541" s="287"/>
      <c r="C1541" s="287"/>
      <c r="D1541" s="325">
        <v>100462756</v>
      </c>
      <c r="E1541" s="326"/>
      <c r="F1541" s="326"/>
      <c r="G1541" s="326"/>
      <c r="H1541" s="326"/>
      <c r="I1541" s="327">
        <v>1.2</v>
      </c>
      <c r="J1541" s="326"/>
      <c r="K1541" s="326"/>
      <c r="L1541" s="328"/>
      <c r="M1541" s="326"/>
      <c r="N1541" s="326"/>
      <c r="O1541" s="328"/>
      <c r="P1541" s="326"/>
      <c r="Q1541" s="290">
        <v>1.2</v>
      </c>
    </row>
    <row r="1542" spans="1:17" hidden="1" outlineLevel="1" collapsed="1" x14ac:dyDescent="0.25">
      <c r="A1542" s="287"/>
      <c r="B1542" s="287"/>
      <c r="C1542" s="287"/>
      <c r="D1542" s="325">
        <v>100462740</v>
      </c>
      <c r="E1542" s="326"/>
      <c r="F1542" s="326"/>
      <c r="G1542" s="326"/>
      <c r="H1542" s="326"/>
      <c r="I1542" s="327">
        <v>1.61</v>
      </c>
      <c r="J1542" s="326"/>
      <c r="K1542" s="326"/>
      <c r="L1542" s="328"/>
      <c r="M1542" s="326"/>
      <c r="N1542" s="326"/>
      <c r="O1542" s="328"/>
      <c r="P1542" s="326"/>
      <c r="Q1542" s="290">
        <v>1.61</v>
      </c>
    </row>
    <row r="1543" spans="1:17" hidden="1" outlineLevel="1" collapsed="1" x14ac:dyDescent="0.25">
      <c r="A1543" s="287"/>
      <c r="B1543" s="287"/>
      <c r="C1543" s="287"/>
      <c r="D1543" s="325">
        <v>100462801</v>
      </c>
      <c r="E1543" s="326"/>
      <c r="F1543" s="326"/>
      <c r="G1543" s="326"/>
      <c r="H1543" s="326"/>
      <c r="I1543" s="327">
        <v>3.14</v>
      </c>
      <c r="J1543" s="326"/>
      <c r="K1543" s="326"/>
      <c r="L1543" s="328"/>
      <c r="M1543" s="326"/>
      <c r="N1543" s="326"/>
      <c r="O1543" s="328"/>
      <c r="P1543" s="326"/>
      <c r="Q1543" s="290">
        <v>3.14</v>
      </c>
    </row>
    <row r="1544" spans="1:17" hidden="1" outlineLevel="1" collapsed="1" x14ac:dyDescent="0.25">
      <c r="A1544" s="287"/>
      <c r="B1544" s="287"/>
      <c r="C1544" s="287"/>
      <c r="D1544" s="325">
        <v>100462802</v>
      </c>
      <c r="E1544" s="326"/>
      <c r="F1544" s="326"/>
      <c r="G1544" s="326"/>
      <c r="H1544" s="326"/>
      <c r="I1544" s="327">
        <v>3.71</v>
      </c>
      <c r="J1544" s="326"/>
      <c r="K1544" s="326"/>
      <c r="L1544" s="328"/>
      <c r="M1544" s="326"/>
      <c r="N1544" s="326"/>
      <c r="O1544" s="328"/>
      <c r="P1544" s="326"/>
      <c r="Q1544" s="290">
        <v>3.71</v>
      </c>
    </row>
    <row r="1545" spans="1:17" hidden="1" outlineLevel="1" collapsed="1" x14ac:dyDescent="0.25">
      <c r="A1545" s="287"/>
      <c r="B1545" s="287"/>
      <c r="C1545" s="287"/>
      <c r="D1545" s="325">
        <v>100462806</v>
      </c>
      <c r="E1545" s="326"/>
      <c r="F1545" s="326"/>
      <c r="G1545" s="326"/>
      <c r="H1545" s="326"/>
      <c r="I1545" s="327">
        <v>0.55000000000000004</v>
      </c>
      <c r="J1545" s="326"/>
      <c r="K1545" s="326"/>
      <c r="L1545" s="328"/>
      <c r="M1545" s="326"/>
      <c r="N1545" s="326"/>
      <c r="O1545" s="328"/>
      <c r="P1545" s="326"/>
      <c r="Q1545" s="290">
        <v>0.55000000000000004</v>
      </c>
    </row>
    <row r="1546" spans="1:17" hidden="1" outlineLevel="1" collapsed="1" x14ac:dyDescent="0.25">
      <c r="A1546" s="287"/>
      <c r="B1546" s="287"/>
      <c r="C1546" s="287"/>
      <c r="D1546" s="325">
        <v>100462807</v>
      </c>
      <c r="E1546" s="326"/>
      <c r="F1546" s="326"/>
      <c r="G1546" s="326"/>
      <c r="H1546" s="326"/>
      <c r="I1546" s="327">
        <v>10.28</v>
      </c>
      <c r="J1546" s="326"/>
      <c r="K1546" s="326"/>
      <c r="L1546" s="328"/>
      <c r="M1546" s="326"/>
      <c r="N1546" s="326"/>
      <c r="O1546" s="328"/>
      <c r="P1546" s="326"/>
      <c r="Q1546" s="290">
        <v>10.28</v>
      </c>
    </row>
    <row r="1547" spans="1:17" hidden="1" outlineLevel="1" collapsed="1" x14ac:dyDescent="0.25">
      <c r="A1547" s="287"/>
      <c r="B1547" s="287"/>
      <c r="C1547" s="287"/>
      <c r="D1547" s="325">
        <v>100462808</v>
      </c>
      <c r="E1547" s="326"/>
      <c r="F1547" s="326"/>
      <c r="G1547" s="326"/>
      <c r="H1547" s="326"/>
      <c r="I1547" s="327">
        <v>3.02</v>
      </c>
      <c r="J1547" s="326"/>
      <c r="K1547" s="326"/>
      <c r="L1547" s="328"/>
      <c r="M1547" s="326"/>
      <c r="N1547" s="326"/>
      <c r="O1547" s="328"/>
      <c r="P1547" s="326"/>
      <c r="Q1547" s="290">
        <v>3.02</v>
      </c>
    </row>
    <row r="1548" spans="1:17" hidden="1" outlineLevel="1" collapsed="1" x14ac:dyDescent="0.25">
      <c r="A1548" s="287"/>
      <c r="B1548" s="287"/>
      <c r="C1548" s="287"/>
      <c r="D1548" s="325">
        <v>100462809</v>
      </c>
      <c r="E1548" s="326"/>
      <c r="F1548" s="326"/>
      <c r="G1548" s="326"/>
      <c r="H1548" s="326"/>
      <c r="I1548" s="327">
        <v>4.4000000000000004</v>
      </c>
      <c r="J1548" s="326"/>
      <c r="K1548" s="326"/>
      <c r="L1548" s="328"/>
      <c r="M1548" s="326"/>
      <c r="N1548" s="326"/>
      <c r="O1548" s="328"/>
      <c r="P1548" s="326"/>
      <c r="Q1548" s="290">
        <v>4.4000000000000004</v>
      </c>
    </row>
    <row r="1549" spans="1:17" hidden="1" outlineLevel="1" collapsed="1" x14ac:dyDescent="0.25">
      <c r="A1549" s="287"/>
      <c r="B1549" s="287"/>
      <c r="C1549" s="287"/>
      <c r="D1549" s="325">
        <v>100462810</v>
      </c>
      <c r="E1549" s="326"/>
      <c r="F1549" s="326"/>
      <c r="G1549" s="326"/>
      <c r="H1549" s="326"/>
      <c r="I1549" s="327">
        <v>0.54</v>
      </c>
      <c r="J1549" s="326"/>
      <c r="K1549" s="326"/>
      <c r="L1549" s="328"/>
      <c r="M1549" s="326"/>
      <c r="N1549" s="326"/>
      <c r="O1549" s="328"/>
      <c r="P1549" s="326"/>
      <c r="Q1549" s="290">
        <v>0.54</v>
      </c>
    </row>
    <row r="1550" spans="1:17" hidden="1" outlineLevel="1" collapsed="1" x14ac:dyDescent="0.25">
      <c r="A1550" s="287"/>
      <c r="B1550" s="287"/>
      <c r="C1550" s="287"/>
      <c r="D1550" s="325">
        <v>100462811</v>
      </c>
      <c r="E1550" s="326"/>
      <c r="F1550" s="326"/>
      <c r="G1550" s="326"/>
      <c r="H1550" s="326"/>
      <c r="I1550" s="327">
        <v>1.83</v>
      </c>
      <c r="J1550" s="326"/>
      <c r="K1550" s="326"/>
      <c r="L1550" s="328"/>
      <c r="M1550" s="326"/>
      <c r="N1550" s="326"/>
      <c r="O1550" s="328"/>
      <c r="P1550" s="326"/>
      <c r="Q1550" s="290">
        <v>1.83</v>
      </c>
    </row>
    <row r="1551" spans="1:17" hidden="1" outlineLevel="1" collapsed="1" x14ac:dyDescent="0.25">
      <c r="A1551" s="287"/>
      <c r="B1551" s="287"/>
      <c r="C1551" s="287"/>
      <c r="D1551" s="325">
        <v>100462763</v>
      </c>
      <c r="E1551" s="326"/>
      <c r="F1551" s="326"/>
      <c r="G1551" s="326"/>
      <c r="H1551" s="326"/>
      <c r="I1551" s="327">
        <v>0.99</v>
      </c>
      <c r="J1551" s="326"/>
      <c r="K1551" s="326"/>
      <c r="L1551" s="328"/>
      <c r="M1551" s="326"/>
      <c r="N1551" s="326"/>
      <c r="O1551" s="328"/>
      <c r="P1551" s="326"/>
      <c r="Q1551" s="290">
        <v>0.99</v>
      </c>
    </row>
    <row r="1552" spans="1:17" hidden="1" outlineLevel="1" collapsed="1" x14ac:dyDescent="0.25">
      <c r="A1552" s="287"/>
      <c r="B1552" s="287"/>
      <c r="C1552" s="287"/>
      <c r="D1552" s="325">
        <v>100462768</v>
      </c>
      <c r="E1552" s="326"/>
      <c r="F1552" s="326"/>
      <c r="G1552" s="326"/>
      <c r="H1552" s="326"/>
      <c r="I1552" s="327">
        <v>1.47</v>
      </c>
      <c r="J1552" s="326"/>
      <c r="K1552" s="326"/>
      <c r="L1552" s="328"/>
      <c r="M1552" s="326"/>
      <c r="N1552" s="326"/>
      <c r="O1552" s="328"/>
      <c r="P1552" s="326"/>
      <c r="Q1552" s="290">
        <v>1.47</v>
      </c>
    </row>
    <row r="1553" spans="1:17" hidden="1" outlineLevel="1" collapsed="1" x14ac:dyDescent="0.25">
      <c r="A1553" s="287"/>
      <c r="B1553" s="287"/>
      <c r="C1553" s="287"/>
      <c r="D1553" s="325">
        <v>100462769</v>
      </c>
      <c r="E1553" s="326"/>
      <c r="F1553" s="326"/>
      <c r="G1553" s="326"/>
      <c r="H1553" s="326"/>
      <c r="I1553" s="327">
        <v>3.85</v>
      </c>
      <c r="J1553" s="326"/>
      <c r="K1553" s="326"/>
      <c r="L1553" s="328"/>
      <c r="M1553" s="326"/>
      <c r="N1553" s="326"/>
      <c r="O1553" s="328"/>
      <c r="P1553" s="326"/>
      <c r="Q1553" s="290">
        <v>3.85</v>
      </c>
    </row>
    <row r="1554" spans="1:17" hidden="1" outlineLevel="1" collapsed="1" x14ac:dyDescent="0.25">
      <c r="A1554" s="287"/>
      <c r="B1554" s="287"/>
      <c r="C1554" s="287"/>
      <c r="D1554" s="325">
        <v>100462774</v>
      </c>
      <c r="E1554" s="326"/>
      <c r="F1554" s="326"/>
      <c r="G1554" s="326"/>
      <c r="H1554" s="326"/>
      <c r="I1554" s="327">
        <v>7.91</v>
      </c>
      <c r="J1554" s="326"/>
      <c r="K1554" s="326"/>
      <c r="L1554" s="328"/>
      <c r="M1554" s="326"/>
      <c r="N1554" s="326"/>
      <c r="O1554" s="328"/>
      <c r="P1554" s="326"/>
      <c r="Q1554" s="290">
        <v>7.91</v>
      </c>
    </row>
    <row r="1555" spans="1:17" hidden="1" outlineLevel="1" collapsed="1" x14ac:dyDescent="0.25">
      <c r="A1555" s="287"/>
      <c r="B1555" s="287"/>
      <c r="C1555" s="287"/>
      <c r="D1555" s="325">
        <v>100462775</v>
      </c>
      <c r="E1555" s="326"/>
      <c r="F1555" s="326"/>
      <c r="G1555" s="326"/>
      <c r="H1555" s="326"/>
      <c r="I1555" s="327">
        <v>3.11</v>
      </c>
      <c r="J1555" s="326"/>
      <c r="K1555" s="326"/>
      <c r="L1555" s="328"/>
      <c r="M1555" s="326"/>
      <c r="N1555" s="326"/>
      <c r="O1555" s="328"/>
      <c r="P1555" s="326"/>
      <c r="Q1555" s="290">
        <v>3.11</v>
      </c>
    </row>
    <row r="1556" spans="1:17" hidden="1" outlineLevel="1" collapsed="1" x14ac:dyDescent="0.25">
      <c r="A1556" s="287"/>
      <c r="B1556" s="287"/>
      <c r="C1556" s="287"/>
      <c r="D1556" s="325">
        <v>100462786</v>
      </c>
      <c r="E1556" s="326"/>
      <c r="F1556" s="326"/>
      <c r="G1556" s="326"/>
      <c r="H1556" s="326"/>
      <c r="I1556" s="327">
        <v>1.57</v>
      </c>
      <c r="J1556" s="326"/>
      <c r="K1556" s="326"/>
      <c r="L1556" s="328"/>
      <c r="M1556" s="326"/>
      <c r="N1556" s="326"/>
      <c r="O1556" s="328"/>
      <c r="P1556" s="326"/>
      <c r="Q1556" s="290">
        <v>1.57</v>
      </c>
    </row>
    <row r="1557" spans="1:17" hidden="1" outlineLevel="1" collapsed="1" x14ac:dyDescent="0.25">
      <c r="A1557" s="287"/>
      <c r="B1557" s="287"/>
      <c r="C1557" s="287"/>
      <c r="D1557" s="325">
        <v>100462787</v>
      </c>
      <c r="E1557" s="326"/>
      <c r="F1557" s="326"/>
      <c r="G1557" s="326"/>
      <c r="H1557" s="326"/>
      <c r="I1557" s="327">
        <v>2.1800000000000002</v>
      </c>
      <c r="J1557" s="326"/>
      <c r="K1557" s="326"/>
      <c r="L1557" s="328"/>
      <c r="M1557" s="326"/>
      <c r="N1557" s="326"/>
      <c r="O1557" s="328"/>
      <c r="P1557" s="326"/>
      <c r="Q1557" s="290">
        <v>2.1800000000000002</v>
      </c>
    </row>
    <row r="1558" spans="1:17" hidden="1" outlineLevel="1" collapsed="1" x14ac:dyDescent="0.25">
      <c r="A1558" s="287"/>
      <c r="B1558" s="287"/>
      <c r="C1558" s="287"/>
      <c r="D1558" s="325">
        <v>100462789</v>
      </c>
      <c r="E1558" s="326"/>
      <c r="F1558" s="326"/>
      <c r="G1558" s="326"/>
      <c r="H1558" s="326"/>
      <c r="I1558" s="327">
        <v>7.65</v>
      </c>
      <c r="J1558" s="326"/>
      <c r="K1558" s="326"/>
      <c r="L1558" s="328"/>
      <c r="M1558" s="326"/>
      <c r="N1558" s="326"/>
      <c r="O1558" s="328"/>
      <c r="P1558" s="326"/>
      <c r="Q1558" s="290">
        <v>7.65</v>
      </c>
    </row>
    <row r="1559" spans="1:17" hidden="1" outlineLevel="1" collapsed="1" x14ac:dyDescent="0.25">
      <c r="A1559" s="287"/>
      <c r="B1559" s="287"/>
      <c r="C1559" s="287"/>
      <c r="D1559" s="325">
        <v>100462791</v>
      </c>
      <c r="E1559" s="326"/>
      <c r="F1559" s="326"/>
      <c r="G1559" s="326"/>
      <c r="H1559" s="326"/>
      <c r="I1559" s="327">
        <v>2.6</v>
      </c>
      <c r="J1559" s="326"/>
      <c r="K1559" s="326"/>
      <c r="L1559" s="328"/>
      <c r="M1559" s="326"/>
      <c r="N1559" s="326"/>
      <c r="O1559" s="328"/>
      <c r="P1559" s="326"/>
      <c r="Q1559" s="290">
        <v>2.6</v>
      </c>
    </row>
    <row r="1560" spans="1:17" hidden="1" outlineLevel="1" collapsed="1" x14ac:dyDescent="0.25">
      <c r="A1560" s="287"/>
      <c r="B1560" s="287"/>
      <c r="C1560" s="287"/>
      <c r="D1560" s="325">
        <v>100462553</v>
      </c>
      <c r="E1560" s="326"/>
      <c r="F1560" s="326"/>
      <c r="G1560" s="326"/>
      <c r="H1560" s="326"/>
      <c r="I1560" s="327">
        <v>10.52</v>
      </c>
      <c r="J1560" s="326"/>
      <c r="K1560" s="326"/>
      <c r="L1560" s="328"/>
      <c r="M1560" s="326"/>
      <c r="N1560" s="326"/>
      <c r="O1560" s="328"/>
      <c r="P1560" s="326"/>
      <c r="Q1560" s="290">
        <v>10.52</v>
      </c>
    </row>
    <row r="1561" spans="1:17" hidden="1" outlineLevel="1" collapsed="1" x14ac:dyDescent="0.25">
      <c r="A1561" s="287"/>
      <c r="B1561" s="287"/>
      <c r="C1561" s="287"/>
      <c r="D1561" s="325">
        <v>100462577</v>
      </c>
      <c r="E1561" s="326"/>
      <c r="F1561" s="326"/>
      <c r="G1561" s="326"/>
      <c r="H1561" s="326"/>
      <c r="I1561" s="327">
        <v>1.84</v>
      </c>
      <c r="J1561" s="326"/>
      <c r="K1561" s="326"/>
      <c r="L1561" s="328"/>
      <c r="M1561" s="326"/>
      <c r="N1561" s="326"/>
      <c r="O1561" s="328"/>
      <c r="P1561" s="326"/>
      <c r="Q1561" s="290">
        <v>1.84</v>
      </c>
    </row>
    <row r="1562" spans="1:17" hidden="1" outlineLevel="1" collapsed="1" x14ac:dyDescent="0.25">
      <c r="A1562" s="287"/>
      <c r="B1562" s="287"/>
      <c r="C1562" s="287"/>
      <c r="D1562" s="325">
        <v>100462567</v>
      </c>
      <c r="E1562" s="326"/>
      <c r="F1562" s="326"/>
      <c r="G1562" s="326"/>
      <c r="H1562" s="326"/>
      <c r="I1562" s="327">
        <v>2.2599999999999998</v>
      </c>
      <c r="J1562" s="326"/>
      <c r="K1562" s="326"/>
      <c r="L1562" s="328"/>
      <c r="M1562" s="326"/>
      <c r="N1562" s="326"/>
      <c r="O1562" s="328"/>
      <c r="P1562" s="326"/>
      <c r="Q1562" s="290">
        <v>2.2599999999999998</v>
      </c>
    </row>
    <row r="1563" spans="1:17" hidden="1" outlineLevel="1" collapsed="1" x14ac:dyDescent="0.25">
      <c r="A1563" s="287"/>
      <c r="B1563" s="287"/>
      <c r="C1563" s="287"/>
      <c r="D1563" s="325">
        <v>100462569</v>
      </c>
      <c r="E1563" s="326"/>
      <c r="F1563" s="326"/>
      <c r="G1563" s="326"/>
      <c r="H1563" s="326"/>
      <c r="I1563" s="327">
        <v>0.74</v>
      </c>
      <c r="J1563" s="326"/>
      <c r="K1563" s="326"/>
      <c r="L1563" s="328"/>
      <c r="M1563" s="326"/>
      <c r="N1563" s="326"/>
      <c r="O1563" s="328"/>
      <c r="P1563" s="326"/>
      <c r="Q1563" s="290">
        <v>0.74</v>
      </c>
    </row>
    <row r="1564" spans="1:17" hidden="1" outlineLevel="1" collapsed="1" x14ac:dyDescent="0.25">
      <c r="A1564" s="287"/>
      <c r="B1564" s="287"/>
      <c r="C1564" s="287"/>
      <c r="D1564" s="325">
        <v>100462588</v>
      </c>
      <c r="E1564" s="326"/>
      <c r="F1564" s="326"/>
      <c r="G1564" s="326"/>
      <c r="H1564" s="326"/>
      <c r="I1564" s="327">
        <v>6.77</v>
      </c>
      <c r="J1564" s="326"/>
      <c r="K1564" s="326"/>
      <c r="L1564" s="328"/>
      <c r="M1564" s="326"/>
      <c r="N1564" s="326"/>
      <c r="O1564" s="328"/>
      <c r="P1564" s="326"/>
      <c r="Q1564" s="290">
        <v>6.77</v>
      </c>
    </row>
    <row r="1565" spans="1:17" hidden="1" outlineLevel="1" collapsed="1" x14ac:dyDescent="0.25">
      <c r="A1565" s="287"/>
      <c r="B1565" s="287"/>
      <c r="C1565" s="287"/>
      <c r="D1565" s="325">
        <v>100462589</v>
      </c>
      <c r="E1565" s="326"/>
      <c r="F1565" s="326"/>
      <c r="G1565" s="326"/>
      <c r="H1565" s="326"/>
      <c r="I1565" s="327">
        <v>6.02</v>
      </c>
      <c r="J1565" s="326"/>
      <c r="K1565" s="326"/>
      <c r="L1565" s="328"/>
      <c r="M1565" s="326"/>
      <c r="N1565" s="326"/>
      <c r="O1565" s="328"/>
      <c r="P1565" s="326"/>
      <c r="Q1565" s="290">
        <v>6.02</v>
      </c>
    </row>
    <row r="1566" spans="1:17" hidden="1" outlineLevel="1" collapsed="1" x14ac:dyDescent="0.25">
      <c r="A1566" s="287"/>
      <c r="B1566" s="287"/>
      <c r="C1566" s="287"/>
      <c r="D1566" s="325">
        <v>100462599</v>
      </c>
      <c r="E1566" s="326"/>
      <c r="F1566" s="326"/>
      <c r="G1566" s="326"/>
      <c r="H1566" s="326"/>
      <c r="I1566" s="327">
        <v>2.5499999999999998</v>
      </c>
      <c r="J1566" s="326"/>
      <c r="K1566" s="326"/>
      <c r="L1566" s="328"/>
      <c r="M1566" s="326"/>
      <c r="N1566" s="326"/>
      <c r="O1566" s="328"/>
      <c r="P1566" s="326"/>
      <c r="Q1566" s="290">
        <v>2.5499999999999998</v>
      </c>
    </row>
    <row r="1567" spans="1:17" hidden="1" outlineLevel="1" collapsed="1" x14ac:dyDescent="0.25">
      <c r="A1567" s="287"/>
      <c r="B1567" s="287"/>
      <c r="C1567" s="287"/>
      <c r="D1567" s="325">
        <v>100462600</v>
      </c>
      <c r="E1567" s="326"/>
      <c r="F1567" s="326"/>
      <c r="G1567" s="326"/>
      <c r="H1567" s="326"/>
      <c r="I1567" s="327">
        <v>4.4800000000000004</v>
      </c>
      <c r="J1567" s="326"/>
      <c r="K1567" s="326"/>
      <c r="L1567" s="328"/>
      <c r="M1567" s="326"/>
      <c r="N1567" s="326"/>
      <c r="O1567" s="328"/>
      <c r="P1567" s="326"/>
      <c r="Q1567" s="290">
        <v>4.4800000000000004</v>
      </c>
    </row>
    <row r="1568" spans="1:17" hidden="1" outlineLevel="1" collapsed="1" x14ac:dyDescent="0.25">
      <c r="A1568" s="287"/>
      <c r="B1568" s="287"/>
      <c r="C1568" s="287"/>
      <c r="D1568" s="325">
        <v>100462580</v>
      </c>
      <c r="E1568" s="326"/>
      <c r="F1568" s="326"/>
      <c r="G1568" s="326"/>
      <c r="H1568" s="326"/>
      <c r="I1568" s="327">
        <v>2.99</v>
      </c>
      <c r="J1568" s="326"/>
      <c r="K1568" s="326"/>
      <c r="L1568" s="328"/>
      <c r="M1568" s="326"/>
      <c r="N1568" s="326"/>
      <c r="O1568" s="328"/>
      <c r="P1568" s="326"/>
      <c r="Q1568" s="290">
        <v>2.99</v>
      </c>
    </row>
    <row r="1569" spans="1:17" hidden="1" outlineLevel="1" collapsed="1" x14ac:dyDescent="0.25">
      <c r="A1569" s="287"/>
      <c r="B1569" s="287"/>
      <c r="C1569" s="287"/>
      <c r="D1569" s="325">
        <v>100462606</v>
      </c>
      <c r="E1569" s="326"/>
      <c r="F1569" s="326"/>
      <c r="G1569" s="326"/>
      <c r="H1569" s="326"/>
      <c r="I1569" s="327">
        <v>2.1800000000000002</v>
      </c>
      <c r="J1569" s="326"/>
      <c r="K1569" s="326"/>
      <c r="L1569" s="328"/>
      <c r="M1569" s="326"/>
      <c r="N1569" s="326"/>
      <c r="O1569" s="328"/>
      <c r="P1569" s="326"/>
      <c r="Q1569" s="290">
        <v>2.1800000000000002</v>
      </c>
    </row>
    <row r="1570" spans="1:17" hidden="1" outlineLevel="1" collapsed="1" x14ac:dyDescent="0.25">
      <c r="A1570" s="287"/>
      <c r="B1570" s="287"/>
      <c r="C1570" s="287"/>
      <c r="D1570" s="325">
        <v>100462663</v>
      </c>
      <c r="E1570" s="326"/>
      <c r="F1570" s="326"/>
      <c r="G1570" s="326"/>
      <c r="H1570" s="326"/>
      <c r="I1570" s="327">
        <v>0.17449999999999999</v>
      </c>
      <c r="J1570" s="326"/>
      <c r="K1570" s="326"/>
      <c r="L1570" s="328"/>
      <c r="M1570" s="326"/>
      <c r="N1570" s="326"/>
      <c r="O1570" s="328"/>
      <c r="P1570" s="326"/>
      <c r="Q1570" s="290">
        <v>0.17449999999999999</v>
      </c>
    </row>
    <row r="1571" spans="1:17" hidden="1" outlineLevel="1" collapsed="1" x14ac:dyDescent="0.25">
      <c r="A1571" s="287"/>
      <c r="B1571" s="287"/>
      <c r="C1571" s="287"/>
      <c r="D1571" s="325">
        <v>100462668</v>
      </c>
      <c r="E1571" s="326"/>
      <c r="F1571" s="326"/>
      <c r="G1571" s="326"/>
      <c r="H1571" s="326"/>
      <c r="I1571" s="327">
        <v>0.25</v>
      </c>
      <c r="J1571" s="326"/>
      <c r="K1571" s="326"/>
      <c r="L1571" s="328"/>
      <c r="M1571" s="326"/>
      <c r="N1571" s="326"/>
      <c r="O1571" s="328"/>
      <c r="P1571" s="326"/>
      <c r="Q1571" s="290">
        <v>0.25</v>
      </c>
    </row>
    <row r="1572" spans="1:17" hidden="1" outlineLevel="1" collapsed="1" x14ac:dyDescent="0.25">
      <c r="A1572" s="287"/>
      <c r="B1572" s="287"/>
      <c r="C1572" s="287"/>
      <c r="D1572" s="325">
        <v>100462669</v>
      </c>
      <c r="E1572" s="326"/>
      <c r="F1572" s="326"/>
      <c r="G1572" s="326"/>
      <c r="H1572" s="326"/>
      <c r="I1572" s="327">
        <v>0.42</v>
      </c>
      <c r="J1572" s="326"/>
      <c r="K1572" s="326"/>
      <c r="L1572" s="328"/>
      <c r="M1572" s="326"/>
      <c r="N1572" s="326"/>
      <c r="O1572" s="328"/>
      <c r="P1572" s="326"/>
      <c r="Q1572" s="290">
        <v>0.42</v>
      </c>
    </row>
    <row r="1573" spans="1:17" hidden="1" outlineLevel="1" collapsed="1" x14ac:dyDescent="0.25">
      <c r="A1573" s="287"/>
      <c r="B1573" s="287"/>
      <c r="C1573" s="287"/>
      <c r="D1573" s="325">
        <v>100462659</v>
      </c>
      <c r="E1573" s="326"/>
      <c r="F1573" s="326"/>
      <c r="G1573" s="326"/>
      <c r="H1573" s="326"/>
      <c r="I1573" s="327">
        <v>0.17449999999999999</v>
      </c>
      <c r="J1573" s="326"/>
      <c r="K1573" s="326"/>
      <c r="L1573" s="328"/>
      <c r="M1573" s="326"/>
      <c r="N1573" s="326"/>
      <c r="O1573" s="328"/>
      <c r="P1573" s="326"/>
      <c r="Q1573" s="290">
        <v>0.17449999999999999</v>
      </c>
    </row>
    <row r="1574" spans="1:17" hidden="1" outlineLevel="1" collapsed="1" x14ac:dyDescent="0.25">
      <c r="A1574" s="287"/>
      <c r="B1574" s="287"/>
      <c r="C1574" s="287"/>
      <c r="D1574" s="325">
        <v>100462653</v>
      </c>
      <c r="E1574" s="326"/>
      <c r="F1574" s="326"/>
      <c r="G1574" s="326"/>
      <c r="H1574" s="326"/>
      <c r="I1574" s="327">
        <v>6.86</v>
      </c>
      <c r="J1574" s="326"/>
      <c r="K1574" s="326"/>
      <c r="L1574" s="328"/>
      <c r="M1574" s="326"/>
      <c r="N1574" s="326"/>
      <c r="O1574" s="328"/>
      <c r="P1574" s="326"/>
      <c r="Q1574" s="290">
        <v>6.86</v>
      </c>
    </row>
    <row r="1575" spans="1:17" hidden="1" outlineLevel="1" collapsed="1" x14ac:dyDescent="0.25">
      <c r="A1575" s="287"/>
      <c r="B1575" s="287"/>
      <c r="C1575" s="287"/>
      <c r="D1575" s="325">
        <v>100462630</v>
      </c>
      <c r="E1575" s="326"/>
      <c r="F1575" s="326"/>
      <c r="G1575" s="326"/>
      <c r="H1575" s="326"/>
      <c r="I1575" s="327">
        <v>0.17449999999999999</v>
      </c>
      <c r="J1575" s="326"/>
      <c r="K1575" s="326"/>
      <c r="L1575" s="328"/>
      <c r="M1575" s="326"/>
      <c r="N1575" s="326"/>
      <c r="O1575" s="328"/>
      <c r="P1575" s="326"/>
      <c r="Q1575" s="290">
        <v>0.17449999999999999</v>
      </c>
    </row>
    <row r="1576" spans="1:17" hidden="1" outlineLevel="1" collapsed="1" x14ac:dyDescent="0.25">
      <c r="A1576" s="287"/>
      <c r="B1576" s="287"/>
      <c r="C1576" s="287"/>
      <c r="D1576" s="325">
        <v>100462611</v>
      </c>
      <c r="E1576" s="326"/>
      <c r="F1576" s="326"/>
      <c r="G1576" s="326"/>
      <c r="H1576" s="326"/>
      <c r="I1576" s="327">
        <v>2.95</v>
      </c>
      <c r="J1576" s="326"/>
      <c r="K1576" s="326"/>
      <c r="L1576" s="328"/>
      <c r="M1576" s="326"/>
      <c r="N1576" s="326"/>
      <c r="O1576" s="328"/>
      <c r="P1576" s="326"/>
      <c r="Q1576" s="290">
        <v>2.95</v>
      </c>
    </row>
    <row r="1577" spans="1:17" hidden="1" outlineLevel="1" collapsed="1" x14ac:dyDescent="0.25">
      <c r="A1577" s="287"/>
      <c r="B1577" s="287"/>
      <c r="C1577" s="287"/>
      <c r="D1577" s="325">
        <v>100462616</v>
      </c>
      <c r="E1577" s="326"/>
      <c r="F1577" s="326"/>
      <c r="G1577" s="326"/>
      <c r="H1577" s="326"/>
      <c r="I1577" s="327">
        <v>6.39</v>
      </c>
      <c r="J1577" s="326"/>
      <c r="K1577" s="326"/>
      <c r="L1577" s="328"/>
      <c r="M1577" s="326"/>
      <c r="N1577" s="326"/>
      <c r="O1577" s="328"/>
      <c r="P1577" s="326"/>
      <c r="Q1577" s="290">
        <v>6.39</v>
      </c>
    </row>
    <row r="1578" spans="1:17" hidden="1" outlineLevel="1" collapsed="1" x14ac:dyDescent="0.25">
      <c r="A1578" s="287"/>
      <c r="B1578" s="287"/>
      <c r="C1578" s="287"/>
      <c r="D1578" s="325">
        <v>100462507</v>
      </c>
      <c r="E1578" s="326"/>
      <c r="F1578" s="326"/>
      <c r="G1578" s="326"/>
      <c r="H1578" s="326"/>
      <c r="I1578" s="327">
        <v>0.17449999999999999</v>
      </c>
      <c r="J1578" s="326"/>
      <c r="K1578" s="326"/>
      <c r="L1578" s="328"/>
      <c r="M1578" s="326"/>
      <c r="N1578" s="326"/>
      <c r="O1578" s="328"/>
      <c r="P1578" s="326"/>
      <c r="Q1578" s="290">
        <v>0.17449999999999999</v>
      </c>
    </row>
    <row r="1579" spans="1:17" hidden="1" outlineLevel="1" collapsed="1" x14ac:dyDescent="0.25">
      <c r="A1579" s="287"/>
      <c r="B1579" s="287"/>
      <c r="C1579" s="287"/>
      <c r="D1579" s="325">
        <v>100462529</v>
      </c>
      <c r="E1579" s="326"/>
      <c r="F1579" s="326"/>
      <c r="G1579" s="326"/>
      <c r="H1579" s="326"/>
      <c r="I1579" s="327">
        <v>0.64</v>
      </c>
      <c r="J1579" s="326"/>
      <c r="K1579" s="326"/>
      <c r="L1579" s="328"/>
      <c r="M1579" s="326"/>
      <c r="N1579" s="326"/>
      <c r="O1579" s="328"/>
      <c r="P1579" s="326"/>
      <c r="Q1579" s="290">
        <v>0.64</v>
      </c>
    </row>
    <row r="1580" spans="1:17" hidden="1" outlineLevel="1" collapsed="1" x14ac:dyDescent="0.25">
      <c r="A1580" s="287"/>
      <c r="B1580" s="287"/>
      <c r="C1580" s="287"/>
      <c r="D1580" s="325">
        <v>100462515</v>
      </c>
      <c r="E1580" s="326"/>
      <c r="F1580" s="326"/>
      <c r="G1580" s="326"/>
      <c r="H1580" s="326"/>
      <c r="I1580" s="327">
        <v>1.1599999999999999</v>
      </c>
      <c r="J1580" s="326"/>
      <c r="K1580" s="326"/>
      <c r="L1580" s="328"/>
      <c r="M1580" s="326"/>
      <c r="N1580" s="326"/>
      <c r="O1580" s="328"/>
      <c r="P1580" s="326"/>
      <c r="Q1580" s="290">
        <v>1.1599999999999999</v>
      </c>
    </row>
    <row r="1581" spans="1:17" hidden="1" outlineLevel="1" collapsed="1" x14ac:dyDescent="0.25">
      <c r="A1581" s="287"/>
      <c r="B1581" s="287"/>
      <c r="C1581" s="287"/>
      <c r="D1581" s="325">
        <v>100462516</v>
      </c>
      <c r="E1581" s="326"/>
      <c r="F1581" s="326"/>
      <c r="G1581" s="326"/>
      <c r="H1581" s="326"/>
      <c r="I1581" s="327">
        <v>5.0999999999999996</v>
      </c>
      <c r="J1581" s="326"/>
      <c r="K1581" s="326"/>
      <c r="L1581" s="328"/>
      <c r="M1581" s="326"/>
      <c r="N1581" s="326"/>
      <c r="O1581" s="328"/>
      <c r="P1581" s="326"/>
      <c r="Q1581" s="290">
        <v>5.0999999999999996</v>
      </c>
    </row>
    <row r="1582" spans="1:17" hidden="1" outlineLevel="1" collapsed="1" x14ac:dyDescent="0.25">
      <c r="A1582" s="287"/>
      <c r="B1582" s="287"/>
      <c r="C1582" s="287"/>
      <c r="D1582" s="325">
        <v>100462520</v>
      </c>
      <c r="E1582" s="326"/>
      <c r="F1582" s="326"/>
      <c r="G1582" s="326"/>
      <c r="H1582" s="326"/>
      <c r="I1582" s="327">
        <v>4.09</v>
      </c>
      <c r="J1582" s="326"/>
      <c r="K1582" s="326"/>
      <c r="L1582" s="328"/>
      <c r="M1582" s="326"/>
      <c r="N1582" s="326"/>
      <c r="O1582" s="328"/>
      <c r="P1582" s="326"/>
      <c r="Q1582" s="290">
        <v>4.09</v>
      </c>
    </row>
    <row r="1583" spans="1:17" hidden="1" outlineLevel="1" collapsed="1" x14ac:dyDescent="0.25">
      <c r="A1583" s="287"/>
      <c r="B1583" s="287"/>
      <c r="C1583" s="287"/>
      <c r="D1583" s="325">
        <v>100462526</v>
      </c>
      <c r="E1583" s="326"/>
      <c r="F1583" s="326"/>
      <c r="G1583" s="326"/>
      <c r="H1583" s="326"/>
      <c r="I1583" s="327">
        <v>0.61</v>
      </c>
      <c r="J1583" s="326"/>
      <c r="K1583" s="326"/>
      <c r="L1583" s="328"/>
      <c r="M1583" s="326"/>
      <c r="N1583" s="326"/>
      <c r="O1583" s="328"/>
      <c r="P1583" s="326"/>
      <c r="Q1583" s="290">
        <v>0.61</v>
      </c>
    </row>
    <row r="1584" spans="1:17" hidden="1" outlineLevel="1" collapsed="1" x14ac:dyDescent="0.25">
      <c r="A1584" s="287"/>
      <c r="B1584" s="287"/>
      <c r="C1584" s="287"/>
      <c r="D1584" s="325">
        <v>100462500</v>
      </c>
      <c r="E1584" s="326"/>
      <c r="F1584" s="326"/>
      <c r="G1584" s="326"/>
      <c r="H1584" s="326"/>
      <c r="I1584" s="327">
        <v>4.96</v>
      </c>
      <c r="J1584" s="326"/>
      <c r="K1584" s="326"/>
      <c r="L1584" s="328"/>
      <c r="M1584" s="326"/>
      <c r="N1584" s="326"/>
      <c r="O1584" s="328"/>
      <c r="P1584" s="326"/>
      <c r="Q1584" s="290">
        <v>4.96</v>
      </c>
    </row>
    <row r="1585" spans="1:17" hidden="1" outlineLevel="1" collapsed="1" x14ac:dyDescent="0.25">
      <c r="A1585" s="287"/>
      <c r="B1585" s="287"/>
      <c r="C1585" s="287"/>
      <c r="D1585" s="325">
        <v>100462502</v>
      </c>
      <c r="E1585" s="326"/>
      <c r="F1585" s="326"/>
      <c r="G1585" s="326"/>
      <c r="H1585" s="326"/>
      <c r="I1585" s="327">
        <v>0.48</v>
      </c>
      <c r="J1585" s="326"/>
      <c r="K1585" s="326"/>
      <c r="L1585" s="328"/>
      <c r="M1585" s="326"/>
      <c r="N1585" s="326"/>
      <c r="O1585" s="328"/>
      <c r="P1585" s="326"/>
      <c r="Q1585" s="290">
        <v>0.48</v>
      </c>
    </row>
    <row r="1586" spans="1:17" hidden="1" outlineLevel="1" collapsed="1" x14ac:dyDescent="0.25">
      <c r="A1586" s="287"/>
      <c r="B1586" s="287"/>
      <c r="C1586" s="287"/>
      <c r="D1586" s="325">
        <v>100462492</v>
      </c>
      <c r="E1586" s="326"/>
      <c r="F1586" s="326"/>
      <c r="G1586" s="326"/>
      <c r="H1586" s="326"/>
      <c r="I1586" s="327">
        <v>3.48</v>
      </c>
      <c r="J1586" s="326"/>
      <c r="K1586" s="326"/>
      <c r="L1586" s="328"/>
      <c r="M1586" s="326"/>
      <c r="N1586" s="326"/>
      <c r="O1586" s="328"/>
      <c r="P1586" s="326"/>
      <c r="Q1586" s="290">
        <v>3.48</v>
      </c>
    </row>
    <row r="1587" spans="1:17" hidden="1" outlineLevel="1" collapsed="1" x14ac:dyDescent="0.25">
      <c r="A1587" s="287"/>
      <c r="B1587" s="287"/>
      <c r="C1587" s="287"/>
      <c r="D1587" s="325">
        <v>100462475</v>
      </c>
      <c r="E1587" s="326"/>
      <c r="F1587" s="326"/>
      <c r="G1587" s="326"/>
      <c r="H1587" s="326"/>
      <c r="I1587" s="327">
        <v>0.17449999999999999</v>
      </c>
      <c r="J1587" s="326"/>
      <c r="K1587" s="326"/>
      <c r="L1587" s="328"/>
      <c r="M1587" s="326"/>
      <c r="N1587" s="326"/>
      <c r="O1587" s="328"/>
      <c r="P1587" s="326"/>
      <c r="Q1587" s="290">
        <v>0.17449999999999999</v>
      </c>
    </row>
    <row r="1588" spans="1:17" hidden="1" outlineLevel="1" collapsed="1" x14ac:dyDescent="0.25">
      <c r="A1588" s="287"/>
      <c r="B1588" s="287"/>
      <c r="C1588" s="287"/>
      <c r="D1588" s="325">
        <v>100462381</v>
      </c>
      <c r="E1588" s="326"/>
      <c r="F1588" s="326"/>
      <c r="G1588" s="326"/>
      <c r="H1588" s="326"/>
      <c r="I1588" s="327">
        <v>6.5000000000000002E-2</v>
      </c>
      <c r="J1588" s="326"/>
      <c r="K1588" s="326"/>
      <c r="L1588" s="328"/>
      <c r="M1588" s="326"/>
      <c r="N1588" s="326"/>
      <c r="O1588" s="328"/>
      <c r="P1588" s="326"/>
      <c r="Q1588" s="290">
        <v>6.5000000000000002E-2</v>
      </c>
    </row>
    <row r="1589" spans="1:17" hidden="1" outlineLevel="1" collapsed="1" x14ac:dyDescent="0.25">
      <c r="A1589" s="287"/>
      <c r="B1589" s="287"/>
      <c r="C1589" s="287"/>
      <c r="D1589" s="325">
        <v>100462460</v>
      </c>
      <c r="E1589" s="326"/>
      <c r="F1589" s="326"/>
      <c r="G1589" s="326"/>
      <c r="H1589" s="326"/>
      <c r="I1589" s="327">
        <v>0.17449999999999999</v>
      </c>
      <c r="J1589" s="326"/>
      <c r="K1589" s="326"/>
      <c r="L1589" s="328"/>
      <c r="M1589" s="326"/>
      <c r="N1589" s="326"/>
      <c r="O1589" s="328"/>
      <c r="P1589" s="326"/>
      <c r="Q1589" s="290">
        <v>0.17449999999999999</v>
      </c>
    </row>
    <row r="1590" spans="1:17" hidden="1" outlineLevel="1" collapsed="1" x14ac:dyDescent="0.25">
      <c r="A1590" s="287"/>
      <c r="B1590" s="287"/>
      <c r="C1590" s="287"/>
      <c r="D1590" s="325">
        <v>100462411</v>
      </c>
      <c r="E1590" s="326"/>
      <c r="F1590" s="326"/>
      <c r="G1590" s="326"/>
      <c r="H1590" s="326"/>
      <c r="I1590" s="327">
        <v>0.17449999999999999</v>
      </c>
      <c r="J1590" s="326"/>
      <c r="K1590" s="326"/>
      <c r="L1590" s="328"/>
      <c r="M1590" s="326"/>
      <c r="N1590" s="326"/>
      <c r="O1590" s="328"/>
      <c r="P1590" s="326"/>
      <c r="Q1590" s="290">
        <v>0.17449999999999999</v>
      </c>
    </row>
    <row r="1591" spans="1:17" hidden="1" outlineLevel="1" collapsed="1" x14ac:dyDescent="0.25">
      <c r="A1591" s="287"/>
      <c r="B1591" s="287"/>
      <c r="C1591" s="287"/>
      <c r="D1591" s="325">
        <v>100462442</v>
      </c>
      <c r="E1591" s="326"/>
      <c r="F1591" s="326"/>
      <c r="G1591" s="326"/>
      <c r="H1591" s="326"/>
      <c r="I1591" s="327">
        <v>0.17449999999999999</v>
      </c>
      <c r="J1591" s="326"/>
      <c r="K1591" s="326"/>
      <c r="L1591" s="328"/>
      <c r="M1591" s="326"/>
      <c r="N1591" s="326"/>
      <c r="O1591" s="328"/>
      <c r="P1591" s="326"/>
      <c r="Q1591" s="290">
        <v>0.17449999999999999</v>
      </c>
    </row>
    <row r="1592" spans="1:17" hidden="1" outlineLevel="1" collapsed="1" x14ac:dyDescent="0.25">
      <c r="A1592" s="287"/>
      <c r="B1592" s="287"/>
      <c r="C1592" s="339" t="s">
        <v>271</v>
      </c>
      <c r="D1592" s="340"/>
      <c r="E1592" s="340"/>
      <c r="F1592" s="340"/>
      <c r="G1592" s="340"/>
      <c r="H1592" s="340"/>
      <c r="I1592" s="341">
        <v>1807.8860000000016</v>
      </c>
      <c r="J1592" s="340"/>
      <c r="K1592" s="340"/>
      <c r="L1592" s="342"/>
      <c r="M1592" s="340"/>
      <c r="N1592" s="340"/>
      <c r="O1592" s="342"/>
      <c r="P1592" s="340"/>
      <c r="Q1592" s="291">
        <v>1807.8860000000016</v>
      </c>
    </row>
    <row r="1593" spans="1:17" collapsed="1" x14ac:dyDescent="0.25">
      <c r="A1593" s="287"/>
      <c r="C1593" s="329" t="s">
        <v>272</v>
      </c>
      <c r="D1593" s="330"/>
      <c r="E1593" s="330"/>
      <c r="F1593" s="330"/>
      <c r="G1593" s="330"/>
      <c r="H1593" s="330"/>
      <c r="I1593" s="332">
        <v>8784.8834999999945</v>
      </c>
      <c r="J1593" s="330"/>
      <c r="K1593" s="330"/>
      <c r="L1593" s="331"/>
      <c r="M1593" s="330"/>
      <c r="N1593" s="330"/>
      <c r="O1593" s="331"/>
      <c r="P1593" s="330"/>
      <c r="Q1593" s="289">
        <v>8784.8834999999945</v>
      </c>
    </row>
    <row r="1594" spans="1:17" hidden="1" outlineLevel="1" collapsed="1" x14ac:dyDescent="0.25">
      <c r="A1594" s="287"/>
      <c r="B1594" s="287"/>
      <c r="C1594" s="287"/>
      <c r="D1594" s="325">
        <v>100462642</v>
      </c>
      <c r="E1594" s="326"/>
      <c r="F1594" s="326"/>
      <c r="G1594" s="326"/>
      <c r="H1594" s="326"/>
      <c r="I1594" s="327">
        <v>0.39</v>
      </c>
      <c r="J1594" s="326"/>
      <c r="K1594" s="326"/>
      <c r="L1594" s="328"/>
      <c r="M1594" s="326"/>
      <c r="N1594" s="326"/>
      <c r="O1594" s="328"/>
      <c r="P1594" s="326"/>
      <c r="Q1594" s="290">
        <v>0.39</v>
      </c>
    </row>
    <row r="1595" spans="1:17" hidden="1" outlineLevel="1" collapsed="1" x14ac:dyDescent="0.25">
      <c r="A1595" s="287"/>
      <c r="B1595" s="287"/>
      <c r="C1595" s="287"/>
      <c r="D1595" s="325">
        <v>100462561</v>
      </c>
      <c r="E1595" s="326"/>
      <c r="F1595" s="326"/>
      <c r="G1595" s="326"/>
      <c r="H1595" s="326"/>
      <c r="I1595" s="327">
        <v>9.41</v>
      </c>
      <c r="J1595" s="326"/>
      <c r="K1595" s="326"/>
      <c r="L1595" s="328"/>
      <c r="M1595" s="326"/>
      <c r="N1595" s="326"/>
      <c r="O1595" s="328"/>
      <c r="P1595" s="326"/>
      <c r="Q1595" s="290">
        <v>9.41</v>
      </c>
    </row>
    <row r="1596" spans="1:17" hidden="1" outlineLevel="1" collapsed="1" x14ac:dyDescent="0.25">
      <c r="A1596" s="287"/>
      <c r="B1596" s="287"/>
      <c r="C1596" s="287"/>
      <c r="D1596" s="325">
        <v>100462650</v>
      </c>
      <c r="E1596" s="326"/>
      <c r="F1596" s="326"/>
      <c r="G1596" s="326"/>
      <c r="H1596" s="326"/>
      <c r="I1596" s="327">
        <v>7.9</v>
      </c>
      <c r="J1596" s="326"/>
      <c r="K1596" s="326"/>
      <c r="L1596" s="328"/>
      <c r="M1596" s="326"/>
      <c r="N1596" s="326"/>
      <c r="O1596" s="328"/>
      <c r="P1596" s="326"/>
      <c r="Q1596" s="290">
        <v>7.9</v>
      </c>
    </row>
    <row r="1597" spans="1:17" hidden="1" outlineLevel="1" collapsed="1" x14ac:dyDescent="0.25">
      <c r="A1597" s="287"/>
      <c r="B1597" s="287"/>
      <c r="C1597" s="287"/>
      <c r="D1597" s="325">
        <v>100462657</v>
      </c>
      <c r="E1597" s="326"/>
      <c r="F1597" s="326"/>
      <c r="G1597" s="326"/>
      <c r="H1597" s="326"/>
      <c r="I1597" s="327">
        <v>7.26</v>
      </c>
      <c r="J1597" s="326"/>
      <c r="K1597" s="326"/>
      <c r="L1597" s="328"/>
      <c r="M1597" s="326"/>
      <c r="N1597" s="326"/>
      <c r="O1597" s="328"/>
      <c r="P1597" s="326"/>
      <c r="Q1597" s="290">
        <v>7.26</v>
      </c>
    </row>
    <row r="1598" spans="1:17" hidden="1" outlineLevel="1" collapsed="1" x14ac:dyDescent="0.25">
      <c r="A1598" s="287"/>
      <c r="B1598" s="287"/>
      <c r="C1598" s="287"/>
      <c r="D1598" s="325">
        <v>100462661</v>
      </c>
      <c r="E1598" s="326"/>
      <c r="F1598" s="326"/>
      <c r="G1598" s="326"/>
      <c r="H1598" s="326"/>
      <c r="I1598" s="327">
        <v>4.2035</v>
      </c>
      <c r="J1598" s="326"/>
      <c r="K1598" s="326"/>
      <c r="L1598" s="328"/>
      <c r="M1598" s="326"/>
      <c r="N1598" s="326"/>
      <c r="O1598" s="328"/>
      <c r="P1598" s="326"/>
      <c r="Q1598" s="290">
        <v>4.2035</v>
      </c>
    </row>
    <row r="1599" spans="1:17" hidden="1" outlineLevel="1" collapsed="1" x14ac:dyDescent="0.25">
      <c r="A1599" s="287"/>
      <c r="B1599" s="287"/>
      <c r="C1599" s="287"/>
      <c r="D1599" s="325">
        <v>100462689</v>
      </c>
      <c r="E1599" s="326"/>
      <c r="F1599" s="326"/>
      <c r="G1599" s="326"/>
      <c r="H1599" s="326"/>
      <c r="I1599" s="327">
        <v>4.1100000000000003</v>
      </c>
      <c r="J1599" s="326"/>
      <c r="K1599" s="326"/>
      <c r="L1599" s="328"/>
      <c r="M1599" s="326"/>
      <c r="N1599" s="326"/>
      <c r="O1599" s="328"/>
      <c r="P1599" s="326"/>
      <c r="Q1599" s="290">
        <v>4.1100000000000003</v>
      </c>
    </row>
    <row r="1600" spans="1:17" hidden="1" outlineLevel="1" collapsed="1" x14ac:dyDescent="0.25">
      <c r="A1600" s="287"/>
      <c r="B1600" s="287"/>
      <c r="C1600" s="287"/>
      <c r="D1600" s="325">
        <v>100462691</v>
      </c>
      <c r="E1600" s="326"/>
      <c r="F1600" s="326"/>
      <c r="G1600" s="326"/>
      <c r="H1600" s="326"/>
      <c r="I1600" s="327">
        <v>7.12</v>
      </c>
      <c r="J1600" s="326"/>
      <c r="K1600" s="326"/>
      <c r="L1600" s="328"/>
      <c r="M1600" s="326"/>
      <c r="N1600" s="326"/>
      <c r="O1600" s="328"/>
      <c r="P1600" s="326"/>
      <c r="Q1600" s="290">
        <v>7.12</v>
      </c>
    </row>
    <row r="1601" spans="1:17" hidden="1" outlineLevel="1" collapsed="1" x14ac:dyDescent="0.25">
      <c r="A1601" s="287"/>
      <c r="B1601" s="287"/>
      <c r="C1601" s="287"/>
      <c r="D1601" s="325">
        <v>100462695</v>
      </c>
      <c r="E1601" s="326"/>
      <c r="F1601" s="326"/>
      <c r="G1601" s="326"/>
      <c r="H1601" s="326"/>
      <c r="I1601" s="327">
        <v>8.9</v>
      </c>
      <c r="J1601" s="326"/>
      <c r="K1601" s="326"/>
      <c r="L1601" s="328"/>
      <c r="M1601" s="326"/>
      <c r="N1601" s="326"/>
      <c r="O1601" s="328"/>
      <c r="P1601" s="326"/>
      <c r="Q1601" s="290">
        <v>8.9</v>
      </c>
    </row>
    <row r="1602" spans="1:17" hidden="1" outlineLevel="1" collapsed="1" x14ac:dyDescent="0.25">
      <c r="A1602" s="287"/>
      <c r="B1602" s="287"/>
      <c r="C1602" s="287"/>
      <c r="D1602" s="325">
        <v>100462699</v>
      </c>
      <c r="E1602" s="326"/>
      <c r="F1602" s="326"/>
      <c r="G1602" s="326"/>
      <c r="H1602" s="326"/>
      <c r="I1602" s="327">
        <v>7.71</v>
      </c>
      <c r="J1602" s="326"/>
      <c r="K1602" s="326"/>
      <c r="L1602" s="328"/>
      <c r="M1602" s="326"/>
      <c r="N1602" s="326"/>
      <c r="O1602" s="328"/>
      <c r="P1602" s="326"/>
      <c r="Q1602" s="290">
        <v>7.71</v>
      </c>
    </row>
    <row r="1603" spans="1:17" hidden="1" outlineLevel="1" collapsed="1" x14ac:dyDescent="0.25">
      <c r="A1603" s="287"/>
      <c r="B1603" s="287"/>
      <c r="C1603" s="287"/>
      <c r="D1603" s="325">
        <v>100462701</v>
      </c>
      <c r="E1603" s="326"/>
      <c r="F1603" s="326"/>
      <c r="G1603" s="326"/>
      <c r="H1603" s="326"/>
      <c r="I1603" s="327">
        <v>9.57</v>
      </c>
      <c r="J1603" s="326"/>
      <c r="K1603" s="326"/>
      <c r="L1603" s="328"/>
      <c r="M1603" s="326"/>
      <c r="N1603" s="326"/>
      <c r="O1603" s="328"/>
      <c r="P1603" s="326"/>
      <c r="Q1603" s="290">
        <v>9.57</v>
      </c>
    </row>
    <row r="1604" spans="1:17" hidden="1" outlineLevel="1" collapsed="1" x14ac:dyDescent="0.25">
      <c r="A1604" s="287"/>
      <c r="B1604" s="287"/>
      <c r="C1604" s="287"/>
      <c r="D1604" s="325">
        <v>100462702</v>
      </c>
      <c r="E1604" s="326"/>
      <c r="F1604" s="326"/>
      <c r="G1604" s="326"/>
      <c r="H1604" s="326"/>
      <c r="I1604" s="327">
        <v>10.58</v>
      </c>
      <c r="J1604" s="326"/>
      <c r="K1604" s="326"/>
      <c r="L1604" s="328"/>
      <c r="M1604" s="326"/>
      <c r="N1604" s="326"/>
      <c r="O1604" s="328"/>
      <c r="P1604" s="326"/>
      <c r="Q1604" s="290">
        <v>10.58</v>
      </c>
    </row>
    <row r="1605" spans="1:17" hidden="1" outlineLevel="1" collapsed="1" x14ac:dyDescent="0.25">
      <c r="A1605" s="287"/>
      <c r="B1605" s="287"/>
      <c r="C1605" s="287"/>
      <c r="D1605" s="325">
        <v>100462708</v>
      </c>
      <c r="E1605" s="326"/>
      <c r="F1605" s="326"/>
      <c r="G1605" s="326"/>
      <c r="H1605" s="326"/>
      <c r="I1605" s="327">
        <v>9.32</v>
      </c>
      <c r="J1605" s="326"/>
      <c r="K1605" s="326"/>
      <c r="L1605" s="328"/>
      <c r="M1605" s="326"/>
      <c r="N1605" s="326"/>
      <c r="O1605" s="328"/>
      <c r="P1605" s="326"/>
      <c r="Q1605" s="290">
        <v>9.32</v>
      </c>
    </row>
    <row r="1606" spans="1:17" hidden="1" outlineLevel="1" collapsed="1" x14ac:dyDescent="0.25">
      <c r="A1606" s="287"/>
      <c r="B1606" s="287"/>
      <c r="C1606" s="287"/>
      <c r="D1606" s="325">
        <v>100462732</v>
      </c>
      <c r="E1606" s="326"/>
      <c r="F1606" s="326"/>
      <c r="G1606" s="326"/>
      <c r="H1606" s="326"/>
      <c r="I1606" s="327">
        <v>6.14</v>
      </c>
      <c r="J1606" s="326"/>
      <c r="K1606" s="326"/>
      <c r="L1606" s="328"/>
      <c r="M1606" s="326"/>
      <c r="N1606" s="326"/>
      <c r="O1606" s="328"/>
      <c r="P1606" s="326"/>
      <c r="Q1606" s="290">
        <v>6.14</v>
      </c>
    </row>
    <row r="1607" spans="1:17" hidden="1" outlineLevel="1" collapsed="1" x14ac:dyDescent="0.25">
      <c r="A1607" s="287"/>
      <c r="B1607" s="287"/>
      <c r="C1607" s="287"/>
      <c r="D1607" s="325">
        <v>100462733</v>
      </c>
      <c r="E1607" s="326"/>
      <c r="F1607" s="326"/>
      <c r="G1607" s="326"/>
      <c r="H1607" s="326"/>
      <c r="I1607" s="327">
        <v>5.2</v>
      </c>
      <c r="J1607" s="326"/>
      <c r="K1607" s="326"/>
      <c r="L1607" s="328"/>
      <c r="M1607" s="326"/>
      <c r="N1607" s="326"/>
      <c r="O1607" s="328"/>
      <c r="P1607" s="326"/>
      <c r="Q1607" s="290">
        <v>5.2</v>
      </c>
    </row>
    <row r="1608" spans="1:17" hidden="1" outlineLevel="1" collapsed="1" x14ac:dyDescent="0.25">
      <c r="A1608" s="287"/>
      <c r="B1608" s="287"/>
      <c r="C1608" s="287"/>
      <c r="D1608" s="325">
        <v>100462636</v>
      </c>
      <c r="E1608" s="326"/>
      <c r="F1608" s="326"/>
      <c r="G1608" s="326"/>
      <c r="H1608" s="326"/>
      <c r="I1608" s="327">
        <v>8.09</v>
      </c>
      <c r="J1608" s="326"/>
      <c r="K1608" s="326"/>
      <c r="L1608" s="328"/>
      <c r="M1608" s="326"/>
      <c r="N1608" s="326"/>
      <c r="O1608" s="328"/>
      <c r="P1608" s="326"/>
      <c r="Q1608" s="290">
        <v>8.09</v>
      </c>
    </row>
    <row r="1609" spans="1:17" hidden="1" outlineLevel="1" collapsed="1" x14ac:dyDescent="0.25">
      <c r="A1609" s="287"/>
      <c r="B1609" s="287"/>
      <c r="C1609" s="287"/>
      <c r="D1609" s="325">
        <v>100462639</v>
      </c>
      <c r="E1609" s="326"/>
      <c r="F1609" s="326"/>
      <c r="G1609" s="326"/>
      <c r="H1609" s="326"/>
      <c r="I1609" s="327">
        <v>3.11</v>
      </c>
      <c r="J1609" s="326"/>
      <c r="K1609" s="326"/>
      <c r="L1609" s="328"/>
      <c r="M1609" s="326"/>
      <c r="N1609" s="326"/>
      <c r="O1609" s="328"/>
      <c r="P1609" s="326"/>
      <c r="Q1609" s="290">
        <v>3.11</v>
      </c>
    </row>
    <row r="1610" spans="1:17" hidden="1" outlineLevel="1" collapsed="1" x14ac:dyDescent="0.25">
      <c r="A1610" s="287"/>
      <c r="B1610" s="287"/>
      <c r="C1610" s="287"/>
      <c r="D1610" s="325">
        <v>100462550</v>
      </c>
      <c r="E1610" s="326"/>
      <c r="F1610" s="326"/>
      <c r="G1610" s="326"/>
      <c r="H1610" s="326"/>
      <c r="I1610" s="327">
        <v>10.44</v>
      </c>
      <c r="J1610" s="326"/>
      <c r="K1610" s="326"/>
      <c r="L1610" s="328"/>
      <c r="M1610" s="326"/>
      <c r="N1610" s="326"/>
      <c r="O1610" s="328"/>
      <c r="P1610" s="326"/>
      <c r="Q1610" s="290">
        <v>10.44</v>
      </c>
    </row>
    <row r="1611" spans="1:17" hidden="1" outlineLevel="1" collapsed="1" x14ac:dyDescent="0.25">
      <c r="A1611" s="287"/>
      <c r="B1611" s="287"/>
      <c r="C1611" s="287"/>
      <c r="D1611" s="325">
        <v>100462551</v>
      </c>
      <c r="E1611" s="326"/>
      <c r="F1611" s="326"/>
      <c r="G1611" s="326"/>
      <c r="H1611" s="326"/>
      <c r="I1611" s="327">
        <v>5.48</v>
      </c>
      <c r="J1611" s="326"/>
      <c r="K1611" s="326"/>
      <c r="L1611" s="328"/>
      <c r="M1611" s="326"/>
      <c r="N1611" s="326"/>
      <c r="O1611" s="328"/>
      <c r="P1611" s="326"/>
      <c r="Q1611" s="290">
        <v>5.48</v>
      </c>
    </row>
    <row r="1612" spans="1:17" hidden="1" outlineLevel="1" collapsed="1" x14ac:dyDescent="0.25">
      <c r="A1612" s="287"/>
      <c r="B1612" s="287"/>
      <c r="C1612" s="287"/>
      <c r="D1612" s="325">
        <v>100462557</v>
      </c>
      <c r="E1612" s="326"/>
      <c r="F1612" s="326"/>
      <c r="G1612" s="326"/>
      <c r="H1612" s="326"/>
      <c r="I1612" s="327">
        <v>11.04</v>
      </c>
      <c r="J1612" s="326"/>
      <c r="K1612" s="326"/>
      <c r="L1612" s="328"/>
      <c r="M1612" s="326"/>
      <c r="N1612" s="326"/>
      <c r="O1612" s="328"/>
      <c r="P1612" s="326"/>
      <c r="Q1612" s="290">
        <v>11.04</v>
      </c>
    </row>
    <row r="1613" spans="1:17" hidden="1" outlineLevel="1" collapsed="1" x14ac:dyDescent="0.25">
      <c r="A1613" s="287"/>
      <c r="B1613" s="287"/>
      <c r="C1613" s="287"/>
      <c r="D1613" s="325">
        <v>100462558</v>
      </c>
      <c r="E1613" s="326"/>
      <c r="F1613" s="326"/>
      <c r="G1613" s="326"/>
      <c r="H1613" s="326"/>
      <c r="I1613" s="327">
        <v>6.53</v>
      </c>
      <c r="J1613" s="326"/>
      <c r="K1613" s="326"/>
      <c r="L1613" s="328"/>
      <c r="M1613" s="326"/>
      <c r="N1613" s="326"/>
      <c r="O1613" s="328"/>
      <c r="P1613" s="326"/>
      <c r="Q1613" s="290">
        <v>6.53</v>
      </c>
    </row>
    <row r="1614" spans="1:17" hidden="1" outlineLevel="1" collapsed="1" x14ac:dyDescent="0.25">
      <c r="A1614" s="287"/>
      <c r="B1614" s="287"/>
      <c r="C1614" s="287"/>
      <c r="D1614" s="325">
        <v>100462497</v>
      </c>
      <c r="E1614" s="326"/>
      <c r="F1614" s="326"/>
      <c r="G1614" s="326"/>
      <c r="H1614" s="326"/>
      <c r="I1614" s="327">
        <v>11.47</v>
      </c>
      <c r="J1614" s="326"/>
      <c r="K1614" s="326"/>
      <c r="L1614" s="328"/>
      <c r="M1614" s="326"/>
      <c r="N1614" s="326"/>
      <c r="O1614" s="328"/>
      <c r="P1614" s="326"/>
      <c r="Q1614" s="290">
        <v>11.47</v>
      </c>
    </row>
    <row r="1615" spans="1:17" hidden="1" outlineLevel="1" collapsed="1" x14ac:dyDescent="0.25">
      <c r="A1615" s="287"/>
      <c r="B1615" s="287"/>
      <c r="C1615" s="287"/>
      <c r="D1615" s="325">
        <v>100462498</v>
      </c>
      <c r="E1615" s="326"/>
      <c r="F1615" s="326"/>
      <c r="G1615" s="326"/>
      <c r="H1615" s="326"/>
      <c r="I1615" s="327">
        <v>7.29</v>
      </c>
      <c r="J1615" s="326"/>
      <c r="K1615" s="326"/>
      <c r="L1615" s="328"/>
      <c r="M1615" s="326"/>
      <c r="N1615" s="326"/>
      <c r="O1615" s="328"/>
      <c r="P1615" s="326"/>
      <c r="Q1615" s="290">
        <v>7.29</v>
      </c>
    </row>
    <row r="1616" spans="1:17" hidden="1" outlineLevel="1" collapsed="1" x14ac:dyDescent="0.25">
      <c r="A1616" s="287"/>
      <c r="B1616" s="287"/>
      <c r="C1616" s="287"/>
      <c r="D1616" s="325">
        <v>100462508</v>
      </c>
      <c r="E1616" s="326"/>
      <c r="F1616" s="326"/>
      <c r="G1616" s="326"/>
      <c r="H1616" s="326"/>
      <c r="I1616" s="327">
        <v>9.41</v>
      </c>
      <c r="J1616" s="326"/>
      <c r="K1616" s="326"/>
      <c r="L1616" s="328"/>
      <c r="M1616" s="326"/>
      <c r="N1616" s="326"/>
      <c r="O1616" s="328"/>
      <c r="P1616" s="326"/>
      <c r="Q1616" s="290">
        <v>9.41</v>
      </c>
    </row>
    <row r="1617" spans="1:17" hidden="1" outlineLevel="1" collapsed="1" x14ac:dyDescent="0.25">
      <c r="A1617" s="287"/>
      <c r="B1617" s="287"/>
      <c r="C1617" s="287"/>
      <c r="D1617" s="325">
        <v>100462336</v>
      </c>
      <c r="E1617" s="326"/>
      <c r="F1617" s="326"/>
      <c r="G1617" s="326"/>
      <c r="H1617" s="326"/>
      <c r="I1617" s="327">
        <v>4.17</v>
      </c>
      <c r="J1617" s="326"/>
      <c r="K1617" s="326"/>
      <c r="L1617" s="328"/>
      <c r="M1617" s="326"/>
      <c r="N1617" s="326"/>
      <c r="O1617" s="328"/>
      <c r="P1617" s="326"/>
      <c r="Q1617" s="290">
        <v>4.17</v>
      </c>
    </row>
    <row r="1618" spans="1:17" hidden="1" outlineLevel="1" collapsed="1" x14ac:dyDescent="0.25">
      <c r="A1618" s="287"/>
      <c r="B1618" s="287"/>
      <c r="C1618" s="287"/>
      <c r="D1618" s="325">
        <v>100462759</v>
      </c>
      <c r="E1618" s="326"/>
      <c r="F1618" s="326"/>
      <c r="G1618" s="326"/>
      <c r="H1618" s="326"/>
      <c r="I1618" s="327">
        <v>8.3000000000000007</v>
      </c>
      <c r="J1618" s="326"/>
      <c r="K1618" s="326"/>
      <c r="L1618" s="328"/>
      <c r="M1618" s="326"/>
      <c r="N1618" s="326"/>
      <c r="O1618" s="328"/>
      <c r="P1618" s="326"/>
      <c r="Q1618" s="290">
        <v>8.3000000000000007</v>
      </c>
    </row>
    <row r="1619" spans="1:17" hidden="1" outlineLevel="1" collapsed="1" x14ac:dyDescent="0.25">
      <c r="A1619" s="287"/>
      <c r="B1619" s="287"/>
      <c r="C1619" s="287"/>
      <c r="D1619" s="325">
        <v>100462764</v>
      </c>
      <c r="E1619" s="326"/>
      <c r="F1619" s="326"/>
      <c r="G1619" s="326"/>
      <c r="H1619" s="326"/>
      <c r="I1619" s="327">
        <v>1.33</v>
      </c>
      <c r="J1619" s="326"/>
      <c r="K1619" s="326"/>
      <c r="L1619" s="328"/>
      <c r="M1619" s="326"/>
      <c r="N1619" s="326"/>
      <c r="O1619" s="328"/>
      <c r="P1619" s="326"/>
      <c r="Q1619" s="290">
        <v>1.33</v>
      </c>
    </row>
    <row r="1620" spans="1:17" hidden="1" outlineLevel="1" collapsed="1" x14ac:dyDescent="0.25">
      <c r="A1620" s="287"/>
      <c r="B1620" s="287"/>
      <c r="C1620" s="287"/>
      <c r="D1620" s="325">
        <v>100462766</v>
      </c>
      <c r="E1620" s="326"/>
      <c r="F1620" s="326"/>
      <c r="G1620" s="326"/>
      <c r="H1620" s="326"/>
      <c r="I1620" s="327">
        <v>8.8699999999999992</v>
      </c>
      <c r="J1620" s="326"/>
      <c r="K1620" s="326"/>
      <c r="L1620" s="328"/>
      <c r="M1620" s="326"/>
      <c r="N1620" s="326"/>
      <c r="O1620" s="328"/>
      <c r="P1620" s="326"/>
      <c r="Q1620" s="290">
        <v>8.8699999999999992</v>
      </c>
    </row>
    <row r="1621" spans="1:17" hidden="1" outlineLevel="1" collapsed="1" x14ac:dyDescent="0.25">
      <c r="A1621" s="287"/>
      <c r="B1621" s="287"/>
      <c r="C1621" s="287"/>
      <c r="D1621" s="325">
        <v>100462767</v>
      </c>
      <c r="E1621" s="326"/>
      <c r="F1621" s="326"/>
      <c r="G1621" s="326"/>
      <c r="H1621" s="326"/>
      <c r="I1621" s="327">
        <v>5.3</v>
      </c>
      <c r="J1621" s="326"/>
      <c r="K1621" s="326"/>
      <c r="L1621" s="328"/>
      <c r="M1621" s="326"/>
      <c r="N1621" s="326"/>
      <c r="O1621" s="328"/>
      <c r="P1621" s="326"/>
      <c r="Q1621" s="290">
        <v>5.3</v>
      </c>
    </row>
    <row r="1622" spans="1:17" hidden="1" outlineLevel="1" collapsed="1" x14ac:dyDescent="0.25">
      <c r="A1622" s="287"/>
      <c r="B1622" s="287"/>
      <c r="C1622" s="287"/>
      <c r="D1622" s="325">
        <v>100462770</v>
      </c>
      <c r="E1622" s="326"/>
      <c r="F1622" s="326"/>
      <c r="G1622" s="326"/>
      <c r="H1622" s="326"/>
      <c r="I1622" s="327">
        <v>9.24</v>
      </c>
      <c r="J1622" s="326"/>
      <c r="K1622" s="326"/>
      <c r="L1622" s="328"/>
      <c r="M1622" s="326"/>
      <c r="N1622" s="326"/>
      <c r="O1622" s="328"/>
      <c r="P1622" s="326"/>
      <c r="Q1622" s="290">
        <v>9.24</v>
      </c>
    </row>
    <row r="1623" spans="1:17" hidden="1" outlineLevel="1" collapsed="1" x14ac:dyDescent="0.25">
      <c r="A1623" s="287"/>
      <c r="B1623" s="287"/>
      <c r="C1623" s="287"/>
      <c r="D1623" s="325">
        <v>100462771</v>
      </c>
      <c r="E1623" s="326"/>
      <c r="F1623" s="326"/>
      <c r="G1623" s="326"/>
      <c r="H1623" s="326"/>
      <c r="I1623" s="327">
        <v>7.58</v>
      </c>
      <c r="J1623" s="326"/>
      <c r="K1623" s="326"/>
      <c r="L1623" s="328"/>
      <c r="M1623" s="326"/>
      <c r="N1623" s="326"/>
      <c r="O1623" s="328"/>
      <c r="P1623" s="326"/>
      <c r="Q1623" s="290">
        <v>7.58</v>
      </c>
    </row>
    <row r="1624" spans="1:17" hidden="1" outlineLevel="1" collapsed="1" x14ac:dyDescent="0.25">
      <c r="A1624" s="287"/>
      <c r="B1624" s="287"/>
      <c r="C1624" s="287"/>
      <c r="D1624" s="325">
        <v>100462772</v>
      </c>
      <c r="E1624" s="326"/>
      <c r="F1624" s="326"/>
      <c r="G1624" s="326"/>
      <c r="H1624" s="326"/>
      <c r="I1624" s="327">
        <v>9.24</v>
      </c>
      <c r="J1624" s="326"/>
      <c r="K1624" s="326"/>
      <c r="L1624" s="328"/>
      <c r="M1624" s="326"/>
      <c r="N1624" s="326"/>
      <c r="O1624" s="328"/>
      <c r="P1624" s="326"/>
      <c r="Q1624" s="290">
        <v>9.24</v>
      </c>
    </row>
    <row r="1625" spans="1:17" hidden="1" outlineLevel="1" collapsed="1" x14ac:dyDescent="0.25">
      <c r="A1625" s="287"/>
      <c r="B1625" s="287"/>
      <c r="C1625" s="287"/>
      <c r="D1625" s="325">
        <v>100462773</v>
      </c>
      <c r="E1625" s="326"/>
      <c r="F1625" s="326"/>
      <c r="G1625" s="326"/>
      <c r="H1625" s="326"/>
      <c r="I1625" s="327">
        <v>7.13</v>
      </c>
      <c r="J1625" s="326"/>
      <c r="K1625" s="326"/>
      <c r="L1625" s="328"/>
      <c r="M1625" s="326"/>
      <c r="N1625" s="326"/>
      <c r="O1625" s="328"/>
      <c r="P1625" s="326"/>
      <c r="Q1625" s="290">
        <v>7.13</v>
      </c>
    </row>
    <row r="1626" spans="1:17" hidden="1" outlineLevel="1" collapsed="1" x14ac:dyDescent="0.25">
      <c r="A1626" s="287"/>
      <c r="B1626" s="287"/>
      <c r="C1626" s="287"/>
      <c r="D1626" s="325">
        <v>100462777</v>
      </c>
      <c r="E1626" s="326"/>
      <c r="F1626" s="326"/>
      <c r="G1626" s="326"/>
      <c r="H1626" s="326"/>
      <c r="I1626" s="327">
        <v>2</v>
      </c>
      <c r="J1626" s="326"/>
      <c r="K1626" s="326"/>
      <c r="L1626" s="328"/>
      <c r="M1626" s="326"/>
      <c r="N1626" s="326"/>
      <c r="O1626" s="328"/>
      <c r="P1626" s="326"/>
      <c r="Q1626" s="290">
        <v>2</v>
      </c>
    </row>
    <row r="1627" spans="1:17" hidden="1" outlineLevel="1" collapsed="1" x14ac:dyDescent="0.25">
      <c r="A1627" s="287"/>
      <c r="B1627" s="287"/>
      <c r="C1627" s="287"/>
      <c r="D1627" s="325">
        <v>100462778</v>
      </c>
      <c r="E1627" s="326"/>
      <c r="F1627" s="326"/>
      <c r="G1627" s="326"/>
      <c r="H1627" s="326"/>
      <c r="I1627" s="327">
        <v>1.74</v>
      </c>
      <c r="J1627" s="326"/>
      <c r="K1627" s="326"/>
      <c r="L1627" s="328"/>
      <c r="M1627" s="326"/>
      <c r="N1627" s="326"/>
      <c r="O1627" s="328"/>
      <c r="P1627" s="326"/>
      <c r="Q1627" s="290">
        <v>1.74</v>
      </c>
    </row>
    <row r="1628" spans="1:17" hidden="1" outlineLevel="1" collapsed="1" x14ac:dyDescent="0.25">
      <c r="A1628" s="287"/>
      <c r="B1628" s="287"/>
      <c r="C1628" s="287"/>
      <c r="D1628" s="325">
        <v>100462779</v>
      </c>
      <c r="E1628" s="326"/>
      <c r="F1628" s="326"/>
      <c r="G1628" s="326"/>
      <c r="H1628" s="326"/>
      <c r="I1628" s="327">
        <v>7.15</v>
      </c>
      <c r="J1628" s="326"/>
      <c r="K1628" s="326"/>
      <c r="L1628" s="328"/>
      <c r="M1628" s="326"/>
      <c r="N1628" s="326"/>
      <c r="O1628" s="328"/>
      <c r="P1628" s="326"/>
      <c r="Q1628" s="290">
        <v>7.15</v>
      </c>
    </row>
    <row r="1629" spans="1:17" hidden="1" outlineLevel="1" collapsed="1" x14ac:dyDescent="0.25">
      <c r="A1629" s="287"/>
      <c r="B1629" s="287"/>
      <c r="C1629" s="287"/>
      <c r="D1629" s="325">
        <v>100462780</v>
      </c>
      <c r="E1629" s="326"/>
      <c r="F1629" s="326"/>
      <c r="G1629" s="326"/>
      <c r="H1629" s="326"/>
      <c r="I1629" s="327">
        <v>1.46</v>
      </c>
      <c r="J1629" s="326"/>
      <c r="K1629" s="326"/>
      <c r="L1629" s="328"/>
      <c r="M1629" s="326"/>
      <c r="N1629" s="326"/>
      <c r="O1629" s="328"/>
      <c r="P1629" s="326"/>
      <c r="Q1629" s="290">
        <v>1.46</v>
      </c>
    </row>
    <row r="1630" spans="1:17" hidden="1" outlineLevel="1" collapsed="1" x14ac:dyDescent="0.25">
      <c r="A1630" s="287"/>
      <c r="B1630" s="287"/>
      <c r="C1630" s="287"/>
      <c r="D1630" s="325">
        <v>100462781</v>
      </c>
      <c r="E1630" s="326"/>
      <c r="F1630" s="326"/>
      <c r="G1630" s="326"/>
      <c r="H1630" s="326"/>
      <c r="I1630" s="327">
        <v>8.9949999999999992</v>
      </c>
      <c r="J1630" s="326"/>
      <c r="K1630" s="326"/>
      <c r="L1630" s="328"/>
      <c r="M1630" s="326"/>
      <c r="N1630" s="326"/>
      <c r="O1630" s="328"/>
      <c r="P1630" s="326"/>
      <c r="Q1630" s="290">
        <v>8.9949999999999992</v>
      </c>
    </row>
    <row r="1631" spans="1:17" hidden="1" outlineLevel="1" collapsed="1" x14ac:dyDescent="0.25">
      <c r="A1631" s="287"/>
      <c r="B1631" s="287"/>
      <c r="C1631" s="287"/>
      <c r="D1631" s="325">
        <v>100462782</v>
      </c>
      <c r="E1631" s="326"/>
      <c r="F1631" s="326"/>
      <c r="G1631" s="326"/>
      <c r="H1631" s="326"/>
      <c r="I1631" s="327">
        <v>8.44</v>
      </c>
      <c r="J1631" s="326"/>
      <c r="K1631" s="326"/>
      <c r="L1631" s="328"/>
      <c r="M1631" s="326"/>
      <c r="N1631" s="326"/>
      <c r="O1631" s="328"/>
      <c r="P1631" s="326"/>
      <c r="Q1631" s="290">
        <v>8.44</v>
      </c>
    </row>
    <row r="1632" spans="1:17" hidden="1" outlineLevel="1" collapsed="1" x14ac:dyDescent="0.25">
      <c r="A1632" s="287"/>
      <c r="B1632" s="287"/>
      <c r="C1632" s="287"/>
      <c r="D1632" s="325">
        <v>100462783</v>
      </c>
      <c r="E1632" s="326"/>
      <c r="F1632" s="326"/>
      <c r="G1632" s="326"/>
      <c r="H1632" s="326"/>
      <c r="I1632" s="327">
        <v>12.42</v>
      </c>
      <c r="J1632" s="326"/>
      <c r="K1632" s="326"/>
      <c r="L1632" s="328"/>
      <c r="M1632" s="326"/>
      <c r="N1632" s="326"/>
      <c r="O1632" s="328"/>
      <c r="P1632" s="326"/>
      <c r="Q1632" s="290">
        <v>12.42</v>
      </c>
    </row>
    <row r="1633" spans="1:17" hidden="1" outlineLevel="1" collapsed="1" x14ac:dyDescent="0.25">
      <c r="A1633" s="287"/>
      <c r="B1633" s="287"/>
      <c r="C1633" s="287"/>
      <c r="D1633" s="325">
        <v>100462784</v>
      </c>
      <c r="E1633" s="326"/>
      <c r="F1633" s="326"/>
      <c r="G1633" s="326"/>
      <c r="H1633" s="326"/>
      <c r="I1633" s="327">
        <v>8.42</v>
      </c>
      <c r="J1633" s="326"/>
      <c r="K1633" s="326"/>
      <c r="L1633" s="328"/>
      <c r="M1633" s="326"/>
      <c r="N1633" s="326"/>
      <c r="O1633" s="328"/>
      <c r="P1633" s="326"/>
      <c r="Q1633" s="290">
        <v>8.42</v>
      </c>
    </row>
    <row r="1634" spans="1:17" hidden="1" outlineLevel="1" collapsed="1" x14ac:dyDescent="0.25">
      <c r="A1634" s="287"/>
      <c r="B1634" s="287"/>
      <c r="C1634" s="287"/>
      <c r="D1634" s="325">
        <v>100462785</v>
      </c>
      <c r="E1634" s="326"/>
      <c r="F1634" s="326"/>
      <c r="G1634" s="326"/>
      <c r="H1634" s="326"/>
      <c r="I1634" s="327">
        <v>10.88</v>
      </c>
      <c r="J1634" s="326"/>
      <c r="K1634" s="326"/>
      <c r="L1634" s="328"/>
      <c r="M1634" s="326"/>
      <c r="N1634" s="326"/>
      <c r="O1634" s="328"/>
      <c r="P1634" s="326"/>
      <c r="Q1634" s="290">
        <v>10.88</v>
      </c>
    </row>
    <row r="1635" spans="1:17" hidden="1" outlineLevel="1" collapsed="1" x14ac:dyDescent="0.25">
      <c r="A1635" s="287"/>
      <c r="B1635" s="287"/>
      <c r="C1635" s="287"/>
      <c r="D1635" s="325">
        <v>100462793</v>
      </c>
      <c r="E1635" s="326"/>
      <c r="F1635" s="326"/>
      <c r="G1635" s="326"/>
      <c r="H1635" s="326"/>
      <c r="I1635" s="327">
        <v>9.6434999999999995</v>
      </c>
      <c r="J1635" s="326"/>
      <c r="K1635" s="326"/>
      <c r="L1635" s="328"/>
      <c r="M1635" s="326"/>
      <c r="N1635" s="326"/>
      <c r="O1635" s="328"/>
      <c r="P1635" s="326"/>
      <c r="Q1635" s="290">
        <v>9.6434999999999995</v>
      </c>
    </row>
    <row r="1636" spans="1:17" hidden="1" outlineLevel="1" collapsed="1" x14ac:dyDescent="0.25">
      <c r="A1636" s="287"/>
      <c r="B1636" s="287"/>
      <c r="C1636" s="287"/>
      <c r="D1636" s="325">
        <v>100462795</v>
      </c>
      <c r="E1636" s="326"/>
      <c r="F1636" s="326"/>
      <c r="G1636" s="326"/>
      <c r="H1636" s="326"/>
      <c r="I1636" s="327">
        <v>4.7649999999999997</v>
      </c>
      <c r="J1636" s="326"/>
      <c r="K1636" s="326"/>
      <c r="L1636" s="328"/>
      <c r="M1636" s="326"/>
      <c r="N1636" s="326"/>
      <c r="O1636" s="328"/>
      <c r="P1636" s="326"/>
      <c r="Q1636" s="290">
        <v>4.7649999999999997</v>
      </c>
    </row>
    <row r="1637" spans="1:17" hidden="1" outlineLevel="1" collapsed="1" x14ac:dyDescent="0.25">
      <c r="A1637" s="287"/>
      <c r="B1637" s="287"/>
      <c r="C1637" s="287"/>
      <c r="D1637" s="325">
        <v>100462797</v>
      </c>
      <c r="E1637" s="326"/>
      <c r="F1637" s="326"/>
      <c r="G1637" s="326"/>
      <c r="H1637" s="326"/>
      <c r="I1637" s="327">
        <v>1.29</v>
      </c>
      <c r="J1637" s="326"/>
      <c r="K1637" s="326"/>
      <c r="L1637" s="328"/>
      <c r="M1637" s="326"/>
      <c r="N1637" s="326"/>
      <c r="O1637" s="328"/>
      <c r="P1637" s="326"/>
      <c r="Q1637" s="290">
        <v>1.29</v>
      </c>
    </row>
    <row r="1638" spans="1:17" hidden="1" outlineLevel="1" collapsed="1" x14ac:dyDescent="0.25">
      <c r="A1638" s="287"/>
      <c r="B1638" s="287"/>
      <c r="C1638" s="287"/>
      <c r="D1638" s="325">
        <v>100462799</v>
      </c>
      <c r="E1638" s="326"/>
      <c r="F1638" s="326"/>
      <c r="G1638" s="326"/>
      <c r="H1638" s="326"/>
      <c r="I1638" s="327">
        <v>10.15</v>
      </c>
      <c r="J1638" s="326"/>
      <c r="K1638" s="326"/>
      <c r="L1638" s="328"/>
      <c r="M1638" s="326"/>
      <c r="N1638" s="326"/>
      <c r="O1638" s="328"/>
      <c r="P1638" s="326"/>
      <c r="Q1638" s="290">
        <v>10.15</v>
      </c>
    </row>
    <row r="1639" spans="1:17" hidden="1" outlineLevel="1" collapsed="1" x14ac:dyDescent="0.25">
      <c r="A1639" s="287"/>
      <c r="B1639" s="287"/>
      <c r="C1639" s="287"/>
      <c r="D1639" s="325">
        <v>100462664</v>
      </c>
      <c r="E1639" s="326"/>
      <c r="F1639" s="326"/>
      <c r="G1639" s="326"/>
      <c r="H1639" s="326"/>
      <c r="I1639" s="327">
        <v>13.78</v>
      </c>
      <c r="J1639" s="326"/>
      <c r="K1639" s="326"/>
      <c r="L1639" s="328"/>
      <c r="M1639" s="326"/>
      <c r="N1639" s="326"/>
      <c r="O1639" s="328"/>
      <c r="P1639" s="326"/>
      <c r="Q1639" s="290">
        <v>13.78</v>
      </c>
    </row>
    <row r="1640" spans="1:17" hidden="1" outlineLevel="1" collapsed="1" x14ac:dyDescent="0.25">
      <c r="A1640" s="287"/>
      <c r="B1640" s="287"/>
      <c r="C1640" s="287"/>
      <c r="D1640" s="325">
        <v>100462665</v>
      </c>
      <c r="E1640" s="326"/>
      <c r="F1640" s="326"/>
      <c r="G1640" s="326"/>
      <c r="H1640" s="326"/>
      <c r="I1640" s="327">
        <v>8.43</v>
      </c>
      <c r="J1640" s="326"/>
      <c r="K1640" s="326"/>
      <c r="L1640" s="328"/>
      <c r="M1640" s="326"/>
      <c r="N1640" s="326"/>
      <c r="O1640" s="328"/>
      <c r="P1640" s="326"/>
      <c r="Q1640" s="290">
        <v>8.43</v>
      </c>
    </row>
    <row r="1641" spans="1:17" hidden="1" outlineLevel="1" collapsed="1" x14ac:dyDescent="0.25">
      <c r="A1641" s="287"/>
      <c r="B1641" s="287"/>
      <c r="C1641" s="287"/>
      <c r="D1641" s="325">
        <v>100462666</v>
      </c>
      <c r="E1641" s="326"/>
      <c r="F1641" s="326"/>
      <c r="G1641" s="326"/>
      <c r="H1641" s="326"/>
      <c r="I1641" s="327">
        <v>13.13</v>
      </c>
      <c r="J1641" s="326"/>
      <c r="K1641" s="326"/>
      <c r="L1641" s="328"/>
      <c r="M1641" s="326"/>
      <c r="N1641" s="326"/>
      <c r="O1641" s="328"/>
      <c r="P1641" s="326"/>
      <c r="Q1641" s="290">
        <v>13.13</v>
      </c>
    </row>
    <row r="1642" spans="1:17" hidden="1" outlineLevel="1" collapsed="1" x14ac:dyDescent="0.25">
      <c r="A1642" s="287"/>
      <c r="B1642" s="287"/>
      <c r="C1642" s="287"/>
      <c r="D1642" s="325">
        <v>100462667</v>
      </c>
      <c r="E1642" s="326"/>
      <c r="F1642" s="326"/>
      <c r="G1642" s="326"/>
      <c r="H1642" s="326"/>
      <c r="I1642" s="327">
        <v>9.93</v>
      </c>
      <c r="J1642" s="326"/>
      <c r="K1642" s="326"/>
      <c r="L1642" s="328"/>
      <c r="M1642" s="326"/>
      <c r="N1642" s="326"/>
      <c r="O1642" s="328"/>
      <c r="P1642" s="326"/>
      <c r="Q1642" s="290">
        <v>9.93</v>
      </c>
    </row>
    <row r="1643" spans="1:17" hidden="1" outlineLevel="1" collapsed="1" x14ac:dyDescent="0.25">
      <c r="A1643" s="287"/>
      <c r="B1643" s="287"/>
      <c r="C1643" s="287"/>
      <c r="D1643" s="325">
        <v>100462822</v>
      </c>
      <c r="E1643" s="326"/>
      <c r="F1643" s="326"/>
      <c r="G1643" s="326"/>
      <c r="H1643" s="326"/>
      <c r="I1643" s="327">
        <v>9.49</v>
      </c>
      <c r="J1643" s="326"/>
      <c r="K1643" s="326"/>
      <c r="L1643" s="328"/>
      <c r="M1643" s="326"/>
      <c r="N1643" s="326"/>
      <c r="O1643" s="328"/>
      <c r="P1643" s="326"/>
      <c r="Q1643" s="290">
        <v>9.49</v>
      </c>
    </row>
    <row r="1644" spans="1:17" hidden="1" outlineLevel="1" collapsed="1" x14ac:dyDescent="0.25">
      <c r="A1644" s="287"/>
      <c r="B1644" s="287"/>
      <c r="C1644" s="287"/>
      <c r="D1644" s="325">
        <v>100462823</v>
      </c>
      <c r="E1644" s="326"/>
      <c r="F1644" s="326"/>
      <c r="G1644" s="326"/>
      <c r="H1644" s="326"/>
      <c r="I1644" s="327">
        <v>5.15</v>
      </c>
      <c r="J1644" s="326"/>
      <c r="K1644" s="326"/>
      <c r="L1644" s="328"/>
      <c r="M1644" s="326"/>
      <c r="N1644" s="326"/>
      <c r="O1644" s="328"/>
      <c r="P1644" s="326"/>
      <c r="Q1644" s="290">
        <v>5.15</v>
      </c>
    </row>
    <row r="1645" spans="1:17" hidden="1" outlineLevel="1" collapsed="1" x14ac:dyDescent="0.25">
      <c r="A1645" s="287"/>
      <c r="B1645" s="287"/>
      <c r="C1645" s="287"/>
      <c r="D1645" s="325">
        <v>100462825</v>
      </c>
      <c r="E1645" s="326"/>
      <c r="F1645" s="326"/>
      <c r="G1645" s="326"/>
      <c r="H1645" s="326"/>
      <c r="I1645" s="327">
        <v>9.74</v>
      </c>
      <c r="J1645" s="326"/>
      <c r="K1645" s="326"/>
      <c r="L1645" s="328"/>
      <c r="M1645" s="326"/>
      <c r="N1645" s="326"/>
      <c r="O1645" s="328"/>
      <c r="P1645" s="326"/>
      <c r="Q1645" s="290">
        <v>9.74</v>
      </c>
    </row>
    <row r="1646" spans="1:17" hidden="1" outlineLevel="1" collapsed="1" x14ac:dyDescent="0.25">
      <c r="A1646" s="287"/>
      <c r="B1646" s="287"/>
      <c r="C1646" s="287"/>
      <c r="D1646" s="325">
        <v>100462826</v>
      </c>
      <c r="E1646" s="326"/>
      <c r="F1646" s="326"/>
      <c r="G1646" s="326"/>
      <c r="H1646" s="326"/>
      <c r="I1646" s="327">
        <v>11.03</v>
      </c>
      <c r="J1646" s="326"/>
      <c r="K1646" s="326"/>
      <c r="L1646" s="328"/>
      <c r="M1646" s="326"/>
      <c r="N1646" s="326"/>
      <c r="O1646" s="328"/>
      <c r="P1646" s="326"/>
      <c r="Q1646" s="290">
        <v>11.03</v>
      </c>
    </row>
    <row r="1647" spans="1:17" hidden="1" outlineLevel="1" collapsed="1" x14ac:dyDescent="0.25">
      <c r="A1647" s="287"/>
      <c r="B1647" s="287"/>
      <c r="C1647" s="287"/>
      <c r="D1647" s="325">
        <v>100462815</v>
      </c>
      <c r="E1647" s="326"/>
      <c r="F1647" s="326"/>
      <c r="G1647" s="326"/>
      <c r="H1647" s="326"/>
      <c r="I1647" s="327">
        <v>11.27</v>
      </c>
      <c r="J1647" s="326"/>
      <c r="K1647" s="326"/>
      <c r="L1647" s="328"/>
      <c r="M1647" s="326"/>
      <c r="N1647" s="326"/>
      <c r="O1647" s="328"/>
      <c r="P1647" s="326"/>
      <c r="Q1647" s="290">
        <v>11.27</v>
      </c>
    </row>
    <row r="1648" spans="1:17" hidden="1" outlineLevel="1" collapsed="1" x14ac:dyDescent="0.25">
      <c r="A1648" s="287"/>
      <c r="B1648" s="287"/>
      <c r="C1648" s="287"/>
      <c r="D1648" s="325">
        <v>100462818</v>
      </c>
      <c r="E1648" s="326"/>
      <c r="F1648" s="326"/>
      <c r="G1648" s="326"/>
      <c r="H1648" s="326"/>
      <c r="I1648" s="327">
        <v>8.2799999999999994</v>
      </c>
      <c r="J1648" s="326"/>
      <c r="K1648" s="326"/>
      <c r="L1648" s="328"/>
      <c r="M1648" s="326"/>
      <c r="N1648" s="326"/>
      <c r="O1648" s="328"/>
      <c r="P1648" s="326"/>
      <c r="Q1648" s="290">
        <v>8.2799999999999994</v>
      </c>
    </row>
    <row r="1649" spans="1:17" hidden="1" outlineLevel="1" collapsed="1" x14ac:dyDescent="0.25">
      <c r="A1649" s="287"/>
      <c r="B1649" s="287"/>
      <c r="C1649" s="287"/>
      <c r="D1649" s="325">
        <v>100462853</v>
      </c>
      <c r="E1649" s="326"/>
      <c r="F1649" s="326"/>
      <c r="G1649" s="326"/>
      <c r="H1649" s="326"/>
      <c r="I1649" s="327">
        <v>1.69</v>
      </c>
      <c r="J1649" s="326"/>
      <c r="K1649" s="326"/>
      <c r="L1649" s="328"/>
      <c r="M1649" s="326"/>
      <c r="N1649" s="326"/>
      <c r="O1649" s="328"/>
      <c r="P1649" s="326"/>
      <c r="Q1649" s="290">
        <v>1.69</v>
      </c>
    </row>
    <row r="1650" spans="1:17" hidden="1" outlineLevel="1" collapsed="1" x14ac:dyDescent="0.25">
      <c r="A1650" s="287"/>
      <c r="B1650" s="287"/>
      <c r="C1650" s="287"/>
      <c r="D1650" s="325">
        <v>100462854</v>
      </c>
      <c r="E1650" s="326"/>
      <c r="F1650" s="326"/>
      <c r="G1650" s="326"/>
      <c r="H1650" s="326"/>
      <c r="I1650" s="327">
        <v>1.0549999999999999</v>
      </c>
      <c r="J1650" s="326"/>
      <c r="K1650" s="326"/>
      <c r="L1650" s="328"/>
      <c r="M1650" s="326"/>
      <c r="N1650" s="326"/>
      <c r="O1650" s="328"/>
      <c r="P1650" s="326"/>
      <c r="Q1650" s="290">
        <v>1.0549999999999999</v>
      </c>
    </row>
    <row r="1651" spans="1:17" hidden="1" outlineLevel="1" collapsed="1" x14ac:dyDescent="0.25">
      <c r="A1651" s="287"/>
      <c r="B1651" s="287"/>
      <c r="C1651" s="287"/>
      <c r="D1651" s="325">
        <v>100462242</v>
      </c>
      <c r="E1651" s="326"/>
      <c r="F1651" s="326"/>
      <c r="G1651" s="326"/>
      <c r="H1651" s="326"/>
      <c r="I1651" s="327">
        <v>8.7100000000000009</v>
      </c>
      <c r="J1651" s="326"/>
      <c r="K1651" s="326"/>
      <c r="L1651" s="328"/>
      <c r="M1651" s="326"/>
      <c r="N1651" s="326"/>
      <c r="O1651" s="328"/>
      <c r="P1651" s="326"/>
      <c r="Q1651" s="290">
        <v>8.7100000000000009</v>
      </c>
    </row>
    <row r="1652" spans="1:17" hidden="1" outlineLevel="1" collapsed="1" x14ac:dyDescent="0.25">
      <c r="A1652" s="287"/>
      <c r="B1652" s="287"/>
      <c r="C1652" s="287"/>
      <c r="D1652" s="325">
        <v>100462244</v>
      </c>
      <c r="E1652" s="326"/>
      <c r="F1652" s="326"/>
      <c r="G1652" s="326"/>
      <c r="H1652" s="326"/>
      <c r="I1652" s="327">
        <v>8.0500000000000007</v>
      </c>
      <c r="J1652" s="326"/>
      <c r="K1652" s="326"/>
      <c r="L1652" s="328"/>
      <c r="M1652" s="326"/>
      <c r="N1652" s="326"/>
      <c r="O1652" s="328"/>
      <c r="P1652" s="326"/>
      <c r="Q1652" s="290">
        <v>8.0500000000000007</v>
      </c>
    </row>
    <row r="1653" spans="1:17" hidden="1" outlineLevel="1" collapsed="1" x14ac:dyDescent="0.25">
      <c r="A1653" s="287"/>
      <c r="B1653" s="287"/>
      <c r="C1653" s="287"/>
      <c r="D1653" s="325">
        <v>100462246</v>
      </c>
      <c r="E1653" s="326"/>
      <c r="F1653" s="326"/>
      <c r="G1653" s="326"/>
      <c r="H1653" s="326"/>
      <c r="I1653" s="327">
        <v>4.5599999999999996</v>
      </c>
      <c r="J1653" s="326"/>
      <c r="K1653" s="326"/>
      <c r="L1653" s="328"/>
      <c r="M1653" s="326"/>
      <c r="N1653" s="326"/>
      <c r="O1653" s="328"/>
      <c r="P1653" s="326"/>
      <c r="Q1653" s="290">
        <v>4.5599999999999996</v>
      </c>
    </row>
    <row r="1654" spans="1:17" hidden="1" outlineLevel="1" collapsed="1" x14ac:dyDescent="0.25">
      <c r="A1654" s="287"/>
      <c r="B1654" s="287"/>
      <c r="C1654" s="287"/>
      <c r="D1654" s="325">
        <v>100462248</v>
      </c>
      <c r="E1654" s="326"/>
      <c r="F1654" s="326"/>
      <c r="G1654" s="326"/>
      <c r="H1654" s="326"/>
      <c r="I1654" s="327">
        <v>9.8699999999999992</v>
      </c>
      <c r="J1654" s="326"/>
      <c r="K1654" s="326"/>
      <c r="L1654" s="328"/>
      <c r="M1654" s="326"/>
      <c r="N1654" s="326"/>
      <c r="O1654" s="328"/>
      <c r="P1654" s="326"/>
      <c r="Q1654" s="290">
        <v>9.8699999999999992</v>
      </c>
    </row>
    <row r="1655" spans="1:17" hidden="1" outlineLevel="1" collapsed="1" x14ac:dyDescent="0.25">
      <c r="A1655" s="287"/>
      <c r="B1655" s="287"/>
      <c r="C1655" s="287"/>
      <c r="D1655" s="325">
        <v>100462282</v>
      </c>
      <c r="E1655" s="326"/>
      <c r="F1655" s="326"/>
      <c r="G1655" s="326"/>
      <c r="H1655" s="326"/>
      <c r="I1655" s="327">
        <v>5.13</v>
      </c>
      <c r="J1655" s="326"/>
      <c r="K1655" s="326"/>
      <c r="L1655" s="328"/>
      <c r="M1655" s="326"/>
      <c r="N1655" s="326"/>
      <c r="O1655" s="328"/>
      <c r="P1655" s="326"/>
      <c r="Q1655" s="290">
        <v>5.13</v>
      </c>
    </row>
    <row r="1656" spans="1:17" hidden="1" outlineLevel="1" collapsed="1" x14ac:dyDescent="0.25">
      <c r="A1656" s="287"/>
      <c r="B1656" s="287"/>
      <c r="C1656" s="287"/>
      <c r="D1656" s="325">
        <v>100462284</v>
      </c>
      <c r="E1656" s="326"/>
      <c r="F1656" s="326"/>
      <c r="G1656" s="326"/>
      <c r="H1656" s="326"/>
      <c r="I1656" s="327">
        <v>1.53</v>
      </c>
      <c r="J1656" s="326"/>
      <c r="K1656" s="326"/>
      <c r="L1656" s="328"/>
      <c r="M1656" s="326"/>
      <c r="N1656" s="326"/>
      <c r="O1656" s="328"/>
      <c r="P1656" s="326"/>
      <c r="Q1656" s="290">
        <v>1.53</v>
      </c>
    </row>
    <row r="1657" spans="1:17" hidden="1" outlineLevel="1" collapsed="1" x14ac:dyDescent="0.25">
      <c r="A1657" s="287"/>
      <c r="B1657" s="287"/>
      <c r="C1657" s="287"/>
      <c r="D1657" s="325">
        <v>100462314</v>
      </c>
      <c r="E1657" s="326"/>
      <c r="F1657" s="326"/>
      <c r="G1657" s="326"/>
      <c r="H1657" s="326"/>
      <c r="I1657" s="327">
        <v>5.16</v>
      </c>
      <c r="J1657" s="326"/>
      <c r="K1657" s="326"/>
      <c r="L1657" s="328"/>
      <c r="M1657" s="326"/>
      <c r="N1657" s="326"/>
      <c r="O1657" s="328"/>
      <c r="P1657" s="326"/>
      <c r="Q1657" s="290">
        <v>5.16</v>
      </c>
    </row>
    <row r="1658" spans="1:17" hidden="1" outlineLevel="1" collapsed="1" x14ac:dyDescent="0.25">
      <c r="A1658" s="287"/>
      <c r="B1658" s="287"/>
      <c r="C1658" s="287"/>
      <c r="D1658" s="325">
        <v>100462316</v>
      </c>
      <c r="E1658" s="326"/>
      <c r="F1658" s="326"/>
      <c r="G1658" s="326"/>
      <c r="H1658" s="326"/>
      <c r="I1658" s="327">
        <v>9.82</v>
      </c>
      <c r="J1658" s="326"/>
      <c r="K1658" s="326"/>
      <c r="L1658" s="328"/>
      <c r="M1658" s="326"/>
      <c r="N1658" s="326"/>
      <c r="O1658" s="328"/>
      <c r="P1658" s="326"/>
      <c r="Q1658" s="290">
        <v>9.82</v>
      </c>
    </row>
    <row r="1659" spans="1:17" hidden="1" outlineLevel="1" collapsed="1" x14ac:dyDescent="0.25">
      <c r="A1659" s="287"/>
      <c r="B1659" s="287"/>
      <c r="C1659" s="287"/>
      <c r="D1659" s="325">
        <v>100462318</v>
      </c>
      <c r="E1659" s="326"/>
      <c r="F1659" s="326"/>
      <c r="G1659" s="326"/>
      <c r="H1659" s="326"/>
      <c r="I1659" s="327">
        <v>8.2100000000000009</v>
      </c>
      <c r="J1659" s="326"/>
      <c r="K1659" s="326"/>
      <c r="L1659" s="328"/>
      <c r="M1659" s="326"/>
      <c r="N1659" s="326"/>
      <c r="O1659" s="328"/>
      <c r="P1659" s="326"/>
      <c r="Q1659" s="290">
        <v>8.2100000000000009</v>
      </c>
    </row>
    <row r="1660" spans="1:17" hidden="1" outlineLevel="1" collapsed="1" x14ac:dyDescent="0.25">
      <c r="A1660" s="287"/>
      <c r="B1660" s="287"/>
      <c r="C1660" s="287"/>
      <c r="D1660" s="325">
        <v>100462319</v>
      </c>
      <c r="E1660" s="326"/>
      <c r="F1660" s="326"/>
      <c r="G1660" s="326"/>
      <c r="H1660" s="326"/>
      <c r="I1660" s="327">
        <v>3.2250000000000001</v>
      </c>
      <c r="J1660" s="326"/>
      <c r="K1660" s="326"/>
      <c r="L1660" s="328"/>
      <c r="M1660" s="326"/>
      <c r="N1660" s="326"/>
      <c r="O1660" s="328"/>
      <c r="P1660" s="326"/>
      <c r="Q1660" s="290">
        <v>3.2250000000000001</v>
      </c>
    </row>
    <row r="1661" spans="1:17" hidden="1" outlineLevel="1" collapsed="1" x14ac:dyDescent="0.25">
      <c r="A1661" s="287"/>
      <c r="B1661" s="287"/>
      <c r="C1661" s="287"/>
      <c r="D1661" s="325">
        <v>100462321</v>
      </c>
      <c r="E1661" s="326"/>
      <c r="F1661" s="326"/>
      <c r="G1661" s="326"/>
      <c r="H1661" s="326"/>
      <c r="I1661" s="327">
        <v>8.85</v>
      </c>
      <c r="J1661" s="326"/>
      <c r="K1661" s="326"/>
      <c r="L1661" s="328"/>
      <c r="M1661" s="326"/>
      <c r="N1661" s="326"/>
      <c r="O1661" s="328"/>
      <c r="P1661" s="326"/>
      <c r="Q1661" s="290">
        <v>8.85</v>
      </c>
    </row>
    <row r="1662" spans="1:17" hidden="1" outlineLevel="1" collapsed="1" x14ac:dyDescent="0.25">
      <c r="A1662" s="287"/>
      <c r="B1662" s="287"/>
      <c r="C1662" s="287"/>
      <c r="D1662" s="325">
        <v>100462328</v>
      </c>
      <c r="E1662" s="326"/>
      <c r="F1662" s="326"/>
      <c r="G1662" s="326"/>
      <c r="H1662" s="326"/>
      <c r="I1662" s="327">
        <v>8.0434999999999999</v>
      </c>
      <c r="J1662" s="326"/>
      <c r="K1662" s="326"/>
      <c r="L1662" s="328"/>
      <c r="M1662" s="326"/>
      <c r="N1662" s="326"/>
      <c r="O1662" s="328"/>
      <c r="P1662" s="326"/>
      <c r="Q1662" s="290">
        <v>8.0434999999999999</v>
      </c>
    </row>
    <row r="1663" spans="1:17" hidden="1" outlineLevel="1" collapsed="1" x14ac:dyDescent="0.25">
      <c r="A1663" s="287"/>
      <c r="B1663" s="287"/>
      <c r="C1663" s="287"/>
      <c r="D1663" s="325">
        <v>100462331</v>
      </c>
      <c r="E1663" s="326"/>
      <c r="F1663" s="326"/>
      <c r="G1663" s="326"/>
      <c r="H1663" s="326"/>
      <c r="I1663" s="327">
        <v>9.23</v>
      </c>
      <c r="J1663" s="326"/>
      <c r="K1663" s="326"/>
      <c r="L1663" s="328"/>
      <c r="M1663" s="326"/>
      <c r="N1663" s="326"/>
      <c r="O1663" s="328"/>
      <c r="P1663" s="326"/>
      <c r="Q1663" s="290">
        <v>9.23</v>
      </c>
    </row>
    <row r="1664" spans="1:17" hidden="1" outlineLevel="1" collapsed="1" x14ac:dyDescent="0.25">
      <c r="A1664" s="287"/>
      <c r="B1664" s="287"/>
      <c r="C1664" s="287"/>
      <c r="D1664" s="325">
        <v>100462332</v>
      </c>
      <c r="E1664" s="326"/>
      <c r="F1664" s="326"/>
      <c r="G1664" s="326"/>
      <c r="H1664" s="326"/>
      <c r="I1664" s="327">
        <v>8.57</v>
      </c>
      <c r="J1664" s="326"/>
      <c r="K1664" s="326"/>
      <c r="L1664" s="328"/>
      <c r="M1664" s="326"/>
      <c r="N1664" s="326"/>
      <c r="O1664" s="328"/>
      <c r="P1664" s="326"/>
      <c r="Q1664" s="290">
        <v>8.57</v>
      </c>
    </row>
    <row r="1665" spans="1:17" hidden="1" outlineLevel="1" collapsed="1" x14ac:dyDescent="0.25">
      <c r="A1665" s="287"/>
      <c r="B1665" s="287"/>
      <c r="C1665" s="287"/>
      <c r="D1665" s="325">
        <v>100462302</v>
      </c>
      <c r="E1665" s="326"/>
      <c r="F1665" s="326"/>
      <c r="G1665" s="326"/>
      <c r="H1665" s="326"/>
      <c r="I1665" s="327">
        <v>5.33</v>
      </c>
      <c r="J1665" s="326"/>
      <c r="K1665" s="326"/>
      <c r="L1665" s="328"/>
      <c r="M1665" s="326"/>
      <c r="N1665" s="326"/>
      <c r="O1665" s="328"/>
      <c r="P1665" s="326"/>
      <c r="Q1665" s="290">
        <v>5.33</v>
      </c>
    </row>
    <row r="1666" spans="1:17" hidden="1" outlineLevel="1" collapsed="1" x14ac:dyDescent="0.25">
      <c r="A1666" s="287"/>
      <c r="B1666" s="287"/>
      <c r="C1666" s="287"/>
      <c r="D1666" s="325">
        <v>100462306</v>
      </c>
      <c r="E1666" s="326"/>
      <c r="F1666" s="326"/>
      <c r="G1666" s="326"/>
      <c r="H1666" s="326"/>
      <c r="I1666" s="327">
        <v>5.96</v>
      </c>
      <c r="J1666" s="326"/>
      <c r="K1666" s="326"/>
      <c r="L1666" s="328"/>
      <c r="M1666" s="326"/>
      <c r="N1666" s="326"/>
      <c r="O1666" s="328"/>
      <c r="P1666" s="326"/>
      <c r="Q1666" s="290">
        <v>5.96</v>
      </c>
    </row>
    <row r="1667" spans="1:17" hidden="1" outlineLevel="1" collapsed="1" x14ac:dyDescent="0.25">
      <c r="A1667" s="287"/>
      <c r="B1667" s="287"/>
      <c r="C1667" s="287"/>
      <c r="D1667" s="325">
        <v>100462307</v>
      </c>
      <c r="E1667" s="326"/>
      <c r="F1667" s="326"/>
      <c r="G1667" s="326"/>
      <c r="H1667" s="326"/>
      <c r="I1667" s="327">
        <v>2.35</v>
      </c>
      <c r="J1667" s="326"/>
      <c r="K1667" s="326"/>
      <c r="L1667" s="328"/>
      <c r="M1667" s="326"/>
      <c r="N1667" s="326"/>
      <c r="O1667" s="328"/>
      <c r="P1667" s="326"/>
      <c r="Q1667" s="290">
        <v>2.35</v>
      </c>
    </row>
    <row r="1668" spans="1:17" hidden="1" outlineLevel="1" collapsed="1" x14ac:dyDescent="0.25">
      <c r="A1668" s="287"/>
      <c r="B1668" s="287"/>
      <c r="C1668" s="287"/>
      <c r="D1668" s="325">
        <v>100462338</v>
      </c>
      <c r="E1668" s="326"/>
      <c r="F1668" s="326"/>
      <c r="G1668" s="326"/>
      <c r="H1668" s="326"/>
      <c r="I1668" s="327">
        <v>7.32</v>
      </c>
      <c r="J1668" s="326"/>
      <c r="K1668" s="326"/>
      <c r="L1668" s="328"/>
      <c r="M1668" s="326"/>
      <c r="N1668" s="326"/>
      <c r="O1668" s="328"/>
      <c r="P1668" s="326"/>
      <c r="Q1668" s="290">
        <v>7.32</v>
      </c>
    </row>
    <row r="1669" spans="1:17" hidden="1" outlineLevel="1" collapsed="1" x14ac:dyDescent="0.25">
      <c r="A1669" s="287"/>
      <c r="B1669" s="287"/>
      <c r="C1669" s="287"/>
      <c r="D1669" s="325">
        <v>100462471</v>
      </c>
      <c r="E1669" s="326"/>
      <c r="F1669" s="326"/>
      <c r="G1669" s="326"/>
      <c r="H1669" s="326"/>
      <c r="I1669" s="327">
        <v>8.66</v>
      </c>
      <c r="J1669" s="326"/>
      <c r="K1669" s="326"/>
      <c r="L1669" s="328"/>
      <c r="M1669" s="326"/>
      <c r="N1669" s="326"/>
      <c r="O1669" s="328"/>
      <c r="P1669" s="326"/>
      <c r="Q1669" s="290">
        <v>8.66</v>
      </c>
    </row>
    <row r="1670" spans="1:17" hidden="1" outlineLevel="1" collapsed="1" x14ac:dyDescent="0.25">
      <c r="A1670" s="287"/>
      <c r="B1670" s="287"/>
      <c r="C1670" s="287"/>
      <c r="D1670" s="325">
        <v>100462472</v>
      </c>
      <c r="E1670" s="326"/>
      <c r="F1670" s="326"/>
      <c r="G1670" s="326"/>
      <c r="H1670" s="326"/>
      <c r="I1670" s="327">
        <v>7.52</v>
      </c>
      <c r="J1670" s="326"/>
      <c r="K1670" s="326"/>
      <c r="L1670" s="328"/>
      <c r="M1670" s="326"/>
      <c r="N1670" s="326"/>
      <c r="O1670" s="328"/>
      <c r="P1670" s="326"/>
      <c r="Q1670" s="290">
        <v>7.52</v>
      </c>
    </row>
    <row r="1671" spans="1:17" hidden="1" outlineLevel="1" collapsed="1" x14ac:dyDescent="0.25">
      <c r="A1671" s="287"/>
      <c r="B1671" s="287"/>
      <c r="C1671" s="287"/>
      <c r="D1671" s="325">
        <v>100462480</v>
      </c>
      <c r="E1671" s="326"/>
      <c r="F1671" s="326"/>
      <c r="G1671" s="326"/>
      <c r="H1671" s="326"/>
      <c r="I1671" s="327">
        <v>9.67</v>
      </c>
      <c r="J1671" s="326"/>
      <c r="K1671" s="326"/>
      <c r="L1671" s="328"/>
      <c r="M1671" s="326"/>
      <c r="N1671" s="326"/>
      <c r="O1671" s="328"/>
      <c r="P1671" s="326"/>
      <c r="Q1671" s="290">
        <v>9.67</v>
      </c>
    </row>
    <row r="1672" spans="1:17" hidden="1" outlineLevel="1" collapsed="1" x14ac:dyDescent="0.25">
      <c r="A1672" s="287"/>
      <c r="B1672" s="287"/>
      <c r="C1672" s="287"/>
      <c r="D1672" s="325">
        <v>100462483</v>
      </c>
      <c r="E1672" s="326"/>
      <c r="F1672" s="326"/>
      <c r="G1672" s="326"/>
      <c r="H1672" s="326"/>
      <c r="I1672" s="327">
        <v>11.49</v>
      </c>
      <c r="J1672" s="326"/>
      <c r="K1672" s="326"/>
      <c r="L1672" s="328"/>
      <c r="M1672" s="326"/>
      <c r="N1672" s="326"/>
      <c r="O1672" s="328"/>
      <c r="P1672" s="326"/>
      <c r="Q1672" s="290">
        <v>11.49</v>
      </c>
    </row>
    <row r="1673" spans="1:17" hidden="1" outlineLevel="1" collapsed="1" x14ac:dyDescent="0.25">
      <c r="A1673" s="287"/>
      <c r="B1673" s="287"/>
      <c r="C1673" s="287"/>
      <c r="D1673" s="325">
        <v>100462485</v>
      </c>
      <c r="E1673" s="326"/>
      <c r="F1673" s="326"/>
      <c r="G1673" s="326"/>
      <c r="H1673" s="326"/>
      <c r="I1673" s="327">
        <v>11.93</v>
      </c>
      <c r="J1673" s="326"/>
      <c r="K1673" s="326"/>
      <c r="L1673" s="328"/>
      <c r="M1673" s="326"/>
      <c r="N1673" s="326"/>
      <c r="O1673" s="328"/>
      <c r="P1673" s="326"/>
      <c r="Q1673" s="290">
        <v>11.93</v>
      </c>
    </row>
    <row r="1674" spans="1:17" hidden="1" outlineLevel="1" collapsed="1" x14ac:dyDescent="0.25">
      <c r="A1674" s="287"/>
      <c r="B1674" s="287"/>
      <c r="C1674" s="287"/>
      <c r="D1674" s="325">
        <v>100462486</v>
      </c>
      <c r="E1674" s="326"/>
      <c r="F1674" s="326"/>
      <c r="G1674" s="326"/>
      <c r="H1674" s="326"/>
      <c r="I1674" s="327">
        <v>6.04</v>
      </c>
      <c r="J1674" s="326"/>
      <c r="K1674" s="326"/>
      <c r="L1674" s="328"/>
      <c r="M1674" s="326"/>
      <c r="N1674" s="326"/>
      <c r="O1674" s="328"/>
      <c r="P1674" s="326"/>
      <c r="Q1674" s="290">
        <v>6.04</v>
      </c>
    </row>
    <row r="1675" spans="1:17" hidden="1" outlineLevel="1" collapsed="1" x14ac:dyDescent="0.25">
      <c r="A1675" s="287"/>
      <c r="B1675" s="287"/>
      <c r="C1675" s="287"/>
      <c r="D1675" s="325">
        <v>100462489</v>
      </c>
      <c r="E1675" s="326"/>
      <c r="F1675" s="326"/>
      <c r="G1675" s="326"/>
      <c r="H1675" s="326"/>
      <c r="I1675" s="327">
        <v>9.4499999999999993</v>
      </c>
      <c r="J1675" s="326"/>
      <c r="K1675" s="326"/>
      <c r="L1675" s="328"/>
      <c r="M1675" s="326"/>
      <c r="N1675" s="326"/>
      <c r="O1675" s="328"/>
      <c r="P1675" s="326"/>
      <c r="Q1675" s="290">
        <v>9.4499999999999993</v>
      </c>
    </row>
    <row r="1676" spans="1:17" hidden="1" outlineLevel="1" collapsed="1" x14ac:dyDescent="0.25">
      <c r="A1676" s="287"/>
      <c r="B1676" s="287"/>
      <c r="C1676" s="287"/>
      <c r="D1676" s="325">
        <v>100462523</v>
      </c>
      <c r="E1676" s="326"/>
      <c r="F1676" s="326"/>
      <c r="G1676" s="326"/>
      <c r="H1676" s="326"/>
      <c r="I1676" s="327">
        <v>9.81</v>
      </c>
      <c r="J1676" s="326"/>
      <c r="K1676" s="326"/>
      <c r="L1676" s="328"/>
      <c r="M1676" s="326"/>
      <c r="N1676" s="326"/>
      <c r="O1676" s="328"/>
      <c r="P1676" s="326"/>
      <c r="Q1676" s="290">
        <v>9.81</v>
      </c>
    </row>
    <row r="1677" spans="1:17" hidden="1" outlineLevel="1" collapsed="1" x14ac:dyDescent="0.25">
      <c r="A1677" s="287"/>
      <c r="B1677" s="287"/>
      <c r="C1677" s="287"/>
      <c r="D1677" s="325">
        <v>100462524</v>
      </c>
      <c r="E1677" s="326"/>
      <c r="F1677" s="326"/>
      <c r="G1677" s="326"/>
      <c r="H1677" s="326"/>
      <c r="I1677" s="327">
        <v>8.86</v>
      </c>
      <c r="J1677" s="326"/>
      <c r="K1677" s="326"/>
      <c r="L1677" s="328"/>
      <c r="M1677" s="326"/>
      <c r="N1677" s="326"/>
      <c r="O1677" s="328"/>
      <c r="P1677" s="326"/>
      <c r="Q1677" s="290">
        <v>8.86</v>
      </c>
    </row>
    <row r="1678" spans="1:17" hidden="1" outlineLevel="1" collapsed="1" x14ac:dyDescent="0.25">
      <c r="A1678" s="287"/>
      <c r="B1678" s="287"/>
      <c r="C1678" s="287"/>
      <c r="D1678" s="325">
        <v>100462527</v>
      </c>
      <c r="E1678" s="326"/>
      <c r="F1678" s="326"/>
      <c r="G1678" s="326"/>
      <c r="H1678" s="326"/>
      <c r="I1678" s="327">
        <v>6.08</v>
      </c>
      <c r="J1678" s="326"/>
      <c r="K1678" s="326"/>
      <c r="L1678" s="328"/>
      <c r="M1678" s="326"/>
      <c r="N1678" s="326"/>
      <c r="O1678" s="328"/>
      <c r="P1678" s="326"/>
      <c r="Q1678" s="290">
        <v>6.08</v>
      </c>
    </row>
    <row r="1679" spans="1:17" hidden="1" outlineLevel="1" collapsed="1" x14ac:dyDescent="0.25">
      <c r="A1679" s="287"/>
      <c r="B1679" s="287"/>
      <c r="C1679" s="287"/>
      <c r="D1679" s="325">
        <v>100462532</v>
      </c>
      <c r="E1679" s="326"/>
      <c r="F1679" s="326"/>
      <c r="G1679" s="326"/>
      <c r="H1679" s="326"/>
      <c r="I1679" s="327">
        <v>8.01</v>
      </c>
      <c r="J1679" s="326"/>
      <c r="K1679" s="326"/>
      <c r="L1679" s="328"/>
      <c r="M1679" s="326"/>
      <c r="N1679" s="326"/>
      <c r="O1679" s="328"/>
      <c r="P1679" s="326"/>
      <c r="Q1679" s="290">
        <v>8.01</v>
      </c>
    </row>
    <row r="1680" spans="1:17" hidden="1" outlineLevel="1" collapsed="1" x14ac:dyDescent="0.25">
      <c r="A1680" s="287"/>
      <c r="B1680" s="287"/>
      <c r="C1680" s="287"/>
      <c r="D1680" s="325">
        <v>100462534</v>
      </c>
      <c r="E1680" s="326"/>
      <c r="F1680" s="326"/>
      <c r="G1680" s="326"/>
      <c r="H1680" s="326"/>
      <c r="I1680" s="327">
        <v>4.8600000000000003</v>
      </c>
      <c r="J1680" s="326"/>
      <c r="K1680" s="326"/>
      <c r="L1680" s="328"/>
      <c r="M1680" s="326"/>
      <c r="N1680" s="326"/>
      <c r="O1680" s="328"/>
      <c r="P1680" s="326"/>
      <c r="Q1680" s="290">
        <v>4.8600000000000003</v>
      </c>
    </row>
    <row r="1681" spans="1:17" hidden="1" outlineLevel="1" collapsed="1" x14ac:dyDescent="0.25">
      <c r="A1681" s="287"/>
      <c r="B1681" s="287"/>
      <c r="C1681" s="287"/>
      <c r="D1681" s="325">
        <v>100462540</v>
      </c>
      <c r="E1681" s="326"/>
      <c r="F1681" s="326"/>
      <c r="G1681" s="326"/>
      <c r="H1681" s="326"/>
      <c r="I1681" s="327">
        <v>10.6</v>
      </c>
      <c r="J1681" s="326"/>
      <c r="K1681" s="326"/>
      <c r="L1681" s="328"/>
      <c r="M1681" s="326"/>
      <c r="N1681" s="326"/>
      <c r="O1681" s="328"/>
      <c r="P1681" s="326"/>
      <c r="Q1681" s="290">
        <v>10.6</v>
      </c>
    </row>
    <row r="1682" spans="1:17" hidden="1" outlineLevel="1" collapsed="1" x14ac:dyDescent="0.25">
      <c r="A1682" s="287"/>
      <c r="B1682" s="287"/>
      <c r="C1682" s="287"/>
      <c r="D1682" s="325">
        <v>100462542</v>
      </c>
      <c r="E1682" s="326"/>
      <c r="F1682" s="326"/>
      <c r="G1682" s="326"/>
      <c r="H1682" s="326"/>
      <c r="I1682" s="327">
        <v>6.5134999999999996</v>
      </c>
      <c r="J1682" s="326"/>
      <c r="K1682" s="326"/>
      <c r="L1682" s="328"/>
      <c r="M1682" s="326"/>
      <c r="N1682" s="326"/>
      <c r="O1682" s="328"/>
      <c r="P1682" s="326"/>
      <c r="Q1682" s="290">
        <v>6.5134999999999996</v>
      </c>
    </row>
    <row r="1683" spans="1:17" hidden="1" outlineLevel="1" collapsed="1" x14ac:dyDescent="0.25">
      <c r="A1683" s="287"/>
      <c r="B1683" s="287"/>
      <c r="C1683" s="287"/>
      <c r="D1683" s="325">
        <v>100462543</v>
      </c>
      <c r="E1683" s="326"/>
      <c r="F1683" s="326"/>
      <c r="G1683" s="326"/>
      <c r="H1683" s="326"/>
      <c r="I1683" s="327">
        <v>9.08</v>
      </c>
      <c r="J1683" s="326"/>
      <c r="K1683" s="326"/>
      <c r="L1683" s="328"/>
      <c r="M1683" s="326"/>
      <c r="N1683" s="326"/>
      <c r="O1683" s="328"/>
      <c r="P1683" s="326"/>
      <c r="Q1683" s="290">
        <v>9.08</v>
      </c>
    </row>
    <row r="1684" spans="1:17" hidden="1" outlineLevel="1" collapsed="1" x14ac:dyDescent="0.25">
      <c r="A1684" s="287"/>
      <c r="B1684" s="287"/>
      <c r="C1684" s="287"/>
      <c r="D1684" s="325">
        <v>100462571</v>
      </c>
      <c r="E1684" s="326"/>
      <c r="F1684" s="326"/>
      <c r="G1684" s="326"/>
      <c r="H1684" s="326"/>
      <c r="I1684" s="327">
        <v>7.41</v>
      </c>
      <c r="J1684" s="326"/>
      <c r="K1684" s="326"/>
      <c r="L1684" s="328"/>
      <c r="M1684" s="326"/>
      <c r="N1684" s="326"/>
      <c r="O1684" s="328"/>
      <c r="P1684" s="326"/>
      <c r="Q1684" s="290">
        <v>7.41</v>
      </c>
    </row>
    <row r="1685" spans="1:17" hidden="1" outlineLevel="1" collapsed="1" x14ac:dyDescent="0.25">
      <c r="A1685" s="287"/>
      <c r="B1685" s="287"/>
      <c r="C1685" s="287"/>
      <c r="D1685" s="325">
        <v>100462581</v>
      </c>
      <c r="E1685" s="326"/>
      <c r="F1685" s="326"/>
      <c r="G1685" s="326"/>
      <c r="H1685" s="326"/>
      <c r="I1685" s="327">
        <v>7.68</v>
      </c>
      <c r="J1685" s="326"/>
      <c r="K1685" s="326"/>
      <c r="L1685" s="328"/>
      <c r="M1685" s="326"/>
      <c r="N1685" s="326"/>
      <c r="O1685" s="328"/>
      <c r="P1685" s="326"/>
      <c r="Q1685" s="290">
        <v>7.68</v>
      </c>
    </row>
    <row r="1686" spans="1:17" hidden="1" outlineLevel="1" collapsed="1" x14ac:dyDescent="0.25">
      <c r="A1686" s="287"/>
      <c r="B1686" s="287"/>
      <c r="C1686" s="287"/>
      <c r="D1686" s="325">
        <v>100462584</v>
      </c>
      <c r="E1686" s="326"/>
      <c r="F1686" s="326"/>
      <c r="G1686" s="326"/>
      <c r="H1686" s="326"/>
      <c r="I1686" s="327">
        <v>8.06</v>
      </c>
      <c r="J1686" s="326"/>
      <c r="K1686" s="326"/>
      <c r="L1686" s="328"/>
      <c r="M1686" s="326"/>
      <c r="N1686" s="326"/>
      <c r="O1686" s="328"/>
      <c r="P1686" s="326"/>
      <c r="Q1686" s="290">
        <v>8.06</v>
      </c>
    </row>
    <row r="1687" spans="1:17" hidden="1" outlineLevel="1" collapsed="1" x14ac:dyDescent="0.25">
      <c r="A1687" s="287"/>
      <c r="B1687" s="287"/>
      <c r="C1687" s="287"/>
      <c r="D1687" s="325">
        <v>100462585</v>
      </c>
      <c r="E1687" s="326"/>
      <c r="F1687" s="326"/>
      <c r="G1687" s="326"/>
      <c r="H1687" s="326"/>
      <c r="I1687" s="327">
        <v>7.33</v>
      </c>
      <c r="J1687" s="326"/>
      <c r="K1687" s="326"/>
      <c r="L1687" s="328"/>
      <c r="M1687" s="326"/>
      <c r="N1687" s="326"/>
      <c r="O1687" s="328"/>
      <c r="P1687" s="326"/>
      <c r="Q1687" s="290">
        <v>7.33</v>
      </c>
    </row>
    <row r="1688" spans="1:17" hidden="1" outlineLevel="1" collapsed="1" x14ac:dyDescent="0.25">
      <c r="A1688" s="287"/>
      <c r="B1688" s="287"/>
      <c r="C1688" s="287"/>
      <c r="D1688" s="325">
        <v>100462586</v>
      </c>
      <c r="E1688" s="326"/>
      <c r="F1688" s="326"/>
      <c r="G1688" s="326"/>
      <c r="H1688" s="326"/>
      <c r="I1688" s="327">
        <v>9.3800000000000008</v>
      </c>
      <c r="J1688" s="326"/>
      <c r="K1688" s="326"/>
      <c r="L1688" s="328"/>
      <c r="M1688" s="326"/>
      <c r="N1688" s="326"/>
      <c r="O1688" s="328"/>
      <c r="P1688" s="326"/>
      <c r="Q1688" s="290">
        <v>9.3800000000000008</v>
      </c>
    </row>
    <row r="1689" spans="1:17" hidden="1" outlineLevel="1" collapsed="1" x14ac:dyDescent="0.25">
      <c r="A1689" s="287"/>
      <c r="B1689" s="287"/>
      <c r="C1689" s="287"/>
      <c r="D1689" s="325">
        <v>100462590</v>
      </c>
      <c r="E1689" s="326"/>
      <c r="F1689" s="326"/>
      <c r="G1689" s="326"/>
      <c r="H1689" s="326"/>
      <c r="I1689" s="327">
        <v>9.68</v>
      </c>
      <c r="J1689" s="326"/>
      <c r="K1689" s="326"/>
      <c r="L1689" s="328"/>
      <c r="M1689" s="326"/>
      <c r="N1689" s="326"/>
      <c r="O1689" s="328"/>
      <c r="P1689" s="326"/>
      <c r="Q1689" s="290">
        <v>9.68</v>
      </c>
    </row>
    <row r="1690" spans="1:17" hidden="1" outlineLevel="1" collapsed="1" x14ac:dyDescent="0.25">
      <c r="A1690" s="287"/>
      <c r="B1690" s="287"/>
      <c r="C1690" s="287"/>
      <c r="D1690" s="325">
        <v>100462591</v>
      </c>
      <c r="E1690" s="326"/>
      <c r="F1690" s="326"/>
      <c r="G1690" s="326"/>
      <c r="H1690" s="326"/>
      <c r="I1690" s="327">
        <v>9.09</v>
      </c>
      <c r="J1690" s="326"/>
      <c r="K1690" s="326"/>
      <c r="L1690" s="328"/>
      <c r="M1690" s="326"/>
      <c r="N1690" s="326"/>
      <c r="O1690" s="328"/>
      <c r="P1690" s="326"/>
      <c r="Q1690" s="290">
        <v>9.09</v>
      </c>
    </row>
    <row r="1691" spans="1:17" hidden="1" outlineLevel="1" collapsed="1" x14ac:dyDescent="0.25">
      <c r="A1691" s="287"/>
      <c r="B1691" s="287"/>
      <c r="C1691" s="287"/>
      <c r="D1691" s="325">
        <v>100462592</v>
      </c>
      <c r="E1691" s="326"/>
      <c r="F1691" s="326"/>
      <c r="G1691" s="326"/>
      <c r="H1691" s="326"/>
      <c r="I1691" s="327">
        <v>8.67</v>
      </c>
      <c r="J1691" s="326"/>
      <c r="K1691" s="326"/>
      <c r="L1691" s="328"/>
      <c r="M1691" s="326"/>
      <c r="N1691" s="326"/>
      <c r="O1691" s="328"/>
      <c r="P1691" s="326"/>
      <c r="Q1691" s="290">
        <v>8.67</v>
      </c>
    </row>
    <row r="1692" spans="1:17" hidden="1" outlineLevel="1" collapsed="1" x14ac:dyDescent="0.25">
      <c r="A1692" s="287"/>
      <c r="B1692" s="287"/>
      <c r="C1692" s="287"/>
      <c r="D1692" s="325">
        <v>100462593</v>
      </c>
      <c r="E1692" s="326"/>
      <c r="F1692" s="326"/>
      <c r="G1692" s="326"/>
      <c r="H1692" s="326"/>
      <c r="I1692" s="327">
        <v>13.93</v>
      </c>
      <c r="J1692" s="326"/>
      <c r="K1692" s="326"/>
      <c r="L1692" s="328"/>
      <c r="M1692" s="326"/>
      <c r="N1692" s="326"/>
      <c r="O1692" s="328"/>
      <c r="P1692" s="326"/>
      <c r="Q1692" s="290">
        <v>13.93</v>
      </c>
    </row>
    <row r="1693" spans="1:17" hidden="1" outlineLevel="1" collapsed="1" x14ac:dyDescent="0.25">
      <c r="A1693" s="287"/>
      <c r="B1693" s="287"/>
      <c r="C1693" s="287"/>
      <c r="D1693" s="325">
        <v>100462594</v>
      </c>
      <c r="E1693" s="326"/>
      <c r="F1693" s="326"/>
      <c r="G1693" s="326"/>
      <c r="H1693" s="326"/>
      <c r="I1693" s="327">
        <v>9.94</v>
      </c>
      <c r="J1693" s="326"/>
      <c r="K1693" s="326"/>
      <c r="L1693" s="328"/>
      <c r="M1693" s="326"/>
      <c r="N1693" s="326"/>
      <c r="O1693" s="328"/>
      <c r="P1693" s="326"/>
      <c r="Q1693" s="290">
        <v>9.94</v>
      </c>
    </row>
    <row r="1694" spans="1:17" hidden="1" outlineLevel="1" collapsed="1" x14ac:dyDescent="0.25">
      <c r="A1694" s="287"/>
      <c r="B1694" s="287"/>
      <c r="C1694" s="287"/>
      <c r="D1694" s="325">
        <v>100462595</v>
      </c>
      <c r="E1694" s="326"/>
      <c r="F1694" s="326"/>
      <c r="G1694" s="326"/>
      <c r="H1694" s="326"/>
      <c r="I1694" s="327">
        <v>8.0500000000000007</v>
      </c>
      <c r="J1694" s="326"/>
      <c r="K1694" s="326"/>
      <c r="L1694" s="328"/>
      <c r="M1694" s="326"/>
      <c r="N1694" s="326"/>
      <c r="O1694" s="328"/>
      <c r="P1694" s="326"/>
      <c r="Q1694" s="290">
        <v>8.0500000000000007</v>
      </c>
    </row>
    <row r="1695" spans="1:17" hidden="1" outlineLevel="1" collapsed="1" x14ac:dyDescent="0.25">
      <c r="A1695" s="287"/>
      <c r="B1695" s="287"/>
      <c r="C1695" s="287"/>
      <c r="D1695" s="325">
        <v>100462596</v>
      </c>
      <c r="E1695" s="326"/>
      <c r="F1695" s="326"/>
      <c r="G1695" s="326"/>
      <c r="H1695" s="326"/>
      <c r="I1695" s="327">
        <v>8.4</v>
      </c>
      <c r="J1695" s="326"/>
      <c r="K1695" s="326"/>
      <c r="L1695" s="328"/>
      <c r="M1695" s="326"/>
      <c r="N1695" s="326"/>
      <c r="O1695" s="328"/>
      <c r="P1695" s="326"/>
      <c r="Q1695" s="290">
        <v>8.4</v>
      </c>
    </row>
    <row r="1696" spans="1:17" hidden="1" outlineLevel="1" collapsed="1" x14ac:dyDescent="0.25">
      <c r="A1696" s="287"/>
      <c r="B1696" s="287"/>
      <c r="C1696" s="287"/>
      <c r="D1696" s="325">
        <v>100462597</v>
      </c>
      <c r="E1696" s="326"/>
      <c r="F1696" s="326"/>
      <c r="G1696" s="326"/>
      <c r="H1696" s="326"/>
      <c r="I1696" s="327">
        <v>7.85</v>
      </c>
      <c r="J1696" s="326"/>
      <c r="K1696" s="326"/>
      <c r="L1696" s="328"/>
      <c r="M1696" s="326"/>
      <c r="N1696" s="326"/>
      <c r="O1696" s="328"/>
      <c r="P1696" s="326"/>
      <c r="Q1696" s="290">
        <v>7.85</v>
      </c>
    </row>
    <row r="1697" spans="1:17" hidden="1" outlineLevel="1" collapsed="1" x14ac:dyDescent="0.25">
      <c r="A1697" s="287"/>
      <c r="B1697" s="287"/>
      <c r="C1697" s="287"/>
      <c r="D1697" s="325">
        <v>100462598</v>
      </c>
      <c r="E1697" s="326"/>
      <c r="F1697" s="326"/>
      <c r="G1697" s="326"/>
      <c r="H1697" s="326"/>
      <c r="I1697" s="327">
        <v>10.94</v>
      </c>
      <c r="J1697" s="326"/>
      <c r="K1697" s="326"/>
      <c r="L1697" s="328"/>
      <c r="M1697" s="326"/>
      <c r="N1697" s="326"/>
      <c r="O1697" s="328"/>
      <c r="P1697" s="326"/>
      <c r="Q1697" s="290">
        <v>10.94</v>
      </c>
    </row>
    <row r="1698" spans="1:17" hidden="1" outlineLevel="1" collapsed="1" x14ac:dyDescent="0.25">
      <c r="A1698" s="287"/>
      <c r="B1698" s="287"/>
      <c r="C1698" s="287"/>
      <c r="D1698" s="325">
        <v>100462605</v>
      </c>
      <c r="E1698" s="326"/>
      <c r="F1698" s="326"/>
      <c r="G1698" s="326"/>
      <c r="H1698" s="326"/>
      <c r="I1698" s="327">
        <v>7.96</v>
      </c>
      <c r="J1698" s="326"/>
      <c r="K1698" s="326"/>
      <c r="L1698" s="328"/>
      <c r="M1698" s="326"/>
      <c r="N1698" s="326"/>
      <c r="O1698" s="328"/>
      <c r="P1698" s="326"/>
      <c r="Q1698" s="290">
        <v>7.96</v>
      </c>
    </row>
    <row r="1699" spans="1:17" hidden="1" outlineLevel="1" collapsed="1" x14ac:dyDescent="0.25">
      <c r="A1699" s="287"/>
      <c r="B1699" s="287"/>
      <c r="C1699" s="287"/>
      <c r="D1699" s="325">
        <v>100462607</v>
      </c>
      <c r="E1699" s="326"/>
      <c r="F1699" s="326"/>
      <c r="G1699" s="326"/>
      <c r="H1699" s="326"/>
      <c r="I1699" s="327">
        <v>3.28</v>
      </c>
      <c r="J1699" s="326"/>
      <c r="K1699" s="326"/>
      <c r="L1699" s="328"/>
      <c r="M1699" s="326"/>
      <c r="N1699" s="326"/>
      <c r="O1699" s="328"/>
      <c r="P1699" s="326"/>
      <c r="Q1699" s="290">
        <v>3.28</v>
      </c>
    </row>
    <row r="1700" spans="1:17" hidden="1" outlineLevel="1" collapsed="1" x14ac:dyDescent="0.25">
      <c r="A1700" s="287"/>
      <c r="B1700" s="287"/>
      <c r="C1700" s="287"/>
      <c r="D1700" s="325">
        <v>100462610</v>
      </c>
      <c r="E1700" s="326"/>
      <c r="F1700" s="326"/>
      <c r="G1700" s="326"/>
      <c r="H1700" s="326"/>
      <c r="I1700" s="327">
        <v>10.92</v>
      </c>
      <c r="J1700" s="326"/>
      <c r="K1700" s="326"/>
      <c r="L1700" s="328"/>
      <c r="M1700" s="326"/>
      <c r="N1700" s="326"/>
      <c r="O1700" s="328"/>
      <c r="P1700" s="326"/>
      <c r="Q1700" s="290">
        <v>10.92</v>
      </c>
    </row>
    <row r="1701" spans="1:17" hidden="1" outlineLevel="1" collapsed="1" x14ac:dyDescent="0.25">
      <c r="A1701" s="287"/>
      <c r="B1701" s="287"/>
      <c r="C1701" s="287"/>
      <c r="D1701" s="325">
        <v>100462612</v>
      </c>
      <c r="E1701" s="326"/>
      <c r="F1701" s="326"/>
      <c r="G1701" s="326"/>
      <c r="H1701" s="326"/>
      <c r="I1701" s="327">
        <v>10.27</v>
      </c>
      <c r="J1701" s="326"/>
      <c r="K1701" s="326"/>
      <c r="L1701" s="328"/>
      <c r="M1701" s="326"/>
      <c r="N1701" s="326"/>
      <c r="O1701" s="328"/>
      <c r="P1701" s="326"/>
      <c r="Q1701" s="290">
        <v>10.27</v>
      </c>
    </row>
    <row r="1702" spans="1:17" hidden="1" outlineLevel="1" collapsed="1" x14ac:dyDescent="0.25">
      <c r="A1702" s="287"/>
      <c r="B1702" s="287"/>
      <c r="C1702" s="287"/>
      <c r="D1702" s="325">
        <v>100462613</v>
      </c>
      <c r="E1702" s="326"/>
      <c r="F1702" s="326"/>
      <c r="G1702" s="326"/>
      <c r="H1702" s="326"/>
      <c r="I1702" s="327">
        <v>10.38</v>
      </c>
      <c r="J1702" s="326"/>
      <c r="K1702" s="326"/>
      <c r="L1702" s="328"/>
      <c r="M1702" s="326"/>
      <c r="N1702" s="326"/>
      <c r="O1702" s="328"/>
      <c r="P1702" s="326"/>
      <c r="Q1702" s="290">
        <v>10.38</v>
      </c>
    </row>
    <row r="1703" spans="1:17" hidden="1" outlineLevel="1" collapsed="1" x14ac:dyDescent="0.25">
      <c r="A1703" s="287"/>
      <c r="B1703" s="287"/>
      <c r="C1703" s="287"/>
      <c r="D1703" s="325">
        <v>100462614</v>
      </c>
      <c r="E1703" s="326"/>
      <c r="F1703" s="326"/>
      <c r="G1703" s="326"/>
      <c r="H1703" s="326"/>
      <c r="I1703" s="327">
        <v>7.9734999999999996</v>
      </c>
      <c r="J1703" s="326"/>
      <c r="K1703" s="326"/>
      <c r="L1703" s="328"/>
      <c r="M1703" s="326"/>
      <c r="N1703" s="326"/>
      <c r="O1703" s="328"/>
      <c r="P1703" s="326"/>
      <c r="Q1703" s="290">
        <v>7.9734999999999996</v>
      </c>
    </row>
    <row r="1704" spans="1:17" hidden="1" outlineLevel="1" collapsed="1" x14ac:dyDescent="0.25">
      <c r="A1704" s="287"/>
      <c r="B1704" s="287"/>
      <c r="C1704" s="287"/>
      <c r="D1704" s="325">
        <v>100462615</v>
      </c>
      <c r="E1704" s="326"/>
      <c r="F1704" s="326"/>
      <c r="G1704" s="326"/>
      <c r="H1704" s="326"/>
      <c r="I1704" s="327">
        <v>7.92</v>
      </c>
      <c r="J1704" s="326"/>
      <c r="K1704" s="326"/>
      <c r="L1704" s="328"/>
      <c r="M1704" s="326"/>
      <c r="N1704" s="326"/>
      <c r="O1704" s="328"/>
      <c r="P1704" s="326"/>
      <c r="Q1704" s="290">
        <v>7.92</v>
      </c>
    </row>
    <row r="1705" spans="1:17" hidden="1" outlineLevel="1" collapsed="1" x14ac:dyDescent="0.25">
      <c r="A1705" s="287"/>
      <c r="B1705" s="287"/>
      <c r="C1705" s="287"/>
      <c r="D1705" s="325">
        <v>100462619</v>
      </c>
      <c r="E1705" s="326"/>
      <c r="F1705" s="326"/>
      <c r="G1705" s="326"/>
      <c r="H1705" s="326"/>
      <c r="I1705" s="327">
        <v>9.01</v>
      </c>
      <c r="J1705" s="326"/>
      <c r="K1705" s="326"/>
      <c r="L1705" s="328"/>
      <c r="M1705" s="326"/>
      <c r="N1705" s="326"/>
      <c r="O1705" s="328"/>
      <c r="P1705" s="326"/>
      <c r="Q1705" s="290">
        <v>9.01</v>
      </c>
    </row>
    <row r="1706" spans="1:17" hidden="1" outlineLevel="1" collapsed="1" x14ac:dyDescent="0.25">
      <c r="A1706" s="287"/>
      <c r="B1706" s="287"/>
      <c r="C1706" s="287"/>
      <c r="D1706" s="325">
        <v>100462620</v>
      </c>
      <c r="E1706" s="326"/>
      <c r="F1706" s="326"/>
      <c r="G1706" s="326"/>
      <c r="H1706" s="326"/>
      <c r="I1706" s="327">
        <v>2.3050000000000002</v>
      </c>
      <c r="J1706" s="326"/>
      <c r="K1706" s="326"/>
      <c r="L1706" s="328"/>
      <c r="M1706" s="326"/>
      <c r="N1706" s="326"/>
      <c r="O1706" s="328"/>
      <c r="P1706" s="326"/>
      <c r="Q1706" s="290">
        <v>2.3050000000000002</v>
      </c>
    </row>
    <row r="1707" spans="1:17" hidden="1" outlineLevel="1" collapsed="1" x14ac:dyDescent="0.25">
      <c r="A1707" s="287"/>
      <c r="B1707" s="287"/>
      <c r="C1707" s="287"/>
      <c r="D1707" s="325">
        <v>100462622</v>
      </c>
      <c r="E1707" s="326"/>
      <c r="F1707" s="326"/>
      <c r="G1707" s="326"/>
      <c r="H1707" s="326"/>
      <c r="I1707" s="327">
        <v>6.8</v>
      </c>
      <c r="J1707" s="326"/>
      <c r="K1707" s="326"/>
      <c r="L1707" s="328"/>
      <c r="M1707" s="326"/>
      <c r="N1707" s="326"/>
      <c r="O1707" s="328"/>
      <c r="P1707" s="326"/>
      <c r="Q1707" s="290">
        <v>6.8</v>
      </c>
    </row>
    <row r="1708" spans="1:17" hidden="1" outlineLevel="1" collapsed="1" x14ac:dyDescent="0.25">
      <c r="A1708" s="287"/>
      <c r="B1708" s="287"/>
      <c r="C1708" s="287"/>
      <c r="D1708" s="325">
        <v>100462623</v>
      </c>
      <c r="E1708" s="326"/>
      <c r="F1708" s="326"/>
      <c r="G1708" s="326"/>
      <c r="H1708" s="326"/>
      <c r="I1708" s="327">
        <v>0.61</v>
      </c>
      <c r="J1708" s="326"/>
      <c r="K1708" s="326"/>
      <c r="L1708" s="328"/>
      <c r="M1708" s="326"/>
      <c r="N1708" s="326"/>
      <c r="O1708" s="328"/>
      <c r="P1708" s="326"/>
      <c r="Q1708" s="290">
        <v>0.61</v>
      </c>
    </row>
    <row r="1709" spans="1:17" hidden="1" outlineLevel="1" collapsed="1" x14ac:dyDescent="0.25">
      <c r="A1709" s="287"/>
      <c r="B1709" s="287"/>
      <c r="C1709" s="287"/>
      <c r="D1709" s="325">
        <v>100462624</v>
      </c>
      <c r="E1709" s="326"/>
      <c r="F1709" s="326"/>
      <c r="G1709" s="326"/>
      <c r="H1709" s="326"/>
      <c r="I1709" s="327">
        <v>7.95</v>
      </c>
      <c r="J1709" s="326"/>
      <c r="K1709" s="326"/>
      <c r="L1709" s="328"/>
      <c r="M1709" s="326"/>
      <c r="N1709" s="326"/>
      <c r="O1709" s="328"/>
      <c r="P1709" s="326"/>
      <c r="Q1709" s="290">
        <v>7.95</v>
      </c>
    </row>
    <row r="1710" spans="1:17" hidden="1" outlineLevel="1" collapsed="1" x14ac:dyDescent="0.25">
      <c r="A1710" s="287"/>
      <c r="B1710" s="287"/>
      <c r="C1710" s="287"/>
      <c r="D1710" s="325">
        <v>100462625</v>
      </c>
      <c r="E1710" s="326"/>
      <c r="F1710" s="326"/>
      <c r="G1710" s="326"/>
      <c r="H1710" s="326"/>
      <c r="I1710" s="327">
        <v>9.42</v>
      </c>
      <c r="J1710" s="326"/>
      <c r="K1710" s="326"/>
      <c r="L1710" s="328"/>
      <c r="M1710" s="326"/>
      <c r="N1710" s="326"/>
      <c r="O1710" s="328"/>
      <c r="P1710" s="326"/>
      <c r="Q1710" s="290">
        <v>9.42</v>
      </c>
    </row>
    <row r="1711" spans="1:17" hidden="1" outlineLevel="1" collapsed="1" x14ac:dyDescent="0.25">
      <c r="A1711" s="287"/>
      <c r="B1711" s="287"/>
      <c r="C1711" s="287"/>
      <c r="D1711" s="325">
        <v>100462626</v>
      </c>
      <c r="E1711" s="326"/>
      <c r="F1711" s="326"/>
      <c r="G1711" s="326"/>
      <c r="H1711" s="326"/>
      <c r="I1711" s="327">
        <v>9.69</v>
      </c>
      <c r="J1711" s="326"/>
      <c r="K1711" s="326"/>
      <c r="L1711" s="328"/>
      <c r="M1711" s="326"/>
      <c r="N1711" s="326"/>
      <c r="O1711" s="328"/>
      <c r="P1711" s="326"/>
      <c r="Q1711" s="290">
        <v>9.69</v>
      </c>
    </row>
    <row r="1712" spans="1:17" hidden="1" outlineLevel="1" collapsed="1" x14ac:dyDescent="0.25">
      <c r="A1712" s="287"/>
      <c r="B1712" s="287"/>
      <c r="C1712" s="287"/>
      <c r="D1712" s="325">
        <v>100462627</v>
      </c>
      <c r="E1712" s="326"/>
      <c r="F1712" s="326"/>
      <c r="G1712" s="326"/>
      <c r="H1712" s="326"/>
      <c r="I1712" s="327">
        <v>7.16</v>
      </c>
      <c r="J1712" s="326"/>
      <c r="K1712" s="326"/>
      <c r="L1712" s="328"/>
      <c r="M1712" s="326"/>
      <c r="N1712" s="326"/>
      <c r="O1712" s="328"/>
      <c r="P1712" s="326"/>
      <c r="Q1712" s="290">
        <v>7.16</v>
      </c>
    </row>
    <row r="1713" spans="1:17" hidden="1" outlineLevel="1" collapsed="1" x14ac:dyDescent="0.25">
      <c r="A1713" s="287"/>
      <c r="B1713" s="287"/>
      <c r="C1713" s="287"/>
      <c r="D1713" s="325">
        <v>100462194</v>
      </c>
      <c r="E1713" s="326"/>
      <c r="F1713" s="326"/>
      <c r="G1713" s="326"/>
      <c r="H1713" s="326"/>
      <c r="I1713" s="327">
        <v>9.89</v>
      </c>
      <c r="J1713" s="326"/>
      <c r="K1713" s="326"/>
      <c r="L1713" s="328"/>
      <c r="M1713" s="326"/>
      <c r="N1713" s="326"/>
      <c r="O1713" s="328"/>
      <c r="P1713" s="326"/>
      <c r="Q1713" s="290">
        <v>9.89</v>
      </c>
    </row>
    <row r="1714" spans="1:17" hidden="1" outlineLevel="1" collapsed="1" x14ac:dyDescent="0.25">
      <c r="A1714" s="287"/>
      <c r="B1714" s="287"/>
      <c r="C1714" s="287"/>
      <c r="D1714" s="325">
        <v>100462196</v>
      </c>
      <c r="E1714" s="326"/>
      <c r="F1714" s="326"/>
      <c r="G1714" s="326"/>
      <c r="H1714" s="326"/>
      <c r="I1714" s="327">
        <v>10.76</v>
      </c>
      <c r="J1714" s="326"/>
      <c r="K1714" s="326"/>
      <c r="L1714" s="328"/>
      <c r="M1714" s="326"/>
      <c r="N1714" s="326"/>
      <c r="O1714" s="328"/>
      <c r="P1714" s="326"/>
      <c r="Q1714" s="290">
        <v>10.76</v>
      </c>
    </row>
    <row r="1715" spans="1:17" hidden="1" outlineLevel="1" collapsed="1" x14ac:dyDescent="0.25">
      <c r="A1715" s="287"/>
      <c r="B1715" s="287"/>
      <c r="C1715" s="287"/>
      <c r="D1715" s="325">
        <v>100462160</v>
      </c>
      <c r="E1715" s="326"/>
      <c r="F1715" s="326"/>
      <c r="G1715" s="326"/>
      <c r="H1715" s="326"/>
      <c r="I1715" s="327">
        <v>4.76</v>
      </c>
      <c r="J1715" s="326"/>
      <c r="K1715" s="326"/>
      <c r="L1715" s="328"/>
      <c r="M1715" s="326"/>
      <c r="N1715" s="326"/>
      <c r="O1715" s="328"/>
      <c r="P1715" s="326"/>
      <c r="Q1715" s="290">
        <v>4.76</v>
      </c>
    </row>
    <row r="1716" spans="1:17" hidden="1" outlineLevel="1" collapsed="1" x14ac:dyDescent="0.25">
      <c r="A1716" s="287"/>
      <c r="B1716" s="287"/>
      <c r="C1716" s="287"/>
      <c r="D1716" s="325">
        <v>100462239</v>
      </c>
      <c r="E1716" s="326"/>
      <c r="F1716" s="326"/>
      <c r="G1716" s="326"/>
      <c r="H1716" s="326"/>
      <c r="I1716" s="327">
        <v>9.6300000000000008</v>
      </c>
      <c r="J1716" s="326"/>
      <c r="K1716" s="326"/>
      <c r="L1716" s="328"/>
      <c r="M1716" s="326"/>
      <c r="N1716" s="326"/>
      <c r="O1716" s="328"/>
      <c r="P1716" s="326"/>
      <c r="Q1716" s="290">
        <v>9.6300000000000008</v>
      </c>
    </row>
    <row r="1717" spans="1:17" hidden="1" outlineLevel="1" collapsed="1" x14ac:dyDescent="0.25">
      <c r="A1717" s="287"/>
      <c r="B1717" s="287"/>
      <c r="C1717" s="287"/>
      <c r="D1717" s="325">
        <v>100462240</v>
      </c>
      <c r="E1717" s="326"/>
      <c r="F1717" s="326"/>
      <c r="G1717" s="326"/>
      <c r="H1717" s="326"/>
      <c r="I1717" s="327">
        <v>6.05</v>
      </c>
      <c r="J1717" s="326"/>
      <c r="K1717" s="326"/>
      <c r="L1717" s="328"/>
      <c r="M1717" s="326"/>
      <c r="N1717" s="326"/>
      <c r="O1717" s="328"/>
      <c r="P1717" s="326"/>
      <c r="Q1717" s="290">
        <v>6.05</v>
      </c>
    </row>
    <row r="1718" spans="1:17" hidden="1" outlineLevel="1" collapsed="1" x14ac:dyDescent="0.25">
      <c r="A1718" s="287"/>
      <c r="B1718" s="287"/>
      <c r="C1718" s="287"/>
      <c r="D1718" s="325">
        <v>100462166</v>
      </c>
      <c r="E1718" s="326"/>
      <c r="F1718" s="326"/>
      <c r="G1718" s="326"/>
      <c r="H1718" s="326"/>
      <c r="I1718" s="327">
        <v>2.04</v>
      </c>
      <c r="J1718" s="326"/>
      <c r="K1718" s="326"/>
      <c r="L1718" s="328"/>
      <c r="M1718" s="326"/>
      <c r="N1718" s="326"/>
      <c r="O1718" s="328"/>
      <c r="P1718" s="326"/>
      <c r="Q1718" s="290">
        <v>2.04</v>
      </c>
    </row>
    <row r="1719" spans="1:17" hidden="1" outlineLevel="1" collapsed="1" x14ac:dyDescent="0.25">
      <c r="A1719" s="287"/>
      <c r="B1719" s="287"/>
      <c r="C1719" s="287"/>
      <c r="D1719" s="325">
        <v>100462171</v>
      </c>
      <c r="E1719" s="326"/>
      <c r="F1719" s="326"/>
      <c r="G1719" s="326"/>
      <c r="H1719" s="326"/>
      <c r="I1719" s="327">
        <v>9.35</v>
      </c>
      <c r="J1719" s="326"/>
      <c r="K1719" s="326"/>
      <c r="L1719" s="328"/>
      <c r="M1719" s="326"/>
      <c r="N1719" s="326"/>
      <c r="O1719" s="328"/>
      <c r="P1719" s="326"/>
      <c r="Q1719" s="290">
        <v>9.35</v>
      </c>
    </row>
    <row r="1720" spans="1:17" hidden="1" outlineLevel="1" collapsed="1" x14ac:dyDescent="0.25">
      <c r="A1720" s="287"/>
      <c r="B1720" s="287"/>
      <c r="C1720" s="287"/>
      <c r="D1720" s="325">
        <v>100462172</v>
      </c>
      <c r="E1720" s="326"/>
      <c r="F1720" s="326"/>
      <c r="G1720" s="326"/>
      <c r="H1720" s="326"/>
      <c r="I1720" s="327">
        <v>13.69</v>
      </c>
      <c r="J1720" s="326"/>
      <c r="K1720" s="326"/>
      <c r="L1720" s="328"/>
      <c r="M1720" s="326"/>
      <c r="N1720" s="326"/>
      <c r="O1720" s="328"/>
      <c r="P1720" s="326"/>
      <c r="Q1720" s="290">
        <v>13.69</v>
      </c>
    </row>
    <row r="1721" spans="1:17" hidden="1" outlineLevel="1" collapsed="1" x14ac:dyDescent="0.25">
      <c r="A1721" s="287"/>
      <c r="B1721" s="287"/>
      <c r="C1721" s="287"/>
      <c r="D1721" s="325">
        <v>100462175</v>
      </c>
      <c r="E1721" s="326"/>
      <c r="F1721" s="326"/>
      <c r="G1721" s="326"/>
      <c r="H1721" s="326"/>
      <c r="I1721" s="327">
        <v>10.029999999999999</v>
      </c>
      <c r="J1721" s="326"/>
      <c r="K1721" s="326"/>
      <c r="L1721" s="328"/>
      <c r="M1721" s="326"/>
      <c r="N1721" s="326"/>
      <c r="O1721" s="328"/>
      <c r="P1721" s="326"/>
      <c r="Q1721" s="290">
        <v>10.029999999999999</v>
      </c>
    </row>
    <row r="1722" spans="1:17" hidden="1" outlineLevel="1" collapsed="1" x14ac:dyDescent="0.25">
      <c r="A1722" s="287"/>
      <c r="B1722" s="287"/>
      <c r="C1722" s="287"/>
      <c r="D1722" s="325">
        <v>100462176</v>
      </c>
      <c r="E1722" s="326"/>
      <c r="F1722" s="326"/>
      <c r="G1722" s="326"/>
      <c r="H1722" s="326"/>
      <c r="I1722" s="327">
        <v>8.4700000000000006</v>
      </c>
      <c r="J1722" s="326"/>
      <c r="K1722" s="326"/>
      <c r="L1722" s="328"/>
      <c r="M1722" s="326"/>
      <c r="N1722" s="326"/>
      <c r="O1722" s="328"/>
      <c r="P1722" s="326"/>
      <c r="Q1722" s="290">
        <v>8.4700000000000006</v>
      </c>
    </row>
    <row r="1723" spans="1:17" hidden="1" outlineLevel="1" collapsed="1" x14ac:dyDescent="0.25">
      <c r="A1723" s="287"/>
      <c r="B1723" s="287"/>
      <c r="C1723" s="287"/>
      <c r="D1723" s="325">
        <v>100462177</v>
      </c>
      <c r="E1723" s="326"/>
      <c r="F1723" s="326"/>
      <c r="G1723" s="326"/>
      <c r="H1723" s="326"/>
      <c r="I1723" s="327">
        <v>8.74</v>
      </c>
      <c r="J1723" s="326"/>
      <c r="K1723" s="326"/>
      <c r="L1723" s="328"/>
      <c r="M1723" s="326"/>
      <c r="N1723" s="326"/>
      <c r="O1723" s="328"/>
      <c r="P1723" s="326"/>
      <c r="Q1723" s="290">
        <v>8.74</v>
      </c>
    </row>
    <row r="1724" spans="1:17" hidden="1" outlineLevel="1" collapsed="1" x14ac:dyDescent="0.25">
      <c r="A1724" s="287"/>
      <c r="B1724" s="287"/>
      <c r="C1724" s="287"/>
      <c r="D1724" s="325">
        <v>100462180</v>
      </c>
      <c r="E1724" s="326"/>
      <c r="F1724" s="326"/>
      <c r="G1724" s="326"/>
      <c r="H1724" s="326"/>
      <c r="I1724" s="327">
        <v>10.99</v>
      </c>
      <c r="J1724" s="326"/>
      <c r="K1724" s="326"/>
      <c r="L1724" s="328"/>
      <c r="M1724" s="326"/>
      <c r="N1724" s="326"/>
      <c r="O1724" s="328"/>
      <c r="P1724" s="326"/>
      <c r="Q1724" s="290">
        <v>10.99</v>
      </c>
    </row>
    <row r="1725" spans="1:17" hidden="1" outlineLevel="1" collapsed="1" x14ac:dyDescent="0.25">
      <c r="A1725" s="287"/>
      <c r="B1725" s="287"/>
      <c r="C1725" s="287"/>
      <c r="D1725" s="325">
        <v>100462181</v>
      </c>
      <c r="E1725" s="326"/>
      <c r="F1725" s="326"/>
      <c r="G1725" s="326"/>
      <c r="H1725" s="326"/>
      <c r="I1725" s="327">
        <v>7.94</v>
      </c>
      <c r="J1725" s="326"/>
      <c r="K1725" s="326"/>
      <c r="L1725" s="328"/>
      <c r="M1725" s="326"/>
      <c r="N1725" s="326"/>
      <c r="O1725" s="328"/>
      <c r="P1725" s="326"/>
      <c r="Q1725" s="290">
        <v>7.94</v>
      </c>
    </row>
    <row r="1726" spans="1:17" hidden="1" outlineLevel="1" collapsed="1" x14ac:dyDescent="0.25">
      <c r="A1726" s="287"/>
      <c r="B1726" s="287"/>
      <c r="C1726" s="287"/>
      <c r="D1726" s="325">
        <v>100462183</v>
      </c>
      <c r="E1726" s="326"/>
      <c r="F1726" s="326"/>
      <c r="G1726" s="326"/>
      <c r="H1726" s="326"/>
      <c r="I1726" s="327">
        <v>10.35</v>
      </c>
      <c r="J1726" s="326"/>
      <c r="K1726" s="326"/>
      <c r="L1726" s="328"/>
      <c r="M1726" s="326"/>
      <c r="N1726" s="326"/>
      <c r="O1726" s="328"/>
      <c r="P1726" s="326"/>
      <c r="Q1726" s="290">
        <v>10.35</v>
      </c>
    </row>
    <row r="1727" spans="1:17" hidden="1" outlineLevel="1" collapsed="1" x14ac:dyDescent="0.25">
      <c r="A1727" s="287"/>
      <c r="B1727" s="287"/>
      <c r="C1727" s="287"/>
      <c r="D1727" s="325">
        <v>100462185</v>
      </c>
      <c r="E1727" s="326"/>
      <c r="F1727" s="326"/>
      <c r="G1727" s="326"/>
      <c r="H1727" s="326"/>
      <c r="I1727" s="327">
        <v>9.92</v>
      </c>
      <c r="J1727" s="326"/>
      <c r="K1727" s="326"/>
      <c r="L1727" s="328"/>
      <c r="M1727" s="326"/>
      <c r="N1727" s="326"/>
      <c r="O1727" s="328"/>
      <c r="P1727" s="326"/>
      <c r="Q1727" s="290">
        <v>9.92</v>
      </c>
    </row>
    <row r="1728" spans="1:17" hidden="1" outlineLevel="1" collapsed="1" x14ac:dyDescent="0.25">
      <c r="A1728" s="287"/>
      <c r="B1728" s="287"/>
      <c r="C1728" s="287"/>
      <c r="D1728" s="325">
        <v>100462190</v>
      </c>
      <c r="E1728" s="326"/>
      <c r="F1728" s="326"/>
      <c r="G1728" s="326"/>
      <c r="H1728" s="326"/>
      <c r="I1728" s="327">
        <v>7.84</v>
      </c>
      <c r="J1728" s="326"/>
      <c r="K1728" s="326"/>
      <c r="L1728" s="328"/>
      <c r="M1728" s="326"/>
      <c r="N1728" s="326"/>
      <c r="O1728" s="328"/>
      <c r="P1728" s="326"/>
      <c r="Q1728" s="290">
        <v>7.84</v>
      </c>
    </row>
    <row r="1729" spans="1:17" hidden="1" outlineLevel="1" collapsed="1" x14ac:dyDescent="0.25">
      <c r="A1729" s="287"/>
      <c r="B1729" s="287"/>
      <c r="C1729" s="287"/>
      <c r="D1729" s="325">
        <v>100462251</v>
      </c>
      <c r="E1729" s="326"/>
      <c r="F1729" s="326"/>
      <c r="G1729" s="326"/>
      <c r="H1729" s="326"/>
      <c r="I1729" s="327">
        <v>8.76</v>
      </c>
      <c r="J1729" s="326"/>
      <c r="K1729" s="326"/>
      <c r="L1729" s="328"/>
      <c r="M1729" s="326"/>
      <c r="N1729" s="326"/>
      <c r="O1729" s="328"/>
      <c r="P1729" s="326"/>
      <c r="Q1729" s="290">
        <v>8.76</v>
      </c>
    </row>
    <row r="1730" spans="1:17" hidden="1" outlineLevel="1" collapsed="1" x14ac:dyDescent="0.25">
      <c r="A1730" s="287"/>
      <c r="B1730" s="287"/>
      <c r="C1730" s="287"/>
      <c r="D1730" s="325">
        <v>100462252</v>
      </c>
      <c r="E1730" s="326"/>
      <c r="F1730" s="326"/>
      <c r="G1730" s="326"/>
      <c r="H1730" s="326"/>
      <c r="I1730" s="327">
        <v>7.09</v>
      </c>
      <c r="J1730" s="326"/>
      <c r="K1730" s="326"/>
      <c r="L1730" s="328"/>
      <c r="M1730" s="326"/>
      <c r="N1730" s="326"/>
      <c r="O1730" s="328"/>
      <c r="P1730" s="326"/>
      <c r="Q1730" s="290">
        <v>7.09</v>
      </c>
    </row>
    <row r="1731" spans="1:17" hidden="1" outlineLevel="1" collapsed="1" x14ac:dyDescent="0.25">
      <c r="A1731" s="287"/>
      <c r="B1731" s="287"/>
      <c r="C1731" s="287"/>
      <c r="D1731" s="325">
        <v>100462253</v>
      </c>
      <c r="E1731" s="326"/>
      <c r="F1731" s="326"/>
      <c r="G1731" s="326"/>
      <c r="H1731" s="326"/>
      <c r="I1731" s="327">
        <v>8.4700000000000006</v>
      </c>
      <c r="J1731" s="326"/>
      <c r="K1731" s="326"/>
      <c r="L1731" s="328"/>
      <c r="M1731" s="326"/>
      <c r="N1731" s="326"/>
      <c r="O1731" s="328"/>
      <c r="P1731" s="326"/>
      <c r="Q1731" s="290">
        <v>8.4700000000000006</v>
      </c>
    </row>
    <row r="1732" spans="1:17" hidden="1" outlineLevel="1" collapsed="1" x14ac:dyDescent="0.25">
      <c r="A1732" s="287"/>
      <c r="B1732" s="287"/>
      <c r="C1732" s="287"/>
      <c r="D1732" s="325">
        <v>100462254</v>
      </c>
      <c r="E1732" s="326"/>
      <c r="F1732" s="326"/>
      <c r="G1732" s="326"/>
      <c r="H1732" s="326"/>
      <c r="I1732" s="327">
        <v>6.4450000000000003</v>
      </c>
      <c r="J1732" s="326"/>
      <c r="K1732" s="326"/>
      <c r="L1732" s="328"/>
      <c r="M1732" s="326"/>
      <c r="N1732" s="326"/>
      <c r="O1732" s="328"/>
      <c r="P1732" s="326"/>
      <c r="Q1732" s="290">
        <v>6.4450000000000003</v>
      </c>
    </row>
    <row r="1733" spans="1:17" hidden="1" outlineLevel="1" collapsed="1" x14ac:dyDescent="0.25">
      <c r="A1733" s="287"/>
      <c r="B1733" s="287"/>
      <c r="C1733" s="287"/>
      <c r="D1733" s="325">
        <v>100462255</v>
      </c>
      <c r="E1733" s="326"/>
      <c r="F1733" s="326"/>
      <c r="G1733" s="326"/>
      <c r="H1733" s="326"/>
      <c r="I1733" s="327">
        <v>4.83</v>
      </c>
      <c r="J1733" s="326"/>
      <c r="K1733" s="326"/>
      <c r="L1733" s="328"/>
      <c r="M1733" s="326"/>
      <c r="N1733" s="326"/>
      <c r="O1733" s="328"/>
      <c r="P1733" s="326"/>
      <c r="Q1733" s="290">
        <v>4.83</v>
      </c>
    </row>
    <row r="1734" spans="1:17" hidden="1" outlineLevel="1" collapsed="1" x14ac:dyDescent="0.25">
      <c r="A1734" s="287"/>
      <c r="B1734" s="287"/>
      <c r="C1734" s="287"/>
      <c r="D1734" s="325">
        <v>100462257</v>
      </c>
      <c r="E1734" s="326"/>
      <c r="F1734" s="326"/>
      <c r="G1734" s="326"/>
      <c r="H1734" s="326"/>
      <c r="I1734" s="327">
        <v>10.37</v>
      </c>
      <c r="J1734" s="326"/>
      <c r="K1734" s="326"/>
      <c r="L1734" s="328"/>
      <c r="M1734" s="326"/>
      <c r="N1734" s="326"/>
      <c r="O1734" s="328"/>
      <c r="P1734" s="326"/>
      <c r="Q1734" s="290">
        <v>10.37</v>
      </c>
    </row>
    <row r="1735" spans="1:17" hidden="1" outlineLevel="1" collapsed="1" x14ac:dyDescent="0.25">
      <c r="A1735" s="287"/>
      <c r="B1735" s="287"/>
      <c r="C1735" s="287"/>
      <c r="D1735" s="325">
        <v>100462259</v>
      </c>
      <c r="E1735" s="326"/>
      <c r="F1735" s="326"/>
      <c r="G1735" s="326"/>
      <c r="H1735" s="326"/>
      <c r="I1735" s="327">
        <v>8.5399999999999991</v>
      </c>
      <c r="J1735" s="326"/>
      <c r="K1735" s="326"/>
      <c r="L1735" s="328"/>
      <c r="M1735" s="326"/>
      <c r="N1735" s="326"/>
      <c r="O1735" s="328"/>
      <c r="P1735" s="326"/>
      <c r="Q1735" s="290">
        <v>8.5399999999999991</v>
      </c>
    </row>
    <row r="1736" spans="1:17" hidden="1" outlineLevel="1" collapsed="1" x14ac:dyDescent="0.25">
      <c r="A1736" s="287"/>
      <c r="B1736" s="287"/>
      <c r="C1736" s="287"/>
      <c r="D1736" s="325">
        <v>100462264</v>
      </c>
      <c r="E1736" s="326"/>
      <c r="F1736" s="326"/>
      <c r="G1736" s="326"/>
      <c r="H1736" s="326"/>
      <c r="I1736" s="327">
        <v>2.69</v>
      </c>
      <c r="J1736" s="326"/>
      <c r="K1736" s="326"/>
      <c r="L1736" s="328"/>
      <c r="M1736" s="326"/>
      <c r="N1736" s="326"/>
      <c r="O1736" s="328"/>
      <c r="P1736" s="326"/>
      <c r="Q1736" s="290">
        <v>2.69</v>
      </c>
    </row>
    <row r="1737" spans="1:17" hidden="1" outlineLevel="1" collapsed="1" x14ac:dyDescent="0.25">
      <c r="A1737" s="287"/>
      <c r="B1737" s="287"/>
      <c r="C1737" s="287"/>
      <c r="D1737" s="325">
        <v>100462266</v>
      </c>
      <c r="E1737" s="326"/>
      <c r="F1737" s="326"/>
      <c r="G1737" s="326"/>
      <c r="H1737" s="326"/>
      <c r="I1737" s="327">
        <v>5.5</v>
      </c>
      <c r="J1737" s="326"/>
      <c r="K1737" s="326"/>
      <c r="L1737" s="328"/>
      <c r="M1737" s="326"/>
      <c r="N1737" s="326"/>
      <c r="O1737" s="328"/>
      <c r="P1737" s="326"/>
      <c r="Q1737" s="290">
        <v>5.5</v>
      </c>
    </row>
    <row r="1738" spans="1:17" hidden="1" outlineLevel="1" collapsed="1" x14ac:dyDescent="0.25">
      <c r="A1738" s="287"/>
      <c r="B1738" s="287"/>
      <c r="C1738" s="287"/>
      <c r="D1738" s="325">
        <v>100462268</v>
      </c>
      <c r="E1738" s="326"/>
      <c r="F1738" s="326"/>
      <c r="G1738" s="326"/>
      <c r="H1738" s="326"/>
      <c r="I1738" s="327">
        <v>1.95</v>
      </c>
      <c r="J1738" s="326"/>
      <c r="K1738" s="326"/>
      <c r="L1738" s="328"/>
      <c r="M1738" s="326"/>
      <c r="N1738" s="326"/>
      <c r="O1738" s="328"/>
      <c r="P1738" s="326"/>
      <c r="Q1738" s="290">
        <v>1.95</v>
      </c>
    </row>
    <row r="1739" spans="1:17" hidden="1" outlineLevel="1" collapsed="1" x14ac:dyDescent="0.25">
      <c r="A1739" s="287"/>
      <c r="B1739" s="287"/>
      <c r="C1739" s="287"/>
      <c r="D1739" s="325">
        <v>100462269</v>
      </c>
      <c r="E1739" s="326"/>
      <c r="F1739" s="326"/>
      <c r="G1739" s="326"/>
      <c r="H1739" s="326"/>
      <c r="I1739" s="327">
        <v>9.92</v>
      </c>
      <c r="J1739" s="326"/>
      <c r="K1739" s="326"/>
      <c r="L1739" s="328"/>
      <c r="M1739" s="326"/>
      <c r="N1739" s="326"/>
      <c r="O1739" s="328"/>
      <c r="P1739" s="326"/>
      <c r="Q1739" s="290">
        <v>9.92</v>
      </c>
    </row>
    <row r="1740" spans="1:17" hidden="1" outlineLevel="1" collapsed="1" x14ac:dyDescent="0.25">
      <c r="A1740" s="287"/>
      <c r="B1740" s="287"/>
      <c r="C1740" s="287"/>
      <c r="D1740" s="325">
        <v>100462270</v>
      </c>
      <c r="E1740" s="326"/>
      <c r="F1740" s="326"/>
      <c r="G1740" s="326"/>
      <c r="H1740" s="326"/>
      <c r="I1740" s="327">
        <v>11.87</v>
      </c>
      <c r="J1740" s="326"/>
      <c r="K1740" s="326"/>
      <c r="L1740" s="328"/>
      <c r="M1740" s="326"/>
      <c r="N1740" s="326"/>
      <c r="O1740" s="328"/>
      <c r="P1740" s="326"/>
      <c r="Q1740" s="290">
        <v>11.87</v>
      </c>
    </row>
    <row r="1741" spans="1:17" hidden="1" outlineLevel="1" collapsed="1" x14ac:dyDescent="0.25">
      <c r="A1741" s="287"/>
      <c r="B1741" s="287"/>
      <c r="C1741" s="287"/>
      <c r="D1741" s="325">
        <v>100462271</v>
      </c>
      <c r="E1741" s="326"/>
      <c r="F1741" s="326"/>
      <c r="G1741" s="326"/>
      <c r="H1741" s="326"/>
      <c r="I1741" s="327">
        <v>7.92</v>
      </c>
      <c r="J1741" s="326"/>
      <c r="K1741" s="326"/>
      <c r="L1741" s="328"/>
      <c r="M1741" s="326"/>
      <c r="N1741" s="326"/>
      <c r="O1741" s="328"/>
      <c r="P1741" s="326"/>
      <c r="Q1741" s="290">
        <v>7.92</v>
      </c>
    </row>
    <row r="1742" spans="1:17" hidden="1" outlineLevel="1" collapsed="1" x14ac:dyDescent="0.25">
      <c r="A1742" s="287"/>
      <c r="B1742" s="287"/>
      <c r="C1742" s="287"/>
      <c r="D1742" s="325">
        <v>100462273</v>
      </c>
      <c r="E1742" s="326"/>
      <c r="F1742" s="326"/>
      <c r="G1742" s="326"/>
      <c r="H1742" s="326"/>
      <c r="I1742" s="327">
        <v>7.28</v>
      </c>
      <c r="J1742" s="326"/>
      <c r="K1742" s="326"/>
      <c r="L1742" s="328"/>
      <c r="M1742" s="326"/>
      <c r="N1742" s="326"/>
      <c r="O1742" s="328"/>
      <c r="P1742" s="326"/>
      <c r="Q1742" s="290">
        <v>7.28</v>
      </c>
    </row>
    <row r="1743" spans="1:17" hidden="1" outlineLevel="1" collapsed="1" x14ac:dyDescent="0.25">
      <c r="A1743" s="287"/>
      <c r="B1743" s="287"/>
      <c r="C1743" s="287"/>
      <c r="D1743" s="325">
        <v>100462274</v>
      </c>
      <c r="E1743" s="326"/>
      <c r="F1743" s="326"/>
      <c r="G1743" s="326"/>
      <c r="H1743" s="326"/>
      <c r="I1743" s="327">
        <v>8.68</v>
      </c>
      <c r="J1743" s="326"/>
      <c r="K1743" s="326"/>
      <c r="L1743" s="328"/>
      <c r="M1743" s="326"/>
      <c r="N1743" s="326"/>
      <c r="O1743" s="328"/>
      <c r="P1743" s="326"/>
      <c r="Q1743" s="290">
        <v>8.68</v>
      </c>
    </row>
    <row r="1744" spans="1:17" hidden="1" outlineLevel="1" collapsed="1" x14ac:dyDescent="0.25">
      <c r="A1744" s="287"/>
      <c r="B1744" s="287"/>
      <c r="C1744" s="287"/>
      <c r="D1744" s="325">
        <v>100462275</v>
      </c>
      <c r="E1744" s="326"/>
      <c r="F1744" s="326"/>
      <c r="G1744" s="326"/>
      <c r="H1744" s="326"/>
      <c r="I1744" s="327">
        <v>1.65</v>
      </c>
      <c r="J1744" s="326"/>
      <c r="K1744" s="326"/>
      <c r="L1744" s="328"/>
      <c r="M1744" s="326"/>
      <c r="N1744" s="326"/>
      <c r="O1744" s="328"/>
      <c r="P1744" s="326"/>
      <c r="Q1744" s="290">
        <v>1.65</v>
      </c>
    </row>
    <row r="1745" spans="1:17" hidden="1" outlineLevel="1" collapsed="1" x14ac:dyDescent="0.25">
      <c r="A1745" s="287"/>
      <c r="B1745" s="287"/>
      <c r="C1745" s="287"/>
      <c r="D1745" s="325">
        <v>100462276</v>
      </c>
      <c r="E1745" s="326"/>
      <c r="F1745" s="326"/>
      <c r="G1745" s="326"/>
      <c r="H1745" s="326"/>
      <c r="I1745" s="327">
        <v>1.86</v>
      </c>
      <c r="J1745" s="326"/>
      <c r="K1745" s="326"/>
      <c r="L1745" s="328"/>
      <c r="M1745" s="326"/>
      <c r="N1745" s="326"/>
      <c r="O1745" s="328"/>
      <c r="P1745" s="326"/>
      <c r="Q1745" s="290">
        <v>1.86</v>
      </c>
    </row>
    <row r="1746" spans="1:17" hidden="1" outlineLevel="1" collapsed="1" x14ac:dyDescent="0.25">
      <c r="A1746" s="287"/>
      <c r="B1746" s="287"/>
      <c r="C1746" s="287"/>
      <c r="D1746" s="325">
        <v>100462277</v>
      </c>
      <c r="E1746" s="326"/>
      <c r="F1746" s="326"/>
      <c r="G1746" s="326"/>
      <c r="H1746" s="326"/>
      <c r="I1746" s="327">
        <v>8.2799999999999994</v>
      </c>
      <c r="J1746" s="326"/>
      <c r="K1746" s="326"/>
      <c r="L1746" s="328"/>
      <c r="M1746" s="326"/>
      <c r="N1746" s="326"/>
      <c r="O1746" s="328"/>
      <c r="P1746" s="326"/>
      <c r="Q1746" s="290">
        <v>8.2799999999999994</v>
      </c>
    </row>
    <row r="1747" spans="1:17" hidden="1" outlineLevel="1" collapsed="1" x14ac:dyDescent="0.25">
      <c r="A1747" s="287"/>
      <c r="B1747" s="287"/>
      <c r="C1747" s="287"/>
      <c r="D1747" s="325">
        <v>100462279</v>
      </c>
      <c r="E1747" s="326"/>
      <c r="F1747" s="326"/>
      <c r="G1747" s="326"/>
      <c r="H1747" s="326"/>
      <c r="I1747" s="327">
        <v>2.38</v>
      </c>
      <c r="J1747" s="326"/>
      <c r="K1747" s="326"/>
      <c r="L1747" s="328"/>
      <c r="M1747" s="326"/>
      <c r="N1747" s="326"/>
      <c r="O1747" s="328"/>
      <c r="P1747" s="326"/>
      <c r="Q1747" s="290">
        <v>2.38</v>
      </c>
    </row>
    <row r="1748" spans="1:17" hidden="1" outlineLevel="1" collapsed="1" x14ac:dyDescent="0.25">
      <c r="A1748" s="287"/>
      <c r="B1748" s="287"/>
      <c r="C1748" s="287"/>
      <c r="D1748" s="325">
        <v>100462142</v>
      </c>
      <c r="E1748" s="326"/>
      <c r="F1748" s="326"/>
      <c r="G1748" s="326"/>
      <c r="H1748" s="326"/>
      <c r="I1748" s="327">
        <v>11.06</v>
      </c>
      <c r="J1748" s="326"/>
      <c r="K1748" s="326"/>
      <c r="L1748" s="328"/>
      <c r="M1748" s="326"/>
      <c r="N1748" s="326"/>
      <c r="O1748" s="328"/>
      <c r="P1748" s="326"/>
      <c r="Q1748" s="290">
        <v>11.06</v>
      </c>
    </row>
    <row r="1749" spans="1:17" hidden="1" outlineLevel="1" collapsed="1" x14ac:dyDescent="0.25">
      <c r="A1749" s="287"/>
      <c r="B1749" s="287"/>
      <c r="C1749" s="287"/>
      <c r="D1749" s="325">
        <v>100462120</v>
      </c>
      <c r="E1749" s="326"/>
      <c r="F1749" s="326"/>
      <c r="G1749" s="326"/>
      <c r="H1749" s="326"/>
      <c r="I1749" s="327">
        <v>9.8800000000000008</v>
      </c>
      <c r="J1749" s="326"/>
      <c r="K1749" s="326"/>
      <c r="L1749" s="328"/>
      <c r="M1749" s="326"/>
      <c r="N1749" s="326"/>
      <c r="O1749" s="328"/>
      <c r="P1749" s="326"/>
      <c r="Q1749" s="290">
        <v>9.8800000000000008</v>
      </c>
    </row>
    <row r="1750" spans="1:17" hidden="1" outlineLevel="1" collapsed="1" x14ac:dyDescent="0.25">
      <c r="A1750" s="287"/>
      <c r="B1750" s="287"/>
      <c r="C1750" s="287"/>
      <c r="D1750" s="325">
        <v>100462125</v>
      </c>
      <c r="E1750" s="326"/>
      <c r="F1750" s="326"/>
      <c r="G1750" s="326"/>
      <c r="H1750" s="326"/>
      <c r="I1750" s="327">
        <v>8.51</v>
      </c>
      <c r="J1750" s="326"/>
      <c r="K1750" s="326"/>
      <c r="L1750" s="328"/>
      <c r="M1750" s="326"/>
      <c r="N1750" s="326"/>
      <c r="O1750" s="328"/>
      <c r="P1750" s="326"/>
      <c r="Q1750" s="290">
        <v>8.51</v>
      </c>
    </row>
    <row r="1751" spans="1:17" hidden="1" outlineLevel="1" collapsed="1" x14ac:dyDescent="0.25">
      <c r="A1751" s="287"/>
      <c r="B1751" s="287"/>
      <c r="C1751" s="287"/>
      <c r="D1751" s="325">
        <v>100462127</v>
      </c>
      <c r="E1751" s="326"/>
      <c r="F1751" s="326"/>
      <c r="G1751" s="326"/>
      <c r="H1751" s="326"/>
      <c r="I1751" s="327">
        <v>7.39</v>
      </c>
      <c r="J1751" s="326"/>
      <c r="K1751" s="326"/>
      <c r="L1751" s="328"/>
      <c r="M1751" s="326"/>
      <c r="N1751" s="326"/>
      <c r="O1751" s="328"/>
      <c r="P1751" s="326"/>
      <c r="Q1751" s="290">
        <v>7.39</v>
      </c>
    </row>
    <row r="1752" spans="1:17" hidden="1" outlineLevel="1" collapsed="1" x14ac:dyDescent="0.25">
      <c r="A1752" s="287"/>
      <c r="B1752" s="287"/>
      <c r="C1752" s="287"/>
      <c r="D1752" s="325">
        <v>100462077</v>
      </c>
      <c r="E1752" s="326"/>
      <c r="F1752" s="326"/>
      <c r="G1752" s="326"/>
      <c r="H1752" s="326"/>
      <c r="I1752" s="327">
        <v>6.9</v>
      </c>
      <c r="J1752" s="326"/>
      <c r="K1752" s="326"/>
      <c r="L1752" s="328"/>
      <c r="M1752" s="326"/>
      <c r="N1752" s="326"/>
      <c r="O1752" s="328"/>
      <c r="P1752" s="326"/>
      <c r="Q1752" s="290">
        <v>6.9</v>
      </c>
    </row>
    <row r="1753" spans="1:17" hidden="1" outlineLevel="1" collapsed="1" x14ac:dyDescent="0.25">
      <c r="A1753" s="287"/>
      <c r="B1753" s="287"/>
      <c r="C1753" s="287"/>
      <c r="D1753" s="325">
        <v>100462082</v>
      </c>
      <c r="E1753" s="326"/>
      <c r="F1753" s="326"/>
      <c r="G1753" s="326"/>
      <c r="H1753" s="326"/>
      <c r="I1753" s="327">
        <v>3.68</v>
      </c>
      <c r="J1753" s="326"/>
      <c r="K1753" s="326"/>
      <c r="L1753" s="328"/>
      <c r="M1753" s="326"/>
      <c r="N1753" s="326"/>
      <c r="O1753" s="328"/>
      <c r="P1753" s="326"/>
      <c r="Q1753" s="290">
        <v>3.68</v>
      </c>
    </row>
    <row r="1754" spans="1:17" hidden="1" outlineLevel="1" collapsed="1" x14ac:dyDescent="0.25">
      <c r="A1754" s="287"/>
      <c r="B1754" s="287"/>
      <c r="C1754" s="287"/>
      <c r="D1754" s="325">
        <v>100462083</v>
      </c>
      <c r="E1754" s="326"/>
      <c r="F1754" s="326"/>
      <c r="G1754" s="326"/>
      <c r="H1754" s="326"/>
      <c r="I1754" s="327">
        <v>8.6649999999999991</v>
      </c>
      <c r="J1754" s="326"/>
      <c r="K1754" s="326"/>
      <c r="L1754" s="328"/>
      <c r="M1754" s="326"/>
      <c r="N1754" s="326"/>
      <c r="O1754" s="328"/>
      <c r="P1754" s="326"/>
      <c r="Q1754" s="290">
        <v>8.6649999999999991</v>
      </c>
    </row>
    <row r="1755" spans="1:17" hidden="1" outlineLevel="1" collapsed="1" x14ac:dyDescent="0.25">
      <c r="A1755" s="287"/>
      <c r="B1755" s="287"/>
      <c r="C1755" s="287"/>
      <c r="D1755" s="325">
        <v>100462086</v>
      </c>
      <c r="E1755" s="326"/>
      <c r="F1755" s="326"/>
      <c r="G1755" s="326"/>
      <c r="H1755" s="326"/>
      <c r="I1755" s="327">
        <v>10.76</v>
      </c>
      <c r="J1755" s="326"/>
      <c r="K1755" s="326"/>
      <c r="L1755" s="328"/>
      <c r="M1755" s="326"/>
      <c r="N1755" s="326"/>
      <c r="O1755" s="328"/>
      <c r="P1755" s="326"/>
      <c r="Q1755" s="290">
        <v>10.76</v>
      </c>
    </row>
    <row r="1756" spans="1:17" hidden="1" outlineLevel="1" collapsed="1" x14ac:dyDescent="0.25">
      <c r="A1756" s="287"/>
      <c r="B1756" s="287"/>
      <c r="C1756" s="287"/>
      <c r="D1756" s="325">
        <v>100462087</v>
      </c>
      <c r="E1756" s="326"/>
      <c r="F1756" s="326"/>
      <c r="G1756" s="326"/>
      <c r="H1756" s="326"/>
      <c r="I1756" s="327">
        <v>6.02</v>
      </c>
      <c r="J1756" s="326"/>
      <c r="K1756" s="326"/>
      <c r="L1756" s="328"/>
      <c r="M1756" s="326"/>
      <c r="N1756" s="326"/>
      <c r="O1756" s="328"/>
      <c r="P1756" s="326"/>
      <c r="Q1756" s="290">
        <v>6.02</v>
      </c>
    </row>
    <row r="1757" spans="1:17" hidden="1" outlineLevel="1" collapsed="1" x14ac:dyDescent="0.25">
      <c r="A1757" s="287"/>
      <c r="B1757" s="287"/>
      <c r="C1757" s="287"/>
      <c r="D1757" s="325">
        <v>100462088</v>
      </c>
      <c r="E1757" s="326"/>
      <c r="F1757" s="326"/>
      <c r="G1757" s="326"/>
      <c r="H1757" s="326"/>
      <c r="I1757" s="327">
        <v>9.33</v>
      </c>
      <c r="J1757" s="326"/>
      <c r="K1757" s="326"/>
      <c r="L1757" s="328"/>
      <c r="M1757" s="326"/>
      <c r="N1757" s="326"/>
      <c r="O1757" s="328"/>
      <c r="P1757" s="326"/>
      <c r="Q1757" s="290">
        <v>9.33</v>
      </c>
    </row>
    <row r="1758" spans="1:17" hidden="1" outlineLevel="1" collapsed="1" x14ac:dyDescent="0.25">
      <c r="A1758" s="287"/>
      <c r="B1758" s="287"/>
      <c r="C1758" s="287"/>
      <c r="D1758" s="325">
        <v>100462091</v>
      </c>
      <c r="E1758" s="326"/>
      <c r="F1758" s="326"/>
      <c r="G1758" s="326"/>
      <c r="H1758" s="326"/>
      <c r="I1758" s="327">
        <v>5.95</v>
      </c>
      <c r="J1758" s="326"/>
      <c r="K1758" s="326"/>
      <c r="L1758" s="328"/>
      <c r="M1758" s="326"/>
      <c r="N1758" s="326"/>
      <c r="O1758" s="328"/>
      <c r="P1758" s="326"/>
      <c r="Q1758" s="290">
        <v>5.95</v>
      </c>
    </row>
    <row r="1759" spans="1:17" hidden="1" outlineLevel="1" collapsed="1" x14ac:dyDescent="0.25">
      <c r="A1759" s="287"/>
      <c r="B1759" s="287"/>
      <c r="C1759" s="287"/>
      <c r="D1759" s="325">
        <v>100462092</v>
      </c>
      <c r="E1759" s="326"/>
      <c r="F1759" s="326"/>
      <c r="G1759" s="326"/>
      <c r="H1759" s="326"/>
      <c r="I1759" s="327">
        <v>11.5</v>
      </c>
      <c r="J1759" s="326"/>
      <c r="K1759" s="326"/>
      <c r="L1759" s="328"/>
      <c r="M1759" s="326"/>
      <c r="N1759" s="326"/>
      <c r="O1759" s="328"/>
      <c r="P1759" s="326"/>
      <c r="Q1759" s="290">
        <v>11.5</v>
      </c>
    </row>
    <row r="1760" spans="1:17" hidden="1" outlineLevel="1" collapsed="1" x14ac:dyDescent="0.25">
      <c r="A1760" s="287"/>
      <c r="B1760" s="287"/>
      <c r="C1760" s="287"/>
      <c r="D1760" s="325">
        <v>100462093</v>
      </c>
      <c r="E1760" s="326"/>
      <c r="F1760" s="326"/>
      <c r="G1760" s="326"/>
      <c r="H1760" s="326"/>
      <c r="I1760" s="327">
        <v>5.24</v>
      </c>
      <c r="J1760" s="326"/>
      <c r="K1760" s="326"/>
      <c r="L1760" s="328"/>
      <c r="M1760" s="326"/>
      <c r="N1760" s="326"/>
      <c r="O1760" s="328"/>
      <c r="P1760" s="326"/>
      <c r="Q1760" s="290">
        <v>5.24</v>
      </c>
    </row>
    <row r="1761" spans="1:17" hidden="1" outlineLevel="1" collapsed="1" x14ac:dyDescent="0.25">
      <c r="A1761" s="287"/>
      <c r="B1761" s="287"/>
      <c r="C1761" s="287"/>
      <c r="D1761" s="325">
        <v>100462094</v>
      </c>
      <c r="E1761" s="326"/>
      <c r="F1761" s="326"/>
      <c r="G1761" s="326"/>
      <c r="H1761" s="326"/>
      <c r="I1761" s="327">
        <v>11.39</v>
      </c>
      <c r="J1761" s="326"/>
      <c r="K1761" s="326"/>
      <c r="L1761" s="328"/>
      <c r="M1761" s="326"/>
      <c r="N1761" s="326"/>
      <c r="O1761" s="328"/>
      <c r="P1761" s="326"/>
      <c r="Q1761" s="290">
        <v>11.39</v>
      </c>
    </row>
    <row r="1762" spans="1:17" hidden="1" outlineLevel="1" collapsed="1" x14ac:dyDescent="0.25">
      <c r="A1762" s="287"/>
      <c r="B1762" s="287"/>
      <c r="C1762" s="287"/>
      <c r="D1762" s="325">
        <v>100462095</v>
      </c>
      <c r="E1762" s="326"/>
      <c r="F1762" s="326"/>
      <c r="G1762" s="326"/>
      <c r="H1762" s="326"/>
      <c r="I1762" s="327">
        <v>11.59</v>
      </c>
      <c r="J1762" s="326"/>
      <c r="K1762" s="326"/>
      <c r="L1762" s="328"/>
      <c r="M1762" s="326"/>
      <c r="N1762" s="326"/>
      <c r="O1762" s="328"/>
      <c r="P1762" s="326"/>
      <c r="Q1762" s="290">
        <v>11.59</v>
      </c>
    </row>
    <row r="1763" spans="1:17" hidden="1" outlineLevel="1" collapsed="1" x14ac:dyDescent="0.25">
      <c r="A1763" s="287"/>
      <c r="B1763" s="287"/>
      <c r="C1763" s="287"/>
      <c r="D1763" s="325">
        <v>100462200</v>
      </c>
      <c r="E1763" s="326"/>
      <c r="F1763" s="326"/>
      <c r="G1763" s="326"/>
      <c r="H1763" s="326"/>
      <c r="I1763" s="327">
        <v>3.36</v>
      </c>
      <c r="J1763" s="326"/>
      <c r="K1763" s="326"/>
      <c r="L1763" s="328"/>
      <c r="M1763" s="326"/>
      <c r="N1763" s="326"/>
      <c r="O1763" s="328"/>
      <c r="P1763" s="326"/>
      <c r="Q1763" s="290">
        <v>3.36</v>
      </c>
    </row>
    <row r="1764" spans="1:17" hidden="1" outlineLevel="1" collapsed="1" x14ac:dyDescent="0.25">
      <c r="A1764" s="287"/>
      <c r="B1764" s="287"/>
      <c r="C1764" s="287"/>
      <c r="D1764" s="325">
        <v>100462201</v>
      </c>
      <c r="E1764" s="326"/>
      <c r="F1764" s="326"/>
      <c r="G1764" s="326"/>
      <c r="H1764" s="326"/>
      <c r="I1764" s="327">
        <v>9.49</v>
      </c>
      <c r="J1764" s="326"/>
      <c r="K1764" s="326"/>
      <c r="L1764" s="328"/>
      <c r="M1764" s="326"/>
      <c r="N1764" s="326"/>
      <c r="O1764" s="328"/>
      <c r="P1764" s="326"/>
      <c r="Q1764" s="290">
        <v>9.49</v>
      </c>
    </row>
    <row r="1765" spans="1:17" hidden="1" outlineLevel="1" collapsed="1" x14ac:dyDescent="0.25">
      <c r="A1765" s="287"/>
      <c r="B1765" s="287"/>
      <c r="C1765" s="287"/>
      <c r="D1765" s="325">
        <v>100462203</v>
      </c>
      <c r="E1765" s="326"/>
      <c r="F1765" s="326"/>
      <c r="G1765" s="326"/>
      <c r="H1765" s="326"/>
      <c r="I1765" s="327">
        <v>0.91</v>
      </c>
      <c r="J1765" s="326"/>
      <c r="K1765" s="326"/>
      <c r="L1765" s="328"/>
      <c r="M1765" s="326"/>
      <c r="N1765" s="326"/>
      <c r="O1765" s="328"/>
      <c r="P1765" s="326"/>
      <c r="Q1765" s="290">
        <v>0.91</v>
      </c>
    </row>
    <row r="1766" spans="1:17" hidden="1" outlineLevel="1" collapsed="1" x14ac:dyDescent="0.25">
      <c r="A1766" s="287"/>
      <c r="B1766" s="287"/>
      <c r="C1766" s="287"/>
      <c r="D1766" s="325">
        <v>100462204</v>
      </c>
      <c r="E1766" s="326"/>
      <c r="F1766" s="326"/>
      <c r="G1766" s="326"/>
      <c r="H1766" s="326"/>
      <c r="I1766" s="327">
        <v>7.17</v>
      </c>
      <c r="J1766" s="326"/>
      <c r="K1766" s="326"/>
      <c r="L1766" s="328"/>
      <c r="M1766" s="326"/>
      <c r="N1766" s="326"/>
      <c r="O1766" s="328"/>
      <c r="P1766" s="326"/>
      <c r="Q1766" s="290">
        <v>7.17</v>
      </c>
    </row>
    <row r="1767" spans="1:17" hidden="1" outlineLevel="1" collapsed="1" x14ac:dyDescent="0.25">
      <c r="A1767" s="287"/>
      <c r="B1767" s="287"/>
      <c r="C1767" s="287"/>
      <c r="D1767" s="325">
        <v>100462205</v>
      </c>
      <c r="E1767" s="326"/>
      <c r="F1767" s="326"/>
      <c r="G1767" s="326"/>
      <c r="H1767" s="326"/>
      <c r="I1767" s="327">
        <v>7.9835000000000003</v>
      </c>
      <c r="J1767" s="326"/>
      <c r="K1767" s="326"/>
      <c r="L1767" s="328"/>
      <c r="M1767" s="326"/>
      <c r="N1767" s="326"/>
      <c r="O1767" s="328"/>
      <c r="P1767" s="326"/>
      <c r="Q1767" s="290">
        <v>7.9835000000000003</v>
      </c>
    </row>
    <row r="1768" spans="1:17" hidden="1" outlineLevel="1" collapsed="1" x14ac:dyDescent="0.25">
      <c r="A1768" s="287"/>
      <c r="B1768" s="287"/>
      <c r="C1768" s="287"/>
      <c r="D1768" s="325">
        <v>100462207</v>
      </c>
      <c r="E1768" s="326"/>
      <c r="F1768" s="326"/>
      <c r="G1768" s="326"/>
      <c r="H1768" s="326"/>
      <c r="I1768" s="327">
        <v>2.7650000000000001</v>
      </c>
      <c r="J1768" s="326"/>
      <c r="K1768" s="326"/>
      <c r="L1768" s="328"/>
      <c r="M1768" s="326"/>
      <c r="N1768" s="326"/>
      <c r="O1768" s="328"/>
      <c r="P1768" s="326"/>
      <c r="Q1768" s="290">
        <v>2.7650000000000001</v>
      </c>
    </row>
    <row r="1769" spans="1:17" hidden="1" outlineLevel="1" collapsed="1" x14ac:dyDescent="0.25">
      <c r="A1769" s="287"/>
      <c r="B1769" s="287"/>
      <c r="C1769" s="287"/>
      <c r="D1769" s="325">
        <v>100462208</v>
      </c>
      <c r="E1769" s="326"/>
      <c r="F1769" s="326"/>
      <c r="G1769" s="326"/>
      <c r="H1769" s="326"/>
      <c r="I1769" s="327">
        <v>7.3</v>
      </c>
      <c r="J1769" s="326"/>
      <c r="K1769" s="326"/>
      <c r="L1769" s="328"/>
      <c r="M1769" s="326"/>
      <c r="N1769" s="326"/>
      <c r="O1769" s="328"/>
      <c r="P1769" s="326"/>
      <c r="Q1769" s="290">
        <v>7.3</v>
      </c>
    </row>
    <row r="1770" spans="1:17" hidden="1" outlineLevel="1" collapsed="1" x14ac:dyDescent="0.25">
      <c r="A1770" s="287"/>
      <c r="B1770" s="287"/>
      <c r="C1770" s="287"/>
      <c r="D1770" s="325">
        <v>100462209</v>
      </c>
      <c r="E1770" s="326"/>
      <c r="F1770" s="326"/>
      <c r="G1770" s="326"/>
      <c r="H1770" s="326"/>
      <c r="I1770" s="327">
        <v>8.4600000000000009</v>
      </c>
      <c r="J1770" s="326"/>
      <c r="K1770" s="326"/>
      <c r="L1770" s="328"/>
      <c r="M1770" s="326"/>
      <c r="N1770" s="326"/>
      <c r="O1770" s="328"/>
      <c r="P1770" s="326"/>
      <c r="Q1770" s="290">
        <v>8.4600000000000009</v>
      </c>
    </row>
    <row r="1771" spans="1:17" hidden="1" outlineLevel="1" collapsed="1" x14ac:dyDescent="0.25">
      <c r="A1771" s="287"/>
      <c r="B1771" s="287"/>
      <c r="C1771" s="287"/>
      <c r="D1771" s="325">
        <v>100462211</v>
      </c>
      <c r="E1771" s="326"/>
      <c r="F1771" s="326"/>
      <c r="G1771" s="326"/>
      <c r="H1771" s="326"/>
      <c r="I1771" s="327">
        <v>10.35</v>
      </c>
      <c r="J1771" s="326"/>
      <c r="K1771" s="326"/>
      <c r="L1771" s="328"/>
      <c r="M1771" s="326"/>
      <c r="N1771" s="326"/>
      <c r="O1771" s="328"/>
      <c r="P1771" s="326"/>
      <c r="Q1771" s="290">
        <v>10.35</v>
      </c>
    </row>
    <row r="1772" spans="1:17" hidden="1" outlineLevel="1" collapsed="1" x14ac:dyDescent="0.25">
      <c r="A1772" s="287"/>
      <c r="B1772" s="287"/>
      <c r="C1772" s="287"/>
      <c r="D1772" s="325">
        <v>100462213</v>
      </c>
      <c r="E1772" s="326"/>
      <c r="F1772" s="326"/>
      <c r="G1772" s="326"/>
      <c r="H1772" s="326"/>
      <c r="I1772" s="327">
        <v>6.2350000000000003</v>
      </c>
      <c r="J1772" s="326"/>
      <c r="K1772" s="326"/>
      <c r="L1772" s="328"/>
      <c r="M1772" s="326"/>
      <c r="N1772" s="326"/>
      <c r="O1772" s="328"/>
      <c r="P1772" s="326"/>
      <c r="Q1772" s="290">
        <v>6.2350000000000003</v>
      </c>
    </row>
    <row r="1773" spans="1:17" hidden="1" outlineLevel="1" collapsed="1" x14ac:dyDescent="0.25">
      <c r="A1773" s="287"/>
      <c r="B1773" s="287"/>
      <c r="C1773" s="287"/>
      <c r="D1773" s="325">
        <v>100462215</v>
      </c>
      <c r="E1773" s="326"/>
      <c r="F1773" s="326"/>
      <c r="G1773" s="326"/>
      <c r="H1773" s="326"/>
      <c r="I1773" s="327">
        <v>8.6</v>
      </c>
      <c r="J1773" s="326"/>
      <c r="K1773" s="326"/>
      <c r="L1773" s="328"/>
      <c r="M1773" s="326"/>
      <c r="N1773" s="326"/>
      <c r="O1773" s="328"/>
      <c r="P1773" s="326"/>
      <c r="Q1773" s="290">
        <v>8.6</v>
      </c>
    </row>
    <row r="1774" spans="1:17" hidden="1" outlineLevel="1" collapsed="1" x14ac:dyDescent="0.25">
      <c r="A1774" s="287"/>
      <c r="B1774" s="287"/>
      <c r="C1774" s="287"/>
      <c r="D1774" s="325">
        <v>100462217</v>
      </c>
      <c r="E1774" s="326"/>
      <c r="F1774" s="326"/>
      <c r="G1774" s="326"/>
      <c r="H1774" s="326"/>
      <c r="I1774" s="327">
        <v>9.69</v>
      </c>
      <c r="J1774" s="326"/>
      <c r="K1774" s="326"/>
      <c r="L1774" s="328"/>
      <c r="M1774" s="326"/>
      <c r="N1774" s="326"/>
      <c r="O1774" s="328"/>
      <c r="P1774" s="326"/>
      <c r="Q1774" s="290">
        <v>9.69</v>
      </c>
    </row>
    <row r="1775" spans="1:17" hidden="1" outlineLevel="1" collapsed="1" x14ac:dyDescent="0.25">
      <c r="A1775" s="287"/>
      <c r="B1775" s="287"/>
      <c r="C1775" s="287"/>
      <c r="D1775" s="325">
        <v>100462218</v>
      </c>
      <c r="E1775" s="326"/>
      <c r="F1775" s="326"/>
      <c r="G1775" s="326"/>
      <c r="H1775" s="326"/>
      <c r="I1775" s="327">
        <v>6.23</v>
      </c>
      <c r="J1775" s="326"/>
      <c r="K1775" s="326"/>
      <c r="L1775" s="328"/>
      <c r="M1775" s="326"/>
      <c r="N1775" s="326"/>
      <c r="O1775" s="328"/>
      <c r="P1775" s="326"/>
      <c r="Q1775" s="290">
        <v>6.23</v>
      </c>
    </row>
    <row r="1776" spans="1:17" hidden="1" outlineLevel="1" collapsed="1" x14ac:dyDescent="0.25">
      <c r="A1776" s="287"/>
      <c r="B1776" s="287"/>
      <c r="C1776" s="287"/>
      <c r="D1776" s="325">
        <v>100462219</v>
      </c>
      <c r="E1776" s="326"/>
      <c r="F1776" s="326"/>
      <c r="G1776" s="326"/>
      <c r="H1776" s="326"/>
      <c r="I1776" s="327">
        <v>8.7100000000000009</v>
      </c>
      <c r="J1776" s="326"/>
      <c r="K1776" s="326"/>
      <c r="L1776" s="328"/>
      <c r="M1776" s="326"/>
      <c r="N1776" s="326"/>
      <c r="O1776" s="328"/>
      <c r="P1776" s="326"/>
      <c r="Q1776" s="290">
        <v>8.7100000000000009</v>
      </c>
    </row>
    <row r="1777" spans="1:17" hidden="1" outlineLevel="1" collapsed="1" x14ac:dyDescent="0.25">
      <c r="A1777" s="287"/>
      <c r="B1777" s="287"/>
      <c r="C1777" s="287"/>
      <c r="D1777" s="325">
        <v>100462220</v>
      </c>
      <c r="E1777" s="326"/>
      <c r="F1777" s="326"/>
      <c r="G1777" s="326"/>
      <c r="H1777" s="326"/>
      <c r="I1777" s="327">
        <v>7.19</v>
      </c>
      <c r="J1777" s="326"/>
      <c r="K1777" s="326"/>
      <c r="L1777" s="328"/>
      <c r="M1777" s="326"/>
      <c r="N1777" s="326"/>
      <c r="O1777" s="328"/>
      <c r="P1777" s="326"/>
      <c r="Q1777" s="290">
        <v>7.19</v>
      </c>
    </row>
    <row r="1778" spans="1:17" hidden="1" outlineLevel="1" collapsed="1" x14ac:dyDescent="0.25">
      <c r="A1778" s="287"/>
      <c r="B1778" s="287"/>
      <c r="C1778" s="287"/>
      <c r="D1778" s="325">
        <v>100461786</v>
      </c>
      <c r="E1778" s="326"/>
      <c r="F1778" s="326"/>
      <c r="G1778" s="326"/>
      <c r="H1778" s="326"/>
      <c r="I1778" s="327">
        <v>2.85</v>
      </c>
      <c r="J1778" s="326"/>
      <c r="K1778" s="326"/>
      <c r="L1778" s="328"/>
      <c r="M1778" s="326"/>
      <c r="N1778" s="326"/>
      <c r="O1778" s="328"/>
      <c r="P1778" s="326"/>
      <c r="Q1778" s="290">
        <v>2.85</v>
      </c>
    </row>
    <row r="1779" spans="1:17" hidden="1" outlineLevel="1" collapsed="1" x14ac:dyDescent="0.25">
      <c r="A1779" s="287"/>
      <c r="B1779" s="287"/>
      <c r="C1779" s="287"/>
      <c r="D1779" s="325">
        <v>100461792</v>
      </c>
      <c r="E1779" s="326"/>
      <c r="F1779" s="326"/>
      <c r="G1779" s="326"/>
      <c r="H1779" s="326"/>
      <c r="I1779" s="327">
        <v>6.4</v>
      </c>
      <c r="J1779" s="326"/>
      <c r="K1779" s="326"/>
      <c r="L1779" s="328"/>
      <c r="M1779" s="326"/>
      <c r="N1779" s="326"/>
      <c r="O1779" s="328"/>
      <c r="P1779" s="326"/>
      <c r="Q1779" s="290">
        <v>6.4</v>
      </c>
    </row>
    <row r="1780" spans="1:17" hidden="1" outlineLevel="1" collapsed="1" x14ac:dyDescent="0.25">
      <c r="A1780" s="287"/>
      <c r="B1780" s="287"/>
      <c r="C1780" s="287"/>
      <c r="D1780" s="325">
        <v>100461794</v>
      </c>
      <c r="E1780" s="326"/>
      <c r="F1780" s="326"/>
      <c r="G1780" s="326"/>
      <c r="H1780" s="326"/>
      <c r="I1780" s="327">
        <v>9.44</v>
      </c>
      <c r="J1780" s="326"/>
      <c r="K1780" s="326"/>
      <c r="L1780" s="328"/>
      <c r="M1780" s="326"/>
      <c r="N1780" s="326"/>
      <c r="O1780" s="328"/>
      <c r="P1780" s="326"/>
      <c r="Q1780" s="290">
        <v>9.44</v>
      </c>
    </row>
    <row r="1781" spans="1:17" hidden="1" outlineLevel="1" collapsed="1" x14ac:dyDescent="0.25">
      <c r="A1781" s="287"/>
      <c r="B1781" s="287"/>
      <c r="C1781" s="287"/>
      <c r="D1781" s="325">
        <v>100461799</v>
      </c>
      <c r="E1781" s="326"/>
      <c r="F1781" s="326"/>
      <c r="G1781" s="326"/>
      <c r="H1781" s="326"/>
      <c r="I1781" s="327">
        <v>8.67</v>
      </c>
      <c r="J1781" s="326"/>
      <c r="K1781" s="326"/>
      <c r="L1781" s="328"/>
      <c r="M1781" s="326"/>
      <c r="N1781" s="326"/>
      <c r="O1781" s="328"/>
      <c r="P1781" s="326"/>
      <c r="Q1781" s="290">
        <v>8.67</v>
      </c>
    </row>
    <row r="1782" spans="1:17" hidden="1" outlineLevel="1" collapsed="1" x14ac:dyDescent="0.25">
      <c r="A1782" s="287"/>
      <c r="B1782" s="287"/>
      <c r="C1782" s="287"/>
      <c r="D1782" s="325">
        <v>100461737</v>
      </c>
      <c r="E1782" s="326"/>
      <c r="F1782" s="326"/>
      <c r="G1782" s="326"/>
      <c r="H1782" s="326"/>
      <c r="I1782" s="327">
        <v>0.59</v>
      </c>
      <c r="J1782" s="326"/>
      <c r="K1782" s="326"/>
      <c r="L1782" s="328"/>
      <c r="M1782" s="326"/>
      <c r="N1782" s="326"/>
      <c r="O1782" s="328"/>
      <c r="P1782" s="326"/>
      <c r="Q1782" s="290">
        <v>0.59</v>
      </c>
    </row>
    <row r="1783" spans="1:17" hidden="1" outlineLevel="1" collapsed="1" x14ac:dyDescent="0.25">
      <c r="A1783" s="287"/>
      <c r="B1783" s="287"/>
      <c r="C1783" s="287"/>
      <c r="D1783" s="325">
        <v>100461803</v>
      </c>
      <c r="E1783" s="326"/>
      <c r="F1783" s="326"/>
      <c r="G1783" s="326"/>
      <c r="H1783" s="326"/>
      <c r="I1783" s="327">
        <v>9.1150000000000002</v>
      </c>
      <c r="J1783" s="326"/>
      <c r="K1783" s="326"/>
      <c r="L1783" s="328"/>
      <c r="M1783" s="326"/>
      <c r="N1783" s="326"/>
      <c r="O1783" s="328"/>
      <c r="P1783" s="326"/>
      <c r="Q1783" s="290">
        <v>9.1150000000000002</v>
      </c>
    </row>
    <row r="1784" spans="1:17" hidden="1" outlineLevel="1" collapsed="1" x14ac:dyDescent="0.25">
      <c r="A1784" s="287"/>
      <c r="B1784" s="287"/>
      <c r="C1784" s="287"/>
      <c r="D1784" s="325">
        <v>100461804</v>
      </c>
      <c r="E1784" s="326"/>
      <c r="F1784" s="326"/>
      <c r="G1784" s="326"/>
      <c r="H1784" s="326"/>
      <c r="I1784" s="327">
        <v>10.050000000000001</v>
      </c>
      <c r="J1784" s="326"/>
      <c r="K1784" s="326"/>
      <c r="L1784" s="328"/>
      <c r="M1784" s="326"/>
      <c r="N1784" s="326"/>
      <c r="O1784" s="328"/>
      <c r="P1784" s="326"/>
      <c r="Q1784" s="290">
        <v>10.050000000000001</v>
      </c>
    </row>
    <row r="1785" spans="1:17" hidden="1" outlineLevel="1" collapsed="1" x14ac:dyDescent="0.25">
      <c r="A1785" s="287"/>
      <c r="B1785" s="287"/>
      <c r="C1785" s="287"/>
      <c r="D1785" s="325">
        <v>100461851</v>
      </c>
      <c r="E1785" s="326"/>
      <c r="F1785" s="326"/>
      <c r="G1785" s="326"/>
      <c r="H1785" s="326"/>
      <c r="I1785" s="327">
        <v>9.31</v>
      </c>
      <c r="J1785" s="326"/>
      <c r="K1785" s="326"/>
      <c r="L1785" s="328"/>
      <c r="M1785" s="326"/>
      <c r="N1785" s="326"/>
      <c r="O1785" s="328"/>
      <c r="P1785" s="326"/>
      <c r="Q1785" s="290">
        <v>9.31</v>
      </c>
    </row>
    <row r="1786" spans="1:17" hidden="1" outlineLevel="1" collapsed="1" x14ac:dyDescent="0.25">
      <c r="A1786" s="287"/>
      <c r="B1786" s="287"/>
      <c r="C1786" s="287"/>
      <c r="D1786" s="325">
        <v>100461852</v>
      </c>
      <c r="E1786" s="326"/>
      <c r="F1786" s="326"/>
      <c r="G1786" s="326"/>
      <c r="H1786" s="326"/>
      <c r="I1786" s="327">
        <v>7.8449999999999998</v>
      </c>
      <c r="J1786" s="326"/>
      <c r="K1786" s="326"/>
      <c r="L1786" s="328"/>
      <c r="M1786" s="326"/>
      <c r="N1786" s="326"/>
      <c r="O1786" s="328"/>
      <c r="P1786" s="326"/>
      <c r="Q1786" s="290">
        <v>7.8449999999999998</v>
      </c>
    </row>
    <row r="1787" spans="1:17" hidden="1" outlineLevel="1" collapsed="1" x14ac:dyDescent="0.25">
      <c r="A1787" s="287"/>
      <c r="B1787" s="287"/>
      <c r="C1787" s="287"/>
      <c r="D1787" s="325">
        <v>100461854</v>
      </c>
      <c r="E1787" s="326"/>
      <c r="F1787" s="326"/>
      <c r="G1787" s="326"/>
      <c r="H1787" s="326"/>
      <c r="I1787" s="327">
        <v>8.39</v>
      </c>
      <c r="J1787" s="326"/>
      <c r="K1787" s="326"/>
      <c r="L1787" s="328"/>
      <c r="M1787" s="326"/>
      <c r="N1787" s="326"/>
      <c r="O1787" s="328"/>
      <c r="P1787" s="326"/>
      <c r="Q1787" s="290">
        <v>8.39</v>
      </c>
    </row>
    <row r="1788" spans="1:17" hidden="1" outlineLevel="1" collapsed="1" x14ac:dyDescent="0.25">
      <c r="A1788" s="287"/>
      <c r="B1788" s="287"/>
      <c r="C1788" s="287"/>
      <c r="D1788" s="325">
        <v>100461855</v>
      </c>
      <c r="E1788" s="326"/>
      <c r="F1788" s="326"/>
      <c r="G1788" s="326"/>
      <c r="H1788" s="326"/>
      <c r="I1788" s="327">
        <v>4.63</v>
      </c>
      <c r="J1788" s="326"/>
      <c r="K1788" s="326"/>
      <c r="L1788" s="328"/>
      <c r="M1788" s="326"/>
      <c r="N1788" s="326"/>
      <c r="O1788" s="328"/>
      <c r="P1788" s="326"/>
      <c r="Q1788" s="290">
        <v>4.63</v>
      </c>
    </row>
    <row r="1789" spans="1:17" hidden="1" outlineLevel="1" collapsed="1" x14ac:dyDescent="0.25">
      <c r="A1789" s="287"/>
      <c r="B1789" s="287"/>
      <c r="C1789" s="287"/>
      <c r="D1789" s="325">
        <v>100461860</v>
      </c>
      <c r="E1789" s="326"/>
      <c r="F1789" s="326"/>
      <c r="G1789" s="326"/>
      <c r="H1789" s="326"/>
      <c r="I1789" s="327">
        <v>8.3635000000000002</v>
      </c>
      <c r="J1789" s="326"/>
      <c r="K1789" s="326"/>
      <c r="L1789" s="328"/>
      <c r="M1789" s="326"/>
      <c r="N1789" s="326"/>
      <c r="O1789" s="328"/>
      <c r="P1789" s="326"/>
      <c r="Q1789" s="290">
        <v>8.3635000000000002</v>
      </c>
    </row>
    <row r="1790" spans="1:17" hidden="1" outlineLevel="1" collapsed="1" x14ac:dyDescent="0.25">
      <c r="A1790" s="287"/>
      <c r="B1790" s="287"/>
      <c r="C1790" s="287"/>
      <c r="D1790" s="325">
        <v>100461861</v>
      </c>
      <c r="E1790" s="326"/>
      <c r="F1790" s="326"/>
      <c r="G1790" s="326"/>
      <c r="H1790" s="326"/>
      <c r="I1790" s="327">
        <v>4.4400000000000004</v>
      </c>
      <c r="J1790" s="326"/>
      <c r="K1790" s="326"/>
      <c r="L1790" s="328"/>
      <c r="M1790" s="326"/>
      <c r="N1790" s="326"/>
      <c r="O1790" s="328"/>
      <c r="P1790" s="326"/>
      <c r="Q1790" s="290">
        <v>4.4400000000000004</v>
      </c>
    </row>
    <row r="1791" spans="1:17" hidden="1" outlineLevel="1" collapsed="1" x14ac:dyDescent="0.25">
      <c r="A1791" s="287"/>
      <c r="B1791" s="287"/>
      <c r="C1791" s="287"/>
      <c r="D1791" s="325">
        <v>100461863</v>
      </c>
      <c r="E1791" s="326"/>
      <c r="F1791" s="326"/>
      <c r="G1791" s="326"/>
      <c r="H1791" s="326"/>
      <c r="I1791" s="327">
        <v>4.71</v>
      </c>
      <c r="J1791" s="326"/>
      <c r="K1791" s="326"/>
      <c r="L1791" s="328"/>
      <c r="M1791" s="326"/>
      <c r="N1791" s="326"/>
      <c r="O1791" s="328"/>
      <c r="P1791" s="326"/>
      <c r="Q1791" s="290">
        <v>4.71</v>
      </c>
    </row>
    <row r="1792" spans="1:17" hidden="1" outlineLevel="1" collapsed="1" x14ac:dyDescent="0.25">
      <c r="A1792" s="287"/>
      <c r="B1792" s="287"/>
      <c r="C1792" s="287"/>
      <c r="D1792" s="325">
        <v>100461806</v>
      </c>
      <c r="E1792" s="326"/>
      <c r="F1792" s="326"/>
      <c r="G1792" s="326"/>
      <c r="H1792" s="326"/>
      <c r="I1792" s="327">
        <v>9.16</v>
      </c>
      <c r="J1792" s="326"/>
      <c r="K1792" s="326"/>
      <c r="L1792" s="328"/>
      <c r="M1792" s="326"/>
      <c r="N1792" s="326"/>
      <c r="O1792" s="328"/>
      <c r="P1792" s="326"/>
      <c r="Q1792" s="290">
        <v>9.16</v>
      </c>
    </row>
    <row r="1793" spans="1:17" hidden="1" outlineLevel="1" collapsed="1" x14ac:dyDescent="0.25">
      <c r="A1793" s="287"/>
      <c r="B1793" s="287"/>
      <c r="C1793" s="287"/>
      <c r="D1793" s="325">
        <v>100461811</v>
      </c>
      <c r="E1793" s="326"/>
      <c r="F1793" s="326"/>
      <c r="G1793" s="326"/>
      <c r="H1793" s="326"/>
      <c r="I1793" s="327">
        <v>4.5999999999999996</v>
      </c>
      <c r="J1793" s="326"/>
      <c r="K1793" s="326"/>
      <c r="L1793" s="328"/>
      <c r="M1793" s="326"/>
      <c r="N1793" s="326"/>
      <c r="O1793" s="328"/>
      <c r="P1793" s="326"/>
      <c r="Q1793" s="290">
        <v>4.5999999999999996</v>
      </c>
    </row>
    <row r="1794" spans="1:17" hidden="1" outlineLevel="1" collapsed="1" x14ac:dyDescent="0.25">
      <c r="A1794" s="287"/>
      <c r="B1794" s="287"/>
      <c r="C1794" s="287"/>
      <c r="D1794" s="325">
        <v>100461812</v>
      </c>
      <c r="E1794" s="326"/>
      <c r="F1794" s="326"/>
      <c r="G1794" s="326"/>
      <c r="H1794" s="326"/>
      <c r="I1794" s="327">
        <v>8.85</v>
      </c>
      <c r="J1794" s="326"/>
      <c r="K1794" s="326"/>
      <c r="L1794" s="328"/>
      <c r="M1794" s="326"/>
      <c r="N1794" s="326"/>
      <c r="O1794" s="328"/>
      <c r="P1794" s="326"/>
      <c r="Q1794" s="290">
        <v>8.85</v>
      </c>
    </row>
    <row r="1795" spans="1:17" hidden="1" outlineLevel="1" collapsed="1" x14ac:dyDescent="0.25">
      <c r="A1795" s="287"/>
      <c r="B1795" s="287"/>
      <c r="C1795" s="287"/>
      <c r="D1795" s="325">
        <v>100461814</v>
      </c>
      <c r="E1795" s="326"/>
      <c r="F1795" s="326"/>
      <c r="G1795" s="326"/>
      <c r="H1795" s="326"/>
      <c r="I1795" s="327">
        <v>8.17</v>
      </c>
      <c r="J1795" s="326"/>
      <c r="K1795" s="326"/>
      <c r="L1795" s="328"/>
      <c r="M1795" s="326"/>
      <c r="N1795" s="326"/>
      <c r="O1795" s="328"/>
      <c r="P1795" s="326"/>
      <c r="Q1795" s="290">
        <v>8.17</v>
      </c>
    </row>
    <row r="1796" spans="1:17" hidden="1" outlineLevel="1" collapsed="1" x14ac:dyDescent="0.25">
      <c r="A1796" s="287"/>
      <c r="B1796" s="287"/>
      <c r="C1796" s="287"/>
      <c r="D1796" s="325">
        <v>100461815</v>
      </c>
      <c r="E1796" s="326"/>
      <c r="F1796" s="326"/>
      <c r="G1796" s="326"/>
      <c r="H1796" s="326"/>
      <c r="I1796" s="327">
        <v>10.73</v>
      </c>
      <c r="J1796" s="326"/>
      <c r="K1796" s="326"/>
      <c r="L1796" s="328"/>
      <c r="M1796" s="326"/>
      <c r="N1796" s="326"/>
      <c r="O1796" s="328"/>
      <c r="P1796" s="326"/>
      <c r="Q1796" s="290">
        <v>10.73</v>
      </c>
    </row>
    <row r="1797" spans="1:17" hidden="1" outlineLevel="1" collapsed="1" x14ac:dyDescent="0.25">
      <c r="A1797" s="287"/>
      <c r="B1797" s="287"/>
      <c r="C1797" s="287"/>
      <c r="D1797" s="325">
        <v>100461816</v>
      </c>
      <c r="E1797" s="326"/>
      <c r="F1797" s="326"/>
      <c r="G1797" s="326"/>
      <c r="H1797" s="326"/>
      <c r="I1797" s="327">
        <v>8.4250000000000007</v>
      </c>
      <c r="J1797" s="326"/>
      <c r="K1797" s="326"/>
      <c r="L1797" s="328"/>
      <c r="M1797" s="326"/>
      <c r="N1797" s="326"/>
      <c r="O1797" s="328"/>
      <c r="P1797" s="326"/>
      <c r="Q1797" s="290">
        <v>8.4250000000000007</v>
      </c>
    </row>
    <row r="1798" spans="1:17" hidden="1" outlineLevel="1" collapsed="1" x14ac:dyDescent="0.25">
      <c r="A1798" s="287"/>
      <c r="B1798" s="287"/>
      <c r="C1798" s="287"/>
      <c r="D1798" s="325">
        <v>100461817</v>
      </c>
      <c r="E1798" s="326"/>
      <c r="F1798" s="326"/>
      <c r="G1798" s="326"/>
      <c r="H1798" s="326"/>
      <c r="I1798" s="327">
        <v>1.1399999999999999</v>
      </c>
      <c r="J1798" s="326"/>
      <c r="K1798" s="326"/>
      <c r="L1798" s="328"/>
      <c r="M1798" s="326"/>
      <c r="N1798" s="326"/>
      <c r="O1798" s="328"/>
      <c r="P1798" s="326"/>
      <c r="Q1798" s="290">
        <v>1.1399999999999999</v>
      </c>
    </row>
    <row r="1799" spans="1:17" hidden="1" outlineLevel="1" collapsed="1" x14ac:dyDescent="0.25">
      <c r="A1799" s="287"/>
      <c r="B1799" s="287"/>
      <c r="C1799" s="287"/>
      <c r="D1799" s="325">
        <v>100461819</v>
      </c>
      <c r="E1799" s="326"/>
      <c r="F1799" s="326"/>
      <c r="G1799" s="326"/>
      <c r="H1799" s="326"/>
      <c r="I1799" s="327">
        <v>3.9449999999999998</v>
      </c>
      <c r="J1799" s="326"/>
      <c r="K1799" s="326"/>
      <c r="L1799" s="328"/>
      <c r="M1799" s="326"/>
      <c r="N1799" s="326"/>
      <c r="O1799" s="328"/>
      <c r="P1799" s="326"/>
      <c r="Q1799" s="290">
        <v>3.9449999999999998</v>
      </c>
    </row>
    <row r="1800" spans="1:17" hidden="1" outlineLevel="1" collapsed="1" x14ac:dyDescent="0.25">
      <c r="A1800" s="287"/>
      <c r="B1800" s="287"/>
      <c r="C1800" s="287"/>
      <c r="D1800" s="325">
        <v>100461822</v>
      </c>
      <c r="E1800" s="326"/>
      <c r="F1800" s="326"/>
      <c r="G1800" s="326"/>
      <c r="H1800" s="326"/>
      <c r="I1800" s="327">
        <v>3.6</v>
      </c>
      <c r="J1800" s="326"/>
      <c r="K1800" s="326"/>
      <c r="L1800" s="328"/>
      <c r="M1800" s="326"/>
      <c r="N1800" s="326"/>
      <c r="O1800" s="328"/>
      <c r="P1800" s="326"/>
      <c r="Q1800" s="290">
        <v>3.6</v>
      </c>
    </row>
    <row r="1801" spans="1:17" hidden="1" outlineLevel="1" collapsed="1" x14ac:dyDescent="0.25">
      <c r="A1801" s="287"/>
      <c r="B1801" s="287"/>
      <c r="C1801" s="287"/>
      <c r="D1801" s="325">
        <v>100461823</v>
      </c>
      <c r="E1801" s="326"/>
      <c r="F1801" s="326"/>
      <c r="G1801" s="326"/>
      <c r="H1801" s="326"/>
      <c r="I1801" s="327">
        <v>9.82</v>
      </c>
      <c r="J1801" s="326"/>
      <c r="K1801" s="326"/>
      <c r="L1801" s="328"/>
      <c r="M1801" s="326"/>
      <c r="N1801" s="326"/>
      <c r="O1801" s="328"/>
      <c r="P1801" s="326"/>
      <c r="Q1801" s="290">
        <v>9.82</v>
      </c>
    </row>
    <row r="1802" spans="1:17" hidden="1" outlineLevel="1" collapsed="1" x14ac:dyDescent="0.25">
      <c r="A1802" s="287"/>
      <c r="B1802" s="287"/>
      <c r="C1802" s="287"/>
      <c r="D1802" s="325">
        <v>100461827</v>
      </c>
      <c r="E1802" s="326"/>
      <c r="F1802" s="326"/>
      <c r="G1802" s="326"/>
      <c r="H1802" s="326"/>
      <c r="I1802" s="327">
        <v>4.95</v>
      </c>
      <c r="J1802" s="326"/>
      <c r="K1802" s="326"/>
      <c r="L1802" s="328"/>
      <c r="M1802" s="326"/>
      <c r="N1802" s="326"/>
      <c r="O1802" s="328"/>
      <c r="P1802" s="326"/>
      <c r="Q1802" s="290">
        <v>4.95</v>
      </c>
    </row>
    <row r="1803" spans="1:17" hidden="1" outlineLevel="1" collapsed="1" x14ac:dyDescent="0.25">
      <c r="A1803" s="287"/>
      <c r="B1803" s="287"/>
      <c r="C1803" s="287"/>
      <c r="D1803" s="325">
        <v>100461828</v>
      </c>
      <c r="E1803" s="326"/>
      <c r="F1803" s="326"/>
      <c r="G1803" s="326"/>
      <c r="H1803" s="326"/>
      <c r="I1803" s="327">
        <v>1.8</v>
      </c>
      <c r="J1803" s="326"/>
      <c r="K1803" s="326"/>
      <c r="L1803" s="328"/>
      <c r="M1803" s="326"/>
      <c r="N1803" s="326"/>
      <c r="O1803" s="328"/>
      <c r="P1803" s="326"/>
      <c r="Q1803" s="290">
        <v>1.8</v>
      </c>
    </row>
    <row r="1804" spans="1:17" hidden="1" outlineLevel="1" collapsed="1" x14ac:dyDescent="0.25">
      <c r="A1804" s="287"/>
      <c r="B1804" s="287"/>
      <c r="C1804" s="287"/>
      <c r="D1804" s="325">
        <v>100461829</v>
      </c>
      <c r="E1804" s="326"/>
      <c r="F1804" s="326"/>
      <c r="G1804" s="326"/>
      <c r="H1804" s="326"/>
      <c r="I1804" s="327">
        <v>1.48</v>
      </c>
      <c r="J1804" s="326"/>
      <c r="K1804" s="326"/>
      <c r="L1804" s="328"/>
      <c r="M1804" s="326"/>
      <c r="N1804" s="326"/>
      <c r="O1804" s="328"/>
      <c r="P1804" s="326"/>
      <c r="Q1804" s="290">
        <v>1.48</v>
      </c>
    </row>
    <row r="1805" spans="1:17" hidden="1" outlineLevel="1" collapsed="1" x14ac:dyDescent="0.25">
      <c r="A1805" s="287"/>
      <c r="B1805" s="287"/>
      <c r="C1805" s="287"/>
      <c r="D1805" s="325">
        <v>100461830</v>
      </c>
      <c r="E1805" s="326"/>
      <c r="F1805" s="326"/>
      <c r="G1805" s="326"/>
      <c r="H1805" s="326"/>
      <c r="I1805" s="327">
        <v>0.8</v>
      </c>
      <c r="J1805" s="326"/>
      <c r="K1805" s="326"/>
      <c r="L1805" s="328"/>
      <c r="M1805" s="326"/>
      <c r="N1805" s="326"/>
      <c r="O1805" s="328"/>
      <c r="P1805" s="326"/>
      <c r="Q1805" s="290">
        <v>0.8</v>
      </c>
    </row>
    <row r="1806" spans="1:17" hidden="1" outlineLevel="1" collapsed="1" x14ac:dyDescent="0.25">
      <c r="A1806" s="287"/>
      <c r="B1806" s="287"/>
      <c r="C1806" s="287"/>
      <c r="D1806" s="325">
        <v>100461842</v>
      </c>
      <c r="E1806" s="326"/>
      <c r="F1806" s="326"/>
      <c r="G1806" s="326"/>
      <c r="H1806" s="326"/>
      <c r="I1806" s="327">
        <v>10.5</v>
      </c>
      <c r="J1806" s="326"/>
      <c r="K1806" s="326"/>
      <c r="L1806" s="328"/>
      <c r="M1806" s="326"/>
      <c r="N1806" s="326"/>
      <c r="O1806" s="328"/>
      <c r="P1806" s="326"/>
      <c r="Q1806" s="290">
        <v>10.5</v>
      </c>
    </row>
    <row r="1807" spans="1:17" hidden="1" outlineLevel="1" collapsed="1" x14ac:dyDescent="0.25">
      <c r="A1807" s="287"/>
      <c r="B1807" s="287"/>
      <c r="C1807" s="287"/>
      <c r="D1807" s="325">
        <v>100461843</v>
      </c>
      <c r="E1807" s="326"/>
      <c r="F1807" s="326"/>
      <c r="G1807" s="326"/>
      <c r="H1807" s="326"/>
      <c r="I1807" s="327">
        <v>8.08</v>
      </c>
      <c r="J1807" s="326"/>
      <c r="K1807" s="326"/>
      <c r="L1807" s="328"/>
      <c r="M1807" s="326"/>
      <c r="N1807" s="326"/>
      <c r="O1807" s="328"/>
      <c r="P1807" s="326"/>
      <c r="Q1807" s="290">
        <v>8.08</v>
      </c>
    </row>
    <row r="1808" spans="1:17" hidden="1" outlineLevel="1" collapsed="1" x14ac:dyDescent="0.25">
      <c r="A1808" s="287"/>
      <c r="B1808" s="287"/>
      <c r="C1808" s="287"/>
      <c r="D1808" s="325">
        <v>100461844</v>
      </c>
      <c r="E1808" s="326"/>
      <c r="F1808" s="326"/>
      <c r="G1808" s="326"/>
      <c r="H1808" s="326"/>
      <c r="I1808" s="327">
        <v>7.35</v>
      </c>
      <c r="J1808" s="326"/>
      <c r="K1808" s="326"/>
      <c r="L1808" s="328"/>
      <c r="M1808" s="326"/>
      <c r="N1808" s="326"/>
      <c r="O1808" s="328"/>
      <c r="P1808" s="326"/>
      <c r="Q1808" s="290">
        <v>7.35</v>
      </c>
    </row>
    <row r="1809" spans="1:17" hidden="1" outlineLevel="1" collapsed="1" x14ac:dyDescent="0.25">
      <c r="A1809" s="287"/>
      <c r="B1809" s="287"/>
      <c r="C1809" s="287"/>
      <c r="D1809" s="325">
        <v>100461883</v>
      </c>
      <c r="E1809" s="326"/>
      <c r="F1809" s="326"/>
      <c r="G1809" s="326"/>
      <c r="H1809" s="326"/>
      <c r="I1809" s="327">
        <v>9.14</v>
      </c>
      <c r="J1809" s="326"/>
      <c r="K1809" s="326"/>
      <c r="L1809" s="328"/>
      <c r="M1809" s="326"/>
      <c r="N1809" s="326"/>
      <c r="O1809" s="328"/>
      <c r="P1809" s="326"/>
      <c r="Q1809" s="290">
        <v>9.14</v>
      </c>
    </row>
    <row r="1810" spans="1:17" hidden="1" outlineLevel="1" collapsed="1" x14ac:dyDescent="0.25">
      <c r="A1810" s="287"/>
      <c r="B1810" s="287"/>
      <c r="C1810" s="287"/>
      <c r="D1810" s="325">
        <v>100461885</v>
      </c>
      <c r="E1810" s="326"/>
      <c r="F1810" s="326"/>
      <c r="G1810" s="326"/>
      <c r="H1810" s="326"/>
      <c r="I1810" s="327">
        <v>8.0399999999999991</v>
      </c>
      <c r="J1810" s="326"/>
      <c r="K1810" s="326"/>
      <c r="L1810" s="328"/>
      <c r="M1810" s="326"/>
      <c r="N1810" s="326"/>
      <c r="O1810" s="328"/>
      <c r="P1810" s="326"/>
      <c r="Q1810" s="290">
        <v>8.0399999999999991</v>
      </c>
    </row>
    <row r="1811" spans="1:17" hidden="1" outlineLevel="1" collapsed="1" x14ac:dyDescent="0.25">
      <c r="A1811" s="287"/>
      <c r="B1811" s="287"/>
      <c r="C1811" s="287"/>
      <c r="D1811" s="325">
        <v>100461887</v>
      </c>
      <c r="E1811" s="326"/>
      <c r="F1811" s="326"/>
      <c r="G1811" s="326"/>
      <c r="H1811" s="326"/>
      <c r="I1811" s="327">
        <v>9.2050000000000001</v>
      </c>
      <c r="J1811" s="326"/>
      <c r="K1811" s="326"/>
      <c r="L1811" s="328"/>
      <c r="M1811" s="326"/>
      <c r="N1811" s="326"/>
      <c r="O1811" s="328"/>
      <c r="P1811" s="326"/>
      <c r="Q1811" s="290">
        <v>9.2050000000000001</v>
      </c>
    </row>
    <row r="1812" spans="1:17" hidden="1" outlineLevel="1" collapsed="1" x14ac:dyDescent="0.25">
      <c r="A1812" s="287"/>
      <c r="B1812" s="287"/>
      <c r="C1812" s="287"/>
      <c r="D1812" s="325">
        <v>100461889</v>
      </c>
      <c r="E1812" s="326"/>
      <c r="F1812" s="326"/>
      <c r="G1812" s="326"/>
      <c r="H1812" s="326"/>
      <c r="I1812" s="327">
        <v>9.67</v>
      </c>
      <c r="J1812" s="326"/>
      <c r="K1812" s="326"/>
      <c r="L1812" s="328"/>
      <c r="M1812" s="326"/>
      <c r="N1812" s="326"/>
      <c r="O1812" s="328"/>
      <c r="P1812" s="326"/>
      <c r="Q1812" s="290">
        <v>9.67</v>
      </c>
    </row>
    <row r="1813" spans="1:17" hidden="1" outlineLevel="1" collapsed="1" x14ac:dyDescent="0.25">
      <c r="A1813" s="287"/>
      <c r="B1813" s="287"/>
      <c r="C1813" s="287"/>
      <c r="D1813" s="325">
        <v>100461891</v>
      </c>
      <c r="E1813" s="326"/>
      <c r="F1813" s="326"/>
      <c r="G1813" s="326"/>
      <c r="H1813" s="326"/>
      <c r="I1813" s="327">
        <v>7.92</v>
      </c>
      <c r="J1813" s="326"/>
      <c r="K1813" s="326"/>
      <c r="L1813" s="328"/>
      <c r="M1813" s="326"/>
      <c r="N1813" s="326"/>
      <c r="O1813" s="328"/>
      <c r="P1813" s="326"/>
      <c r="Q1813" s="290">
        <v>7.92</v>
      </c>
    </row>
    <row r="1814" spans="1:17" hidden="1" outlineLevel="1" collapsed="1" x14ac:dyDescent="0.25">
      <c r="A1814" s="287"/>
      <c r="B1814" s="287"/>
      <c r="C1814" s="287"/>
      <c r="D1814" s="325">
        <v>100461892</v>
      </c>
      <c r="E1814" s="326"/>
      <c r="F1814" s="326"/>
      <c r="G1814" s="326"/>
      <c r="H1814" s="326"/>
      <c r="I1814" s="327">
        <v>3.86</v>
      </c>
      <c r="J1814" s="326"/>
      <c r="K1814" s="326"/>
      <c r="L1814" s="328"/>
      <c r="M1814" s="326"/>
      <c r="N1814" s="326"/>
      <c r="O1814" s="328"/>
      <c r="P1814" s="326"/>
      <c r="Q1814" s="290">
        <v>3.86</v>
      </c>
    </row>
    <row r="1815" spans="1:17" hidden="1" outlineLevel="1" collapsed="1" x14ac:dyDescent="0.25">
      <c r="A1815" s="287"/>
      <c r="B1815" s="287"/>
      <c r="C1815" s="287"/>
      <c r="D1815" s="325">
        <v>100461893</v>
      </c>
      <c r="E1815" s="326"/>
      <c r="F1815" s="326"/>
      <c r="G1815" s="326"/>
      <c r="H1815" s="326"/>
      <c r="I1815" s="327">
        <v>8.31</v>
      </c>
      <c r="J1815" s="326"/>
      <c r="K1815" s="326"/>
      <c r="L1815" s="328"/>
      <c r="M1815" s="326"/>
      <c r="N1815" s="326"/>
      <c r="O1815" s="328"/>
      <c r="P1815" s="326"/>
      <c r="Q1815" s="290">
        <v>8.31</v>
      </c>
    </row>
    <row r="1816" spans="1:17" hidden="1" outlineLevel="1" collapsed="1" x14ac:dyDescent="0.25">
      <c r="A1816" s="287"/>
      <c r="B1816" s="287"/>
      <c r="C1816" s="287"/>
      <c r="D1816" s="325">
        <v>100461868</v>
      </c>
      <c r="E1816" s="326"/>
      <c r="F1816" s="326"/>
      <c r="G1816" s="326"/>
      <c r="H1816" s="326"/>
      <c r="I1816" s="327">
        <v>5.32</v>
      </c>
      <c r="J1816" s="326"/>
      <c r="K1816" s="326"/>
      <c r="L1816" s="328"/>
      <c r="M1816" s="326"/>
      <c r="N1816" s="326"/>
      <c r="O1816" s="328"/>
      <c r="P1816" s="326"/>
      <c r="Q1816" s="290">
        <v>5.32</v>
      </c>
    </row>
    <row r="1817" spans="1:17" hidden="1" outlineLevel="1" collapsed="1" x14ac:dyDescent="0.25">
      <c r="A1817" s="287"/>
      <c r="B1817" s="287"/>
      <c r="C1817" s="287"/>
      <c r="D1817" s="325">
        <v>100461878</v>
      </c>
      <c r="E1817" s="326"/>
      <c r="F1817" s="326"/>
      <c r="G1817" s="326"/>
      <c r="H1817" s="326"/>
      <c r="I1817" s="327">
        <v>0.9</v>
      </c>
      <c r="J1817" s="326"/>
      <c r="K1817" s="326"/>
      <c r="L1817" s="328"/>
      <c r="M1817" s="326"/>
      <c r="N1817" s="326"/>
      <c r="O1817" s="328"/>
      <c r="P1817" s="326"/>
      <c r="Q1817" s="290">
        <v>0.9</v>
      </c>
    </row>
    <row r="1818" spans="1:17" hidden="1" outlineLevel="1" collapsed="1" x14ac:dyDescent="0.25">
      <c r="A1818" s="287"/>
      <c r="B1818" s="287"/>
      <c r="C1818" s="287"/>
      <c r="D1818" s="325">
        <v>100461879</v>
      </c>
      <c r="E1818" s="326"/>
      <c r="F1818" s="326"/>
      <c r="G1818" s="326"/>
      <c r="H1818" s="326"/>
      <c r="I1818" s="327">
        <v>3.3849999999999998</v>
      </c>
      <c r="J1818" s="326"/>
      <c r="K1818" s="326"/>
      <c r="L1818" s="328"/>
      <c r="M1818" s="326"/>
      <c r="N1818" s="326"/>
      <c r="O1818" s="328"/>
      <c r="P1818" s="326"/>
      <c r="Q1818" s="290">
        <v>3.3849999999999998</v>
      </c>
    </row>
    <row r="1819" spans="1:17" hidden="1" outlineLevel="1" collapsed="1" x14ac:dyDescent="0.25">
      <c r="A1819" s="287"/>
      <c r="B1819" s="287"/>
      <c r="C1819" s="287"/>
      <c r="D1819" s="325">
        <v>100462022</v>
      </c>
      <c r="E1819" s="326"/>
      <c r="F1819" s="326"/>
      <c r="G1819" s="326"/>
      <c r="H1819" s="326"/>
      <c r="I1819" s="327">
        <v>3.7509999999999999</v>
      </c>
      <c r="J1819" s="326"/>
      <c r="K1819" s="326"/>
      <c r="L1819" s="328"/>
      <c r="M1819" s="326"/>
      <c r="N1819" s="326"/>
      <c r="O1819" s="328"/>
      <c r="P1819" s="326"/>
      <c r="Q1819" s="290">
        <v>3.7509999999999999</v>
      </c>
    </row>
    <row r="1820" spans="1:17" hidden="1" outlineLevel="1" collapsed="1" x14ac:dyDescent="0.25">
      <c r="A1820" s="287"/>
      <c r="B1820" s="287"/>
      <c r="C1820" s="287"/>
      <c r="D1820" s="325">
        <v>100462025</v>
      </c>
      <c r="E1820" s="326"/>
      <c r="F1820" s="326"/>
      <c r="G1820" s="326"/>
      <c r="H1820" s="326"/>
      <c r="I1820" s="327">
        <v>10.6</v>
      </c>
      <c r="J1820" s="326"/>
      <c r="K1820" s="326"/>
      <c r="L1820" s="328"/>
      <c r="M1820" s="326"/>
      <c r="N1820" s="326"/>
      <c r="O1820" s="328"/>
      <c r="P1820" s="326"/>
      <c r="Q1820" s="290">
        <v>10.6</v>
      </c>
    </row>
    <row r="1821" spans="1:17" hidden="1" outlineLevel="1" collapsed="1" x14ac:dyDescent="0.25">
      <c r="A1821" s="287"/>
      <c r="B1821" s="287"/>
      <c r="C1821" s="287"/>
      <c r="D1821" s="325">
        <v>100462027</v>
      </c>
      <c r="E1821" s="326"/>
      <c r="F1821" s="326"/>
      <c r="G1821" s="326"/>
      <c r="H1821" s="326"/>
      <c r="I1821" s="327">
        <v>8.18</v>
      </c>
      <c r="J1821" s="326"/>
      <c r="K1821" s="326"/>
      <c r="L1821" s="328"/>
      <c r="M1821" s="326"/>
      <c r="N1821" s="326"/>
      <c r="O1821" s="328"/>
      <c r="P1821" s="326"/>
      <c r="Q1821" s="290">
        <v>8.18</v>
      </c>
    </row>
    <row r="1822" spans="1:17" hidden="1" outlineLevel="1" collapsed="1" x14ac:dyDescent="0.25">
      <c r="A1822" s="287"/>
      <c r="B1822" s="287"/>
      <c r="C1822" s="287"/>
      <c r="D1822" s="325">
        <v>100462028</v>
      </c>
      <c r="E1822" s="326"/>
      <c r="F1822" s="326"/>
      <c r="G1822" s="326"/>
      <c r="H1822" s="326"/>
      <c r="I1822" s="327">
        <v>3.01</v>
      </c>
      <c r="J1822" s="326"/>
      <c r="K1822" s="326"/>
      <c r="L1822" s="328"/>
      <c r="M1822" s="326"/>
      <c r="N1822" s="326"/>
      <c r="O1822" s="328"/>
      <c r="P1822" s="326"/>
      <c r="Q1822" s="290">
        <v>3.01</v>
      </c>
    </row>
    <row r="1823" spans="1:17" hidden="1" outlineLevel="1" collapsed="1" x14ac:dyDescent="0.25">
      <c r="A1823" s="287"/>
      <c r="B1823" s="287"/>
      <c r="C1823" s="287"/>
      <c r="D1823" s="325">
        <v>100462029</v>
      </c>
      <c r="E1823" s="326"/>
      <c r="F1823" s="326"/>
      <c r="G1823" s="326"/>
      <c r="H1823" s="326"/>
      <c r="I1823" s="327">
        <v>11.01</v>
      </c>
      <c r="J1823" s="326"/>
      <c r="K1823" s="326"/>
      <c r="L1823" s="328"/>
      <c r="M1823" s="326"/>
      <c r="N1823" s="326"/>
      <c r="O1823" s="328"/>
      <c r="P1823" s="326"/>
      <c r="Q1823" s="290">
        <v>11.01</v>
      </c>
    </row>
    <row r="1824" spans="1:17" hidden="1" outlineLevel="1" collapsed="1" x14ac:dyDescent="0.25">
      <c r="A1824" s="287"/>
      <c r="B1824" s="287"/>
      <c r="C1824" s="287"/>
      <c r="D1824" s="325">
        <v>100462030</v>
      </c>
      <c r="E1824" s="326"/>
      <c r="F1824" s="326"/>
      <c r="G1824" s="326"/>
      <c r="H1824" s="326"/>
      <c r="I1824" s="327">
        <v>10.87</v>
      </c>
      <c r="J1824" s="326"/>
      <c r="K1824" s="326"/>
      <c r="L1824" s="328"/>
      <c r="M1824" s="326"/>
      <c r="N1824" s="326"/>
      <c r="O1824" s="328"/>
      <c r="P1824" s="326"/>
      <c r="Q1824" s="290">
        <v>10.87</v>
      </c>
    </row>
    <row r="1825" spans="1:17" hidden="1" outlineLevel="1" collapsed="1" x14ac:dyDescent="0.25">
      <c r="A1825" s="287"/>
      <c r="B1825" s="287"/>
      <c r="C1825" s="287"/>
      <c r="D1825" s="325">
        <v>100462031</v>
      </c>
      <c r="E1825" s="326"/>
      <c r="F1825" s="326"/>
      <c r="G1825" s="326"/>
      <c r="H1825" s="326"/>
      <c r="I1825" s="327">
        <v>9.9600000000000009</v>
      </c>
      <c r="J1825" s="326"/>
      <c r="K1825" s="326"/>
      <c r="L1825" s="328"/>
      <c r="M1825" s="326"/>
      <c r="N1825" s="326"/>
      <c r="O1825" s="328"/>
      <c r="P1825" s="326"/>
      <c r="Q1825" s="290">
        <v>9.9600000000000009</v>
      </c>
    </row>
    <row r="1826" spans="1:17" hidden="1" outlineLevel="1" collapsed="1" x14ac:dyDescent="0.25">
      <c r="A1826" s="287"/>
      <c r="B1826" s="287"/>
      <c r="C1826" s="287"/>
      <c r="D1826" s="325">
        <v>100462013</v>
      </c>
      <c r="E1826" s="326"/>
      <c r="F1826" s="326"/>
      <c r="G1826" s="326"/>
      <c r="H1826" s="326"/>
      <c r="I1826" s="327">
        <v>7.21</v>
      </c>
      <c r="J1826" s="326"/>
      <c r="K1826" s="326"/>
      <c r="L1826" s="328"/>
      <c r="M1826" s="326"/>
      <c r="N1826" s="326"/>
      <c r="O1826" s="328"/>
      <c r="P1826" s="326"/>
      <c r="Q1826" s="290">
        <v>7.21</v>
      </c>
    </row>
    <row r="1827" spans="1:17" hidden="1" outlineLevel="1" collapsed="1" x14ac:dyDescent="0.25">
      <c r="A1827" s="287"/>
      <c r="B1827" s="287"/>
      <c r="C1827" s="287"/>
      <c r="D1827" s="325">
        <v>100462017</v>
      </c>
      <c r="E1827" s="326"/>
      <c r="F1827" s="326"/>
      <c r="G1827" s="326"/>
      <c r="H1827" s="326"/>
      <c r="I1827" s="327">
        <v>8.77</v>
      </c>
      <c r="J1827" s="326"/>
      <c r="K1827" s="326"/>
      <c r="L1827" s="328"/>
      <c r="M1827" s="326"/>
      <c r="N1827" s="326"/>
      <c r="O1827" s="328"/>
      <c r="P1827" s="326"/>
      <c r="Q1827" s="290">
        <v>8.77</v>
      </c>
    </row>
    <row r="1828" spans="1:17" hidden="1" outlineLevel="1" collapsed="1" x14ac:dyDescent="0.25">
      <c r="A1828" s="287"/>
      <c r="B1828" s="287"/>
      <c r="C1828" s="287"/>
      <c r="D1828" s="325">
        <v>100462061</v>
      </c>
      <c r="E1828" s="326"/>
      <c r="F1828" s="326"/>
      <c r="G1828" s="326"/>
      <c r="H1828" s="326"/>
      <c r="I1828" s="327">
        <v>8.57</v>
      </c>
      <c r="J1828" s="326"/>
      <c r="K1828" s="326"/>
      <c r="L1828" s="328"/>
      <c r="M1828" s="326"/>
      <c r="N1828" s="326"/>
      <c r="O1828" s="328"/>
      <c r="P1828" s="326"/>
      <c r="Q1828" s="290">
        <v>8.57</v>
      </c>
    </row>
    <row r="1829" spans="1:17" hidden="1" outlineLevel="1" collapsed="1" x14ac:dyDescent="0.25">
      <c r="A1829" s="287"/>
      <c r="B1829" s="287"/>
      <c r="C1829" s="287"/>
      <c r="D1829" s="325">
        <v>100462067</v>
      </c>
      <c r="E1829" s="326"/>
      <c r="F1829" s="326"/>
      <c r="G1829" s="326"/>
      <c r="H1829" s="326"/>
      <c r="I1829" s="327">
        <v>5.73</v>
      </c>
      <c r="J1829" s="326"/>
      <c r="K1829" s="326"/>
      <c r="L1829" s="328"/>
      <c r="M1829" s="326"/>
      <c r="N1829" s="326"/>
      <c r="O1829" s="328"/>
      <c r="P1829" s="326"/>
      <c r="Q1829" s="290">
        <v>5.73</v>
      </c>
    </row>
    <row r="1830" spans="1:17" hidden="1" outlineLevel="1" collapsed="1" x14ac:dyDescent="0.25">
      <c r="A1830" s="287"/>
      <c r="B1830" s="287"/>
      <c r="C1830" s="287"/>
      <c r="D1830" s="325">
        <v>100462070</v>
      </c>
      <c r="E1830" s="326"/>
      <c r="F1830" s="326"/>
      <c r="G1830" s="326"/>
      <c r="H1830" s="326"/>
      <c r="I1830" s="327">
        <v>7.55</v>
      </c>
      <c r="J1830" s="326"/>
      <c r="K1830" s="326"/>
      <c r="L1830" s="328"/>
      <c r="M1830" s="326"/>
      <c r="N1830" s="326"/>
      <c r="O1830" s="328"/>
      <c r="P1830" s="326"/>
      <c r="Q1830" s="290">
        <v>7.55</v>
      </c>
    </row>
    <row r="1831" spans="1:17" hidden="1" outlineLevel="1" collapsed="1" x14ac:dyDescent="0.25">
      <c r="A1831" s="287"/>
      <c r="B1831" s="287"/>
      <c r="C1831" s="287"/>
      <c r="D1831" s="325">
        <v>100461677</v>
      </c>
      <c r="E1831" s="326"/>
      <c r="F1831" s="326"/>
      <c r="G1831" s="326"/>
      <c r="H1831" s="326"/>
      <c r="I1831" s="327">
        <v>4.8899999999999997</v>
      </c>
      <c r="J1831" s="326"/>
      <c r="K1831" s="326"/>
      <c r="L1831" s="328"/>
      <c r="M1831" s="326"/>
      <c r="N1831" s="326"/>
      <c r="O1831" s="328"/>
      <c r="P1831" s="326"/>
      <c r="Q1831" s="290">
        <v>4.8899999999999997</v>
      </c>
    </row>
    <row r="1832" spans="1:17" hidden="1" outlineLevel="1" collapsed="1" x14ac:dyDescent="0.25">
      <c r="A1832" s="287"/>
      <c r="B1832" s="287"/>
      <c r="C1832" s="287"/>
      <c r="D1832" s="325">
        <v>100461679</v>
      </c>
      <c r="E1832" s="326"/>
      <c r="F1832" s="326"/>
      <c r="G1832" s="326"/>
      <c r="H1832" s="326"/>
      <c r="I1832" s="327">
        <v>9.86</v>
      </c>
      <c r="J1832" s="326"/>
      <c r="K1832" s="326"/>
      <c r="L1832" s="328"/>
      <c r="M1832" s="326"/>
      <c r="N1832" s="326"/>
      <c r="O1832" s="328"/>
      <c r="P1832" s="326"/>
      <c r="Q1832" s="290">
        <v>9.86</v>
      </c>
    </row>
    <row r="1833" spans="1:17" hidden="1" outlineLevel="1" collapsed="1" x14ac:dyDescent="0.25">
      <c r="A1833" s="287"/>
      <c r="B1833" s="287"/>
      <c r="C1833" s="287"/>
      <c r="D1833" s="325">
        <v>100461749</v>
      </c>
      <c r="E1833" s="326"/>
      <c r="F1833" s="326"/>
      <c r="G1833" s="326"/>
      <c r="H1833" s="326"/>
      <c r="I1833" s="327">
        <v>6.01</v>
      </c>
      <c r="J1833" s="326"/>
      <c r="K1833" s="326"/>
      <c r="L1833" s="328"/>
      <c r="M1833" s="326"/>
      <c r="N1833" s="326"/>
      <c r="O1833" s="328"/>
      <c r="P1833" s="326"/>
      <c r="Q1833" s="290">
        <v>6.01</v>
      </c>
    </row>
    <row r="1834" spans="1:17" hidden="1" outlineLevel="1" collapsed="1" x14ac:dyDescent="0.25">
      <c r="A1834" s="287"/>
      <c r="B1834" s="287"/>
      <c r="C1834" s="287"/>
      <c r="D1834" s="325">
        <v>100461755</v>
      </c>
      <c r="E1834" s="326"/>
      <c r="F1834" s="326"/>
      <c r="G1834" s="326"/>
      <c r="H1834" s="326"/>
      <c r="I1834" s="327">
        <v>2</v>
      </c>
      <c r="J1834" s="326"/>
      <c r="K1834" s="326"/>
      <c r="L1834" s="328"/>
      <c r="M1834" s="326"/>
      <c r="N1834" s="326"/>
      <c r="O1834" s="328"/>
      <c r="P1834" s="326"/>
      <c r="Q1834" s="290">
        <v>2</v>
      </c>
    </row>
    <row r="1835" spans="1:17" hidden="1" outlineLevel="1" collapsed="1" x14ac:dyDescent="0.25">
      <c r="A1835" s="287"/>
      <c r="B1835" s="287"/>
      <c r="C1835" s="287"/>
      <c r="D1835" s="325">
        <v>100461762</v>
      </c>
      <c r="E1835" s="326"/>
      <c r="F1835" s="326"/>
      <c r="G1835" s="326"/>
      <c r="H1835" s="326"/>
      <c r="I1835" s="327">
        <v>6.82</v>
      </c>
      <c r="J1835" s="326"/>
      <c r="K1835" s="326"/>
      <c r="L1835" s="328"/>
      <c r="M1835" s="326"/>
      <c r="N1835" s="326"/>
      <c r="O1835" s="328"/>
      <c r="P1835" s="326"/>
      <c r="Q1835" s="290">
        <v>6.82</v>
      </c>
    </row>
    <row r="1836" spans="1:17" hidden="1" outlineLevel="1" collapsed="1" x14ac:dyDescent="0.25">
      <c r="A1836" s="287"/>
      <c r="B1836" s="287"/>
      <c r="C1836" s="287"/>
      <c r="D1836" s="325">
        <v>100461771</v>
      </c>
      <c r="E1836" s="326"/>
      <c r="F1836" s="326"/>
      <c r="G1836" s="326"/>
      <c r="H1836" s="326"/>
      <c r="I1836" s="327">
        <v>6.82</v>
      </c>
      <c r="J1836" s="326"/>
      <c r="K1836" s="326"/>
      <c r="L1836" s="328"/>
      <c r="M1836" s="326"/>
      <c r="N1836" s="326"/>
      <c r="O1836" s="328"/>
      <c r="P1836" s="326"/>
      <c r="Q1836" s="290">
        <v>6.82</v>
      </c>
    </row>
    <row r="1837" spans="1:17" hidden="1" outlineLevel="1" collapsed="1" x14ac:dyDescent="0.25">
      <c r="A1837" s="287"/>
      <c r="B1837" s="287"/>
      <c r="C1837" s="287"/>
      <c r="D1837" s="325">
        <v>100461772</v>
      </c>
      <c r="E1837" s="326"/>
      <c r="F1837" s="326"/>
      <c r="G1837" s="326"/>
      <c r="H1837" s="326"/>
      <c r="I1837" s="327">
        <v>8.0250000000000004</v>
      </c>
      <c r="J1837" s="326"/>
      <c r="K1837" s="326"/>
      <c r="L1837" s="328"/>
      <c r="M1837" s="326"/>
      <c r="N1837" s="326"/>
      <c r="O1837" s="328"/>
      <c r="P1837" s="326"/>
      <c r="Q1837" s="290">
        <v>8.0250000000000004</v>
      </c>
    </row>
    <row r="1838" spans="1:17" hidden="1" outlineLevel="1" collapsed="1" x14ac:dyDescent="0.25">
      <c r="A1838" s="287"/>
      <c r="B1838" s="287"/>
      <c r="C1838" s="287"/>
      <c r="D1838" s="325">
        <v>100461778</v>
      </c>
      <c r="E1838" s="326"/>
      <c r="F1838" s="326"/>
      <c r="G1838" s="326"/>
      <c r="H1838" s="326"/>
      <c r="I1838" s="327">
        <v>7.59</v>
      </c>
      <c r="J1838" s="326"/>
      <c r="K1838" s="326"/>
      <c r="L1838" s="328"/>
      <c r="M1838" s="326"/>
      <c r="N1838" s="326"/>
      <c r="O1838" s="328"/>
      <c r="P1838" s="326"/>
      <c r="Q1838" s="290">
        <v>7.59</v>
      </c>
    </row>
    <row r="1839" spans="1:17" hidden="1" outlineLevel="1" collapsed="1" x14ac:dyDescent="0.25">
      <c r="A1839" s="287"/>
      <c r="B1839" s="287"/>
      <c r="C1839" s="287"/>
      <c r="D1839" s="325">
        <v>100461779</v>
      </c>
      <c r="E1839" s="326"/>
      <c r="F1839" s="326"/>
      <c r="G1839" s="326"/>
      <c r="H1839" s="326"/>
      <c r="I1839" s="327">
        <v>7.6849999999999996</v>
      </c>
      <c r="J1839" s="326"/>
      <c r="K1839" s="326"/>
      <c r="L1839" s="328"/>
      <c r="M1839" s="326"/>
      <c r="N1839" s="326"/>
      <c r="O1839" s="328"/>
      <c r="P1839" s="326"/>
      <c r="Q1839" s="290">
        <v>7.6849999999999996</v>
      </c>
    </row>
    <row r="1840" spans="1:17" hidden="1" outlineLevel="1" collapsed="1" x14ac:dyDescent="0.25">
      <c r="A1840" s="287"/>
      <c r="B1840" s="287"/>
      <c r="C1840" s="287"/>
      <c r="D1840" s="325">
        <v>100461719</v>
      </c>
      <c r="E1840" s="326"/>
      <c r="F1840" s="326"/>
      <c r="G1840" s="326"/>
      <c r="H1840" s="326"/>
      <c r="I1840" s="327">
        <v>7.67</v>
      </c>
      <c r="J1840" s="326"/>
      <c r="K1840" s="326"/>
      <c r="L1840" s="328"/>
      <c r="M1840" s="326"/>
      <c r="N1840" s="326"/>
      <c r="O1840" s="328"/>
      <c r="P1840" s="326"/>
      <c r="Q1840" s="290">
        <v>7.67</v>
      </c>
    </row>
    <row r="1841" spans="1:17" hidden="1" outlineLevel="1" collapsed="1" x14ac:dyDescent="0.25">
      <c r="A1841" s="287"/>
      <c r="B1841" s="287"/>
      <c r="C1841" s="287"/>
      <c r="D1841" s="325">
        <v>100461720</v>
      </c>
      <c r="E1841" s="326"/>
      <c r="F1841" s="326"/>
      <c r="G1841" s="326"/>
      <c r="H1841" s="326"/>
      <c r="I1841" s="327">
        <v>8.8000000000000007</v>
      </c>
      <c r="J1841" s="326"/>
      <c r="K1841" s="326"/>
      <c r="L1841" s="328"/>
      <c r="M1841" s="326"/>
      <c r="N1841" s="326"/>
      <c r="O1841" s="328"/>
      <c r="P1841" s="326"/>
      <c r="Q1841" s="290">
        <v>8.8000000000000007</v>
      </c>
    </row>
    <row r="1842" spans="1:17" hidden="1" outlineLevel="1" collapsed="1" x14ac:dyDescent="0.25">
      <c r="A1842" s="287"/>
      <c r="B1842" s="287"/>
      <c r="C1842" s="287"/>
      <c r="D1842" s="325">
        <v>100461722</v>
      </c>
      <c r="E1842" s="326"/>
      <c r="F1842" s="326"/>
      <c r="G1842" s="326"/>
      <c r="H1842" s="326"/>
      <c r="I1842" s="327">
        <v>2.66</v>
      </c>
      <c r="J1842" s="326"/>
      <c r="K1842" s="326"/>
      <c r="L1842" s="328"/>
      <c r="M1842" s="326"/>
      <c r="N1842" s="326"/>
      <c r="O1842" s="328"/>
      <c r="P1842" s="326"/>
      <c r="Q1842" s="290">
        <v>2.66</v>
      </c>
    </row>
    <row r="1843" spans="1:17" hidden="1" outlineLevel="1" collapsed="1" x14ac:dyDescent="0.25">
      <c r="A1843" s="287"/>
      <c r="B1843" s="287"/>
      <c r="C1843" s="287"/>
      <c r="D1843" s="325">
        <v>100461723</v>
      </c>
      <c r="E1843" s="326"/>
      <c r="F1843" s="326"/>
      <c r="G1843" s="326"/>
      <c r="H1843" s="326"/>
      <c r="I1843" s="327">
        <v>13.8735</v>
      </c>
      <c r="J1843" s="326"/>
      <c r="K1843" s="326"/>
      <c r="L1843" s="328"/>
      <c r="M1843" s="326"/>
      <c r="N1843" s="326"/>
      <c r="O1843" s="328"/>
      <c r="P1843" s="326"/>
      <c r="Q1843" s="290">
        <v>13.8735</v>
      </c>
    </row>
    <row r="1844" spans="1:17" hidden="1" outlineLevel="1" collapsed="1" x14ac:dyDescent="0.25">
      <c r="A1844" s="287"/>
      <c r="B1844" s="287"/>
      <c r="C1844" s="287"/>
      <c r="D1844" s="325">
        <v>100461725</v>
      </c>
      <c r="E1844" s="326"/>
      <c r="F1844" s="326"/>
      <c r="G1844" s="326"/>
      <c r="H1844" s="326"/>
      <c r="I1844" s="327">
        <v>0.49</v>
      </c>
      <c r="J1844" s="326"/>
      <c r="K1844" s="326"/>
      <c r="L1844" s="328"/>
      <c r="M1844" s="326"/>
      <c r="N1844" s="326"/>
      <c r="O1844" s="328"/>
      <c r="P1844" s="326"/>
      <c r="Q1844" s="290">
        <v>0.49</v>
      </c>
    </row>
    <row r="1845" spans="1:17" hidden="1" outlineLevel="1" collapsed="1" x14ac:dyDescent="0.25">
      <c r="A1845" s="287"/>
      <c r="B1845" s="287"/>
      <c r="C1845" s="287"/>
      <c r="D1845" s="325">
        <v>100461726</v>
      </c>
      <c r="E1845" s="326"/>
      <c r="F1845" s="326"/>
      <c r="G1845" s="326"/>
      <c r="H1845" s="326"/>
      <c r="I1845" s="327">
        <v>16.579999999999998</v>
      </c>
      <c r="J1845" s="326"/>
      <c r="K1845" s="326"/>
      <c r="L1845" s="328"/>
      <c r="M1845" s="326"/>
      <c r="N1845" s="326"/>
      <c r="O1845" s="328"/>
      <c r="P1845" s="326"/>
      <c r="Q1845" s="290">
        <v>16.579999999999998</v>
      </c>
    </row>
    <row r="1846" spans="1:17" hidden="1" outlineLevel="1" collapsed="1" x14ac:dyDescent="0.25">
      <c r="A1846" s="287"/>
      <c r="B1846" s="287"/>
      <c r="C1846" s="287"/>
      <c r="D1846" s="325">
        <v>100461727</v>
      </c>
      <c r="E1846" s="326"/>
      <c r="F1846" s="326"/>
      <c r="G1846" s="326"/>
      <c r="H1846" s="326"/>
      <c r="I1846" s="327">
        <v>3.335</v>
      </c>
      <c r="J1846" s="326"/>
      <c r="K1846" s="326"/>
      <c r="L1846" s="328"/>
      <c r="M1846" s="326"/>
      <c r="N1846" s="326"/>
      <c r="O1846" s="328"/>
      <c r="P1846" s="326"/>
      <c r="Q1846" s="290">
        <v>3.335</v>
      </c>
    </row>
    <row r="1847" spans="1:17" hidden="1" outlineLevel="1" collapsed="1" x14ac:dyDescent="0.25">
      <c r="A1847" s="287"/>
      <c r="B1847" s="287"/>
      <c r="C1847" s="287"/>
      <c r="D1847" s="325">
        <v>100461728</v>
      </c>
      <c r="E1847" s="326"/>
      <c r="F1847" s="326"/>
      <c r="G1847" s="326"/>
      <c r="H1847" s="326"/>
      <c r="I1847" s="327">
        <v>5.41</v>
      </c>
      <c r="J1847" s="326"/>
      <c r="K1847" s="326"/>
      <c r="L1847" s="328"/>
      <c r="M1847" s="326"/>
      <c r="N1847" s="326"/>
      <c r="O1847" s="328"/>
      <c r="P1847" s="326"/>
      <c r="Q1847" s="290">
        <v>5.41</v>
      </c>
    </row>
    <row r="1848" spans="1:17" hidden="1" outlineLevel="1" collapsed="1" x14ac:dyDescent="0.25">
      <c r="A1848" s="287"/>
      <c r="B1848" s="287"/>
      <c r="C1848" s="287"/>
      <c r="D1848" s="325">
        <v>100461729</v>
      </c>
      <c r="E1848" s="326"/>
      <c r="F1848" s="326"/>
      <c r="G1848" s="326"/>
      <c r="H1848" s="326"/>
      <c r="I1848" s="327">
        <v>8.7899999999999991</v>
      </c>
      <c r="J1848" s="326"/>
      <c r="K1848" s="326"/>
      <c r="L1848" s="328"/>
      <c r="M1848" s="326"/>
      <c r="N1848" s="326"/>
      <c r="O1848" s="328"/>
      <c r="P1848" s="326"/>
      <c r="Q1848" s="290">
        <v>8.7899999999999991</v>
      </c>
    </row>
    <row r="1849" spans="1:17" hidden="1" outlineLevel="1" collapsed="1" x14ac:dyDescent="0.25">
      <c r="A1849" s="287"/>
      <c r="B1849" s="287"/>
      <c r="C1849" s="287"/>
      <c r="D1849" s="325">
        <v>100461730</v>
      </c>
      <c r="E1849" s="326"/>
      <c r="F1849" s="326"/>
      <c r="G1849" s="326"/>
      <c r="H1849" s="326"/>
      <c r="I1849" s="327">
        <v>9.9600000000000009</v>
      </c>
      <c r="J1849" s="326"/>
      <c r="K1849" s="326"/>
      <c r="L1849" s="328"/>
      <c r="M1849" s="326"/>
      <c r="N1849" s="326"/>
      <c r="O1849" s="328"/>
      <c r="P1849" s="326"/>
      <c r="Q1849" s="290">
        <v>9.9600000000000009</v>
      </c>
    </row>
    <row r="1850" spans="1:17" hidden="1" outlineLevel="1" collapsed="1" x14ac:dyDescent="0.25">
      <c r="A1850" s="287"/>
      <c r="B1850" s="287"/>
      <c r="C1850" s="287"/>
      <c r="D1850" s="325">
        <v>100461731</v>
      </c>
      <c r="E1850" s="326"/>
      <c r="F1850" s="326"/>
      <c r="G1850" s="326"/>
      <c r="H1850" s="326"/>
      <c r="I1850" s="327">
        <v>5.74</v>
      </c>
      <c r="J1850" s="326"/>
      <c r="K1850" s="326"/>
      <c r="L1850" s="328"/>
      <c r="M1850" s="326"/>
      <c r="N1850" s="326"/>
      <c r="O1850" s="328"/>
      <c r="P1850" s="326"/>
      <c r="Q1850" s="290">
        <v>5.74</v>
      </c>
    </row>
    <row r="1851" spans="1:17" hidden="1" outlineLevel="1" collapsed="1" x14ac:dyDescent="0.25">
      <c r="A1851" s="287"/>
      <c r="B1851" s="287"/>
      <c r="C1851" s="287"/>
      <c r="D1851" s="325">
        <v>100461732</v>
      </c>
      <c r="E1851" s="326"/>
      <c r="F1851" s="326"/>
      <c r="G1851" s="326"/>
      <c r="H1851" s="326"/>
      <c r="I1851" s="327">
        <v>11.05</v>
      </c>
      <c r="J1851" s="326"/>
      <c r="K1851" s="326"/>
      <c r="L1851" s="328"/>
      <c r="M1851" s="326"/>
      <c r="N1851" s="326"/>
      <c r="O1851" s="328"/>
      <c r="P1851" s="326"/>
      <c r="Q1851" s="290">
        <v>11.05</v>
      </c>
    </row>
    <row r="1852" spans="1:17" hidden="1" outlineLevel="1" collapsed="1" x14ac:dyDescent="0.25">
      <c r="A1852" s="287"/>
      <c r="B1852" s="287"/>
      <c r="C1852" s="287"/>
      <c r="D1852" s="325">
        <v>100461692</v>
      </c>
      <c r="E1852" s="326"/>
      <c r="F1852" s="326"/>
      <c r="G1852" s="326"/>
      <c r="H1852" s="326"/>
      <c r="I1852" s="327">
        <v>11.56</v>
      </c>
      <c r="J1852" s="326"/>
      <c r="K1852" s="326"/>
      <c r="L1852" s="328"/>
      <c r="M1852" s="326"/>
      <c r="N1852" s="326"/>
      <c r="O1852" s="328"/>
      <c r="P1852" s="326"/>
      <c r="Q1852" s="290">
        <v>11.56</v>
      </c>
    </row>
    <row r="1853" spans="1:17" hidden="1" outlineLevel="1" collapsed="1" x14ac:dyDescent="0.25">
      <c r="A1853" s="287"/>
      <c r="B1853" s="287"/>
      <c r="C1853" s="287"/>
      <c r="D1853" s="325">
        <v>100461693</v>
      </c>
      <c r="E1853" s="326"/>
      <c r="F1853" s="326"/>
      <c r="G1853" s="326"/>
      <c r="H1853" s="326"/>
      <c r="I1853" s="327">
        <v>13.3</v>
      </c>
      <c r="J1853" s="326"/>
      <c r="K1853" s="326"/>
      <c r="L1853" s="328"/>
      <c r="M1853" s="326"/>
      <c r="N1853" s="326"/>
      <c r="O1853" s="328"/>
      <c r="P1853" s="326"/>
      <c r="Q1853" s="290">
        <v>13.3</v>
      </c>
    </row>
    <row r="1854" spans="1:17" hidden="1" outlineLevel="1" collapsed="1" x14ac:dyDescent="0.25">
      <c r="A1854" s="287"/>
      <c r="B1854" s="287"/>
      <c r="C1854" s="287"/>
      <c r="D1854" s="325">
        <v>100461695</v>
      </c>
      <c r="E1854" s="326"/>
      <c r="F1854" s="326"/>
      <c r="G1854" s="326"/>
      <c r="H1854" s="326"/>
      <c r="I1854" s="327">
        <v>7.55</v>
      </c>
      <c r="J1854" s="326"/>
      <c r="K1854" s="326"/>
      <c r="L1854" s="328"/>
      <c r="M1854" s="326"/>
      <c r="N1854" s="326"/>
      <c r="O1854" s="328"/>
      <c r="P1854" s="326"/>
      <c r="Q1854" s="290">
        <v>7.55</v>
      </c>
    </row>
    <row r="1855" spans="1:17" hidden="1" outlineLevel="1" collapsed="1" x14ac:dyDescent="0.25">
      <c r="A1855" s="287"/>
      <c r="B1855" s="287"/>
      <c r="C1855" s="287"/>
      <c r="D1855" s="325">
        <v>100461696</v>
      </c>
      <c r="E1855" s="326"/>
      <c r="F1855" s="326"/>
      <c r="G1855" s="326"/>
      <c r="H1855" s="326"/>
      <c r="I1855" s="327">
        <v>9.18</v>
      </c>
      <c r="J1855" s="326"/>
      <c r="K1855" s="326"/>
      <c r="L1855" s="328"/>
      <c r="M1855" s="326"/>
      <c r="N1855" s="326"/>
      <c r="O1855" s="328"/>
      <c r="P1855" s="326"/>
      <c r="Q1855" s="290">
        <v>9.18</v>
      </c>
    </row>
    <row r="1856" spans="1:17" hidden="1" outlineLevel="1" collapsed="1" x14ac:dyDescent="0.25">
      <c r="A1856" s="287"/>
      <c r="B1856" s="287"/>
      <c r="C1856" s="287"/>
      <c r="D1856" s="325">
        <v>100461705</v>
      </c>
      <c r="E1856" s="326"/>
      <c r="F1856" s="326"/>
      <c r="G1856" s="326"/>
      <c r="H1856" s="326"/>
      <c r="I1856" s="327">
        <v>8.27</v>
      </c>
      <c r="J1856" s="326"/>
      <c r="K1856" s="326"/>
      <c r="L1856" s="328"/>
      <c r="M1856" s="326"/>
      <c r="N1856" s="326"/>
      <c r="O1856" s="328"/>
      <c r="P1856" s="326"/>
      <c r="Q1856" s="290">
        <v>8.27</v>
      </c>
    </row>
    <row r="1857" spans="1:17" hidden="1" outlineLevel="1" collapsed="1" x14ac:dyDescent="0.25">
      <c r="A1857" s="287"/>
      <c r="B1857" s="287"/>
      <c r="C1857" s="287"/>
      <c r="D1857" s="325">
        <v>100461706</v>
      </c>
      <c r="E1857" s="326"/>
      <c r="F1857" s="326"/>
      <c r="G1857" s="326"/>
      <c r="H1857" s="326"/>
      <c r="I1857" s="327">
        <v>9</v>
      </c>
      <c r="J1857" s="326"/>
      <c r="K1857" s="326"/>
      <c r="L1857" s="328"/>
      <c r="M1857" s="326"/>
      <c r="N1857" s="326"/>
      <c r="O1857" s="328"/>
      <c r="P1857" s="326"/>
      <c r="Q1857" s="290">
        <v>9</v>
      </c>
    </row>
    <row r="1858" spans="1:17" hidden="1" outlineLevel="1" collapsed="1" x14ac:dyDescent="0.25">
      <c r="A1858" s="287"/>
      <c r="B1858" s="287"/>
      <c r="C1858" s="287"/>
      <c r="D1858" s="325">
        <v>100461707</v>
      </c>
      <c r="E1858" s="326"/>
      <c r="F1858" s="326"/>
      <c r="G1858" s="326"/>
      <c r="H1858" s="326"/>
      <c r="I1858" s="327">
        <v>8.9350000000000005</v>
      </c>
      <c r="J1858" s="326"/>
      <c r="K1858" s="326"/>
      <c r="L1858" s="328"/>
      <c r="M1858" s="326"/>
      <c r="N1858" s="326"/>
      <c r="O1858" s="328"/>
      <c r="P1858" s="326"/>
      <c r="Q1858" s="290">
        <v>8.9350000000000005</v>
      </c>
    </row>
    <row r="1859" spans="1:17" hidden="1" outlineLevel="1" collapsed="1" x14ac:dyDescent="0.25">
      <c r="A1859" s="287"/>
      <c r="B1859" s="287"/>
      <c r="C1859" s="287"/>
      <c r="D1859" s="325">
        <v>100461708</v>
      </c>
      <c r="E1859" s="326"/>
      <c r="F1859" s="326"/>
      <c r="G1859" s="326"/>
      <c r="H1859" s="326"/>
      <c r="I1859" s="327">
        <v>8.66</v>
      </c>
      <c r="J1859" s="326"/>
      <c r="K1859" s="326"/>
      <c r="L1859" s="328"/>
      <c r="M1859" s="326"/>
      <c r="N1859" s="326"/>
      <c r="O1859" s="328"/>
      <c r="P1859" s="326"/>
      <c r="Q1859" s="290">
        <v>8.66</v>
      </c>
    </row>
    <row r="1860" spans="1:17" hidden="1" outlineLevel="1" collapsed="1" x14ac:dyDescent="0.25">
      <c r="A1860" s="287"/>
      <c r="B1860" s="287"/>
      <c r="C1860" s="287"/>
      <c r="D1860" s="325">
        <v>100461709</v>
      </c>
      <c r="E1860" s="326"/>
      <c r="F1860" s="326"/>
      <c r="G1860" s="326"/>
      <c r="H1860" s="326"/>
      <c r="I1860" s="327">
        <v>9.4</v>
      </c>
      <c r="J1860" s="326"/>
      <c r="K1860" s="326"/>
      <c r="L1860" s="328"/>
      <c r="M1860" s="326"/>
      <c r="N1860" s="326"/>
      <c r="O1860" s="328"/>
      <c r="P1860" s="326"/>
      <c r="Q1860" s="290">
        <v>9.4</v>
      </c>
    </row>
    <row r="1861" spans="1:17" hidden="1" outlineLevel="1" collapsed="1" x14ac:dyDescent="0.25">
      <c r="A1861" s="287"/>
      <c r="B1861" s="287"/>
      <c r="C1861" s="287"/>
      <c r="D1861" s="325">
        <v>100461710</v>
      </c>
      <c r="E1861" s="326"/>
      <c r="F1861" s="326"/>
      <c r="G1861" s="326"/>
      <c r="H1861" s="326"/>
      <c r="I1861" s="327">
        <v>9.8000000000000007</v>
      </c>
      <c r="J1861" s="326"/>
      <c r="K1861" s="326"/>
      <c r="L1861" s="328"/>
      <c r="M1861" s="326"/>
      <c r="N1861" s="326"/>
      <c r="O1861" s="328"/>
      <c r="P1861" s="326"/>
      <c r="Q1861" s="290">
        <v>9.8000000000000007</v>
      </c>
    </row>
    <row r="1862" spans="1:17" hidden="1" outlineLevel="1" collapsed="1" x14ac:dyDescent="0.25">
      <c r="A1862" s="287"/>
      <c r="B1862" s="287"/>
      <c r="C1862" s="287"/>
      <c r="D1862" s="325">
        <v>100461713</v>
      </c>
      <c r="E1862" s="326"/>
      <c r="F1862" s="326"/>
      <c r="G1862" s="326"/>
      <c r="H1862" s="326"/>
      <c r="I1862" s="327">
        <v>6.7</v>
      </c>
      <c r="J1862" s="326"/>
      <c r="K1862" s="326"/>
      <c r="L1862" s="328"/>
      <c r="M1862" s="326"/>
      <c r="N1862" s="326"/>
      <c r="O1862" s="328"/>
      <c r="P1862" s="326"/>
      <c r="Q1862" s="290">
        <v>6.7</v>
      </c>
    </row>
    <row r="1863" spans="1:17" hidden="1" outlineLevel="1" collapsed="1" x14ac:dyDescent="0.25">
      <c r="A1863" s="287"/>
      <c r="B1863" s="287"/>
      <c r="C1863" s="287"/>
      <c r="D1863" s="325">
        <v>100461714</v>
      </c>
      <c r="E1863" s="326"/>
      <c r="F1863" s="326"/>
      <c r="G1863" s="326"/>
      <c r="H1863" s="326"/>
      <c r="I1863" s="327">
        <v>10.9</v>
      </c>
      <c r="J1863" s="326"/>
      <c r="K1863" s="326"/>
      <c r="L1863" s="328"/>
      <c r="M1863" s="326"/>
      <c r="N1863" s="326"/>
      <c r="O1863" s="328"/>
      <c r="P1863" s="326"/>
      <c r="Q1863" s="290">
        <v>10.9</v>
      </c>
    </row>
    <row r="1864" spans="1:17" hidden="1" outlineLevel="1" collapsed="1" x14ac:dyDescent="0.25">
      <c r="A1864" s="287"/>
      <c r="B1864" s="287"/>
      <c r="C1864" s="287"/>
      <c r="D1864" s="325">
        <v>100461715</v>
      </c>
      <c r="E1864" s="326"/>
      <c r="F1864" s="326"/>
      <c r="G1864" s="326"/>
      <c r="H1864" s="326"/>
      <c r="I1864" s="327">
        <v>4.085</v>
      </c>
      <c r="J1864" s="326"/>
      <c r="K1864" s="326"/>
      <c r="L1864" s="328"/>
      <c r="M1864" s="326"/>
      <c r="N1864" s="326"/>
      <c r="O1864" s="328"/>
      <c r="P1864" s="326"/>
      <c r="Q1864" s="290">
        <v>4.085</v>
      </c>
    </row>
    <row r="1865" spans="1:17" hidden="1" outlineLevel="1" collapsed="1" x14ac:dyDescent="0.25">
      <c r="A1865" s="287"/>
      <c r="B1865" s="287"/>
      <c r="C1865" s="287"/>
      <c r="D1865" s="325">
        <v>100461717</v>
      </c>
      <c r="E1865" s="326"/>
      <c r="F1865" s="326"/>
      <c r="G1865" s="326"/>
      <c r="H1865" s="326"/>
      <c r="I1865" s="327">
        <v>8.41</v>
      </c>
      <c r="J1865" s="326"/>
      <c r="K1865" s="326"/>
      <c r="L1865" s="328"/>
      <c r="M1865" s="326"/>
      <c r="N1865" s="326"/>
      <c r="O1865" s="328"/>
      <c r="P1865" s="326"/>
      <c r="Q1865" s="290">
        <v>8.41</v>
      </c>
    </row>
    <row r="1866" spans="1:17" hidden="1" outlineLevel="1" collapsed="1" x14ac:dyDescent="0.25">
      <c r="A1866" s="287"/>
      <c r="B1866" s="287"/>
      <c r="C1866" s="287"/>
      <c r="D1866" s="325">
        <v>100461610</v>
      </c>
      <c r="E1866" s="326"/>
      <c r="F1866" s="326"/>
      <c r="G1866" s="326"/>
      <c r="H1866" s="326"/>
      <c r="I1866" s="327">
        <v>8.8699999999999992</v>
      </c>
      <c r="J1866" s="326"/>
      <c r="K1866" s="326"/>
      <c r="L1866" s="328"/>
      <c r="M1866" s="326"/>
      <c r="N1866" s="326"/>
      <c r="O1866" s="328"/>
      <c r="P1866" s="326"/>
      <c r="Q1866" s="290">
        <v>8.8699999999999992</v>
      </c>
    </row>
    <row r="1867" spans="1:17" hidden="1" outlineLevel="1" collapsed="1" x14ac:dyDescent="0.25">
      <c r="A1867" s="287"/>
      <c r="B1867" s="287"/>
      <c r="C1867" s="287"/>
      <c r="D1867" s="325">
        <v>100461611</v>
      </c>
      <c r="E1867" s="326"/>
      <c r="F1867" s="326"/>
      <c r="G1867" s="326"/>
      <c r="H1867" s="326"/>
      <c r="I1867" s="327">
        <v>8.5299999999999994</v>
      </c>
      <c r="J1867" s="326"/>
      <c r="K1867" s="326"/>
      <c r="L1867" s="328"/>
      <c r="M1867" s="326"/>
      <c r="N1867" s="326"/>
      <c r="O1867" s="328"/>
      <c r="P1867" s="326"/>
      <c r="Q1867" s="290">
        <v>8.5299999999999994</v>
      </c>
    </row>
    <row r="1868" spans="1:17" hidden="1" outlineLevel="1" collapsed="1" x14ac:dyDescent="0.25">
      <c r="A1868" s="287"/>
      <c r="B1868" s="287"/>
      <c r="C1868" s="287"/>
      <c r="D1868" s="325">
        <v>100461612</v>
      </c>
      <c r="E1868" s="326"/>
      <c r="F1868" s="326"/>
      <c r="G1868" s="326"/>
      <c r="H1868" s="326"/>
      <c r="I1868" s="327">
        <v>9.64</v>
      </c>
      <c r="J1868" s="326"/>
      <c r="K1868" s="326"/>
      <c r="L1868" s="328"/>
      <c r="M1868" s="326"/>
      <c r="N1868" s="326"/>
      <c r="O1868" s="328"/>
      <c r="P1868" s="326"/>
      <c r="Q1868" s="290">
        <v>9.64</v>
      </c>
    </row>
    <row r="1869" spans="1:17" hidden="1" outlineLevel="1" collapsed="1" x14ac:dyDescent="0.25">
      <c r="A1869" s="287"/>
      <c r="B1869" s="287"/>
      <c r="C1869" s="287"/>
      <c r="D1869" s="325">
        <v>100461616</v>
      </c>
      <c r="E1869" s="326"/>
      <c r="F1869" s="326"/>
      <c r="G1869" s="326"/>
      <c r="H1869" s="326"/>
      <c r="I1869" s="327">
        <v>9.26</v>
      </c>
      <c r="J1869" s="326"/>
      <c r="K1869" s="326"/>
      <c r="L1869" s="328"/>
      <c r="M1869" s="326"/>
      <c r="N1869" s="326"/>
      <c r="O1869" s="328"/>
      <c r="P1869" s="326"/>
      <c r="Q1869" s="290">
        <v>9.26</v>
      </c>
    </row>
    <row r="1870" spans="1:17" hidden="1" outlineLevel="1" collapsed="1" x14ac:dyDescent="0.25">
      <c r="A1870" s="287"/>
      <c r="B1870" s="287"/>
      <c r="C1870" s="287"/>
      <c r="D1870" s="325">
        <v>100461617</v>
      </c>
      <c r="E1870" s="326"/>
      <c r="F1870" s="326"/>
      <c r="G1870" s="326"/>
      <c r="H1870" s="326"/>
      <c r="I1870" s="327">
        <v>9.4600000000000009</v>
      </c>
      <c r="J1870" s="326"/>
      <c r="K1870" s="326"/>
      <c r="L1870" s="328"/>
      <c r="M1870" s="326"/>
      <c r="N1870" s="326"/>
      <c r="O1870" s="328"/>
      <c r="P1870" s="326"/>
      <c r="Q1870" s="290">
        <v>9.4600000000000009</v>
      </c>
    </row>
    <row r="1871" spans="1:17" hidden="1" outlineLevel="1" collapsed="1" x14ac:dyDescent="0.25">
      <c r="A1871" s="287"/>
      <c r="B1871" s="287"/>
      <c r="C1871" s="287"/>
      <c r="D1871" s="325">
        <v>100461619</v>
      </c>
      <c r="E1871" s="326"/>
      <c r="F1871" s="326"/>
      <c r="G1871" s="326"/>
      <c r="H1871" s="326"/>
      <c r="I1871" s="327">
        <v>9.9499999999999993</v>
      </c>
      <c r="J1871" s="326"/>
      <c r="K1871" s="326"/>
      <c r="L1871" s="328"/>
      <c r="M1871" s="326"/>
      <c r="N1871" s="326"/>
      <c r="O1871" s="328"/>
      <c r="P1871" s="326"/>
      <c r="Q1871" s="290">
        <v>9.9499999999999993</v>
      </c>
    </row>
    <row r="1872" spans="1:17" hidden="1" outlineLevel="1" collapsed="1" x14ac:dyDescent="0.25">
      <c r="A1872" s="287"/>
      <c r="B1872" s="287"/>
      <c r="C1872" s="287"/>
      <c r="D1872" s="325">
        <v>100461603</v>
      </c>
      <c r="E1872" s="326"/>
      <c r="F1872" s="326"/>
      <c r="G1872" s="326"/>
      <c r="H1872" s="326"/>
      <c r="I1872" s="327">
        <v>6.5</v>
      </c>
      <c r="J1872" s="326"/>
      <c r="K1872" s="326"/>
      <c r="L1872" s="328"/>
      <c r="M1872" s="326"/>
      <c r="N1872" s="326"/>
      <c r="O1872" s="328"/>
      <c r="P1872" s="326"/>
      <c r="Q1872" s="290">
        <v>6.5</v>
      </c>
    </row>
    <row r="1873" spans="1:17" hidden="1" outlineLevel="1" collapsed="1" x14ac:dyDescent="0.25">
      <c r="A1873" s="287"/>
      <c r="B1873" s="287"/>
      <c r="C1873" s="287"/>
      <c r="D1873" s="325">
        <v>100461606</v>
      </c>
      <c r="E1873" s="326"/>
      <c r="F1873" s="326"/>
      <c r="G1873" s="326"/>
      <c r="H1873" s="326"/>
      <c r="I1873" s="327">
        <v>8.59</v>
      </c>
      <c r="J1873" s="326"/>
      <c r="K1873" s="326"/>
      <c r="L1873" s="328"/>
      <c r="M1873" s="326"/>
      <c r="N1873" s="326"/>
      <c r="O1873" s="328"/>
      <c r="P1873" s="326"/>
      <c r="Q1873" s="290">
        <v>8.59</v>
      </c>
    </row>
    <row r="1874" spans="1:17" hidden="1" outlineLevel="1" collapsed="1" x14ac:dyDescent="0.25">
      <c r="A1874" s="287"/>
      <c r="B1874" s="287"/>
      <c r="C1874" s="287"/>
      <c r="D1874" s="325">
        <v>100461623</v>
      </c>
      <c r="E1874" s="326"/>
      <c r="F1874" s="326"/>
      <c r="G1874" s="326"/>
      <c r="H1874" s="326"/>
      <c r="I1874" s="327">
        <v>9.4</v>
      </c>
      <c r="J1874" s="326"/>
      <c r="K1874" s="326"/>
      <c r="L1874" s="328"/>
      <c r="M1874" s="326"/>
      <c r="N1874" s="326"/>
      <c r="O1874" s="328"/>
      <c r="P1874" s="326"/>
      <c r="Q1874" s="290">
        <v>9.4</v>
      </c>
    </row>
    <row r="1875" spans="1:17" hidden="1" outlineLevel="1" collapsed="1" x14ac:dyDescent="0.25">
      <c r="A1875" s="287"/>
      <c r="B1875" s="287"/>
      <c r="C1875" s="287"/>
      <c r="D1875" s="325">
        <v>100461635</v>
      </c>
      <c r="E1875" s="326"/>
      <c r="F1875" s="326"/>
      <c r="G1875" s="326"/>
      <c r="H1875" s="326"/>
      <c r="I1875" s="327">
        <v>6.75</v>
      </c>
      <c r="J1875" s="326"/>
      <c r="K1875" s="326"/>
      <c r="L1875" s="328"/>
      <c r="M1875" s="326"/>
      <c r="N1875" s="326"/>
      <c r="O1875" s="328"/>
      <c r="P1875" s="326"/>
      <c r="Q1875" s="290">
        <v>6.75</v>
      </c>
    </row>
    <row r="1876" spans="1:17" hidden="1" outlineLevel="1" collapsed="1" x14ac:dyDescent="0.25">
      <c r="A1876" s="287"/>
      <c r="B1876" s="287"/>
      <c r="C1876" s="287"/>
      <c r="D1876" s="325">
        <v>100461639</v>
      </c>
      <c r="E1876" s="326"/>
      <c r="F1876" s="326"/>
      <c r="G1876" s="326"/>
      <c r="H1876" s="326"/>
      <c r="I1876" s="327">
        <v>4.82</v>
      </c>
      <c r="J1876" s="326"/>
      <c r="K1876" s="326"/>
      <c r="L1876" s="328"/>
      <c r="M1876" s="326"/>
      <c r="N1876" s="326"/>
      <c r="O1876" s="328"/>
      <c r="P1876" s="326"/>
      <c r="Q1876" s="290">
        <v>4.82</v>
      </c>
    </row>
    <row r="1877" spans="1:17" hidden="1" outlineLevel="1" collapsed="1" x14ac:dyDescent="0.25">
      <c r="A1877" s="287"/>
      <c r="B1877" s="287"/>
      <c r="C1877" s="287"/>
      <c r="D1877" s="325">
        <v>100461640</v>
      </c>
      <c r="E1877" s="326"/>
      <c r="F1877" s="326"/>
      <c r="G1877" s="326"/>
      <c r="H1877" s="326"/>
      <c r="I1877" s="327">
        <v>6.31</v>
      </c>
      <c r="J1877" s="326"/>
      <c r="K1877" s="326"/>
      <c r="L1877" s="328"/>
      <c r="M1877" s="326"/>
      <c r="N1877" s="326"/>
      <c r="O1877" s="328"/>
      <c r="P1877" s="326"/>
      <c r="Q1877" s="290">
        <v>6.31</v>
      </c>
    </row>
    <row r="1878" spans="1:17" hidden="1" outlineLevel="1" collapsed="1" x14ac:dyDescent="0.25">
      <c r="A1878" s="287"/>
      <c r="B1878" s="287"/>
      <c r="C1878" s="287"/>
      <c r="D1878" s="325">
        <v>100461643</v>
      </c>
      <c r="E1878" s="326"/>
      <c r="F1878" s="326"/>
      <c r="G1878" s="326"/>
      <c r="H1878" s="326"/>
      <c r="I1878" s="327">
        <v>3.18</v>
      </c>
      <c r="J1878" s="326"/>
      <c r="K1878" s="326"/>
      <c r="L1878" s="328"/>
      <c r="M1878" s="326"/>
      <c r="N1878" s="326"/>
      <c r="O1878" s="328"/>
      <c r="P1878" s="326"/>
      <c r="Q1878" s="290">
        <v>3.18</v>
      </c>
    </row>
    <row r="1879" spans="1:17" hidden="1" outlineLevel="1" collapsed="1" x14ac:dyDescent="0.25">
      <c r="A1879" s="287"/>
      <c r="B1879" s="287"/>
      <c r="C1879" s="287"/>
      <c r="D1879" s="325">
        <v>100461644</v>
      </c>
      <c r="E1879" s="326"/>
      <c r="F1879" s="326"/>
      <c r="G1879" s="326"/>
      <c r="H1879" s="326"/>
      <c r="I1879" s="327">
        <v>3.58</v>
      </c>
      <c r="J1879" s="326"/>
      <c r="K1879" s="326"/>
      <c r="L1879" s="328"/>
      <c r="M1879" s="326"/>
      <c r="N1879" s="326"/>
      <c r="O1879" s="328"/>
      <c r="P1879" s="326"/>
      <c r="Q1879" s="290">
        <v>3.58</v>
      </c>
    </row>
    <row r="1880" spans="1:17" hidden="1" outlineLevel="1" collapsed="1" x14ac:dyDescent="0.25">
      <c r="A1880" s="287"/>
      <c r="B1880" s="287"/>
      <c r="C1880" s="287"/>
      <c r="D1880" s="325">
        <v>100461645</v>
      </c>
      <c r="E1880" s="326"/>
      <c r="F1880" s="326"/>
      <c r="G1880" s="326"/>
      <c r="H1880" s="326"/>
      <c r="I1880" s="327">
        <v>1.39</v>
      </c>
      <c r="J1880" s="326"/>
      <c r="K1880" s="326"/>
      <c r="L1880" s="328"/>
      <c r="M1880" s="326"/>
      <c r="N1880" s="326"/>
      <c r="O1880" s="328"/>
      <c r="P1880" s="326"/>
      <c r="Q1880" s="290">
        <v>1.39</v>
      </c>
    </row>
    <row r="1881" spans="1:17" hidden="1" outlineLevel="1" collapsed="1" x14ac:dyDescent="0.25">
      <c r="A1881" s="287"/>
      <c r="B1881" s="287"/>
      <c r="C1881" s="287"/>
      <c r="D1881" s="325">
        <v>100461646</v>
      </c>
      <c r="E1881" s="326"/>
      <c r="F1881" s="326"/>
      <c r="G1881" s="326"/>
      <c r="H1881" s="326"/>
      <c r="I1881" s="327">
        <v>9.14</v>
      </c>
      <c r="J1881" s="326"/>
      <c r="K1881" s="326"/>
      <c r="L1881" s="328"/>
      <c r="M1881" s="326"/>
      <c r="N1881" s="326"/>
      <c r="O1881" s="328"/>
      <c r="P1881" s="326"/>
      <c r="Q1881" s="290">
        <v>9.14</v>
      </c>
    </row>
    <row r="1882" spans="1:17" hidden="1" outlineLevel="1" collapsed="1" x14ac:dyDescent="0.25">
      <c r="A1882" s="287"/>
      <c r="B1882" s="287"/>
      <c r="C1882" s="287"/>
      <c r="D1882" s="325">
        <v>100461647</v>
      </c>
      <c r="E1882" s="326"/>
      <c r="F1882" s="326"/>
      <c r="G1882" s="326"/>
      <c r="H1882" s="326"/>
      <c r="I1882" s="327">
        <v>8.65</v>
      </c>
      <c r="J1882" s="326"/>
      <c r="K1882" s="326"/>
      <c r="L1882" s="328"/>
      <c r="M1882" s="326"/>
      <c r="N1882" s="326"/>
      <c r="O1882" s="328"/>
      <c r="P1882" s="326"/>
      <c r="Q1882" s="290">
        <v>8.65</v>
      </c>
    </row>
    <row r="1883" spans="1:17" hidden="1" outlineLevel="1" collapsed="1" x14ac:dyDescent="0.25">
      <c r="A1883" s="287"/>
      <c r="B1883" s="287"/>
      <c r="C1883" s="287"/>
      <c r="D1883" s="325">
        <v>100461650</v>
      </c>
      <c r="E1883" s="326"/>
      <c r="F1883" s="326"/>
      <c r="G1883" s="326"/>
      <c r="H1883" s="326"/>
      <c r="I1883" s="327">
        <v>7.2649999999999997</v>
      </c>
      <c r="J1883" s="326"/>
      <c r="K1883" s="326"/>
      <c r="L1883" s="328"/>
      <c r="M1883" s="326"/>
      <c r="N1883" s="326"/>
      <c r="O1883" s="328"/>
      <c r="P1883" s="326"/>
      <c r="Q1883" s="290">
        <v>7.2649999999999997</v>
      </c>
    </row>
    <row r="1884" spans="1:17" hidden="1" outlineLevel="1" collapsed="1" x14ac:dyDescent="0.25">
      <c r="A1884" s="287"/>
      <c r="B1884" s="287"/>
      <c r="C1884" s="287"/>
      <c r="D1884" s="325">
        <v>100461651</v>
      </c>
      <c r="E1884" s="326"/>
      <c r="F1884" s="326"/>
      <c r="G1884" s="326"/>
      <c r="H1884" s="326"/>
      <c r="I1884" s="327">
        <v>9.56</v>
      </c>
      <c r="J1884" s="326"/>
      <c r="K1884" s="326"/>
      <c r="L1884" s="328"/>
      <c r="M1884" s="326"/>
      <c r="N1884" s="326"/>
      <c r="O1884" s="328"/>
      <c r="P1884" s="326"/>
      <c r="Q1884" s="290">
        <v>9.56</v>
      </c>
    </row>
    <row r="1885" spans="1:17" hidden="1" outlineLevel="1" collapsed="1" x14ac:dyDescent="0.25">
      <c r="A1885" s="287"/>
      <c r="B1885" s="287"/>
      <c r="C1885" s="287"/>
      <c r="D1885" s="325">
        <v>100461653</v>
      </c>
      <c r="E1885" s="326"/>
      <c r="F1885" s="326"/>
      <c r="G1885" s="326"/>
      <c r="H1885" s="326"/>
      <c r="I1885" s="327">
        <v>7.1950000000000003</v>
      </c>
      <c r="J1885" s="326"/>
      <c r="K1885" s="326"/>
      <c r="L1885" s="328"/>
      <c r="M1885" s="326"/>
      <c r="N1885" s="326"/>
      <c r="O1885" s="328"/>
      <c r="P1885" s="326"/>
      <c r="Q1885" s="290">
        <v>7.1950000000000003</v>
      </c>
    </row>
    <row r="1886" spans="1:17" hidden="1" outlineLevel="1" collapsed="1" x14ac:dyDescent="0.25">
      <c r="A1886" s="287"/>
      <c r="B1886" s="287"/>
      <c r="C1886" s="287"/>
      <c r="D1886" s="325">
        <v>100461656</v>
      </c>
      <c r="E1886" s="326"/>
      <c r="F1886" s="326"/>
      <c r="G1886" s="326"/>
      <c r="H1886" s="326"/>
      <c r="I1886" s="327">
        <v>9.0500000000000007</v>
      </c>
      <c r="J1886" s="326"/>
      <c r="K1886" s="326"/>
      <c r="L1886" s="328"/>
      <c r="M1886" s="326"/>
      <c r="N1886" s="326"/>
      <c r="O1886" s="328"/>
      <c r="P1886" s="326"/>
      <c r="Q1886" s="290">
        <v>9.0500000000000007</v>
      </c>
    </row>
    <row r="1887" spans="1:17" hidden="1" outlineLevel="1" collapsed="1" x14ac:dyDescent="0.25">
      <c r="A1887" s="287"/>
      <c r="B1887" s="287"/>
      <c r="C1887" s="287"/>
      <c r="D1887" s="325">
        <v>100461657</v>
      </c>
      <c r="E1887" s="326"/>
      <c r="F1887" s="326"/>
      <c r="G1887" s="326"/>
      <c r="H1887" s="326"/>
      <c r="I1887" s="327">
        <v>7.87</v>
      </c>
      <c r="J1887" s="326"/>
      <c r="K1887" s="326"/>
      <c r="L1887" s="328"/>
      <c r="M1887" s="326"/>
      <c r="N1887" s="326"/>
      <c r="O1887" s="328"/>
      <c r="P1887" s="326"/>
      <c r="Q1887" s="290">
        <v>7.87</v>
      </c>
    </row>
    <row r="1888" spans="1:17" hidden="1" outlineLevel="1" collapsed="1" x14ac:dyDescent="0.25">
      <c r="A1888" s="287"/>
      <c r="B1888" s="287"/>
      <c r="C1888" s="287"/>
      <c r="D1888" s="325">
        <v>100461660</v>
      </c>
      <c r="E1888" s="326"/>
      <c r="F1888" s="326"/>
      <c r="G1888" s="326"/>
      <c r="H1888" s="326"/>
      <c r="I1888" s="327">
        <v>4.3899999999999997</v>
      </c>
      <c r="J1888" s="326"/>
      <c r="K1888" s="326"/>
      <c r="L1888" s="328"/>
      <c r="M1888" s="326"/>
      <c r="N1888" s="326"/>
      <c r="O1888" s="328"/>
      <c r="P1888" s="326"/>
      <c r="Q1888" s="290">
        <v>4.3899999999999997</v>
      </c>
    </row>
    <row r="1889" spans="1:17" hidden="1" outlineLevel="1" collapsed="1" x14ac:dyDescent="0.25">
      <c r="A1889" s="287"/>
      <c r="B1889" s="287"/>
      <c r="C1889" s="287"/>
      <c r="D1889" s="325">
        <v>100461390</v>
      </c>
      <c r="E1889" s="326"/>
      <c r="F1889" s="326"/>
      <c r="G1889" s="326"/>
      <c r="H1889" s="326"/>
      <c r="I1889" s="327">
        <v>4.8899999999999997</v>
      </c>
      <c r="J1889" s="326"/>
      <c r="K1889" s="326"/>
      <c r="L1889" s="328"/>
      <c r="M1889" s="326"/>
      <c r="N1889" s="326"/>
      <c r="O1889" s="328"/>
      <c r="P1889" s="326"/>
      <c r="Q1889" s="290">
        <v>4.8899999999999997</v>
      </c>
    </row>
    <row r="1890" spans="1:17" hidden="1" outlineLevel="1" collapsed="1" x14ac:dyDescent="0.25">
      <c r="A1890" s="287"/>
      <c r="B1890" s="287"/>
      <c r="C1890" s="287"/>
      <c r="D1890" s="325">
        <v>100461403</v>
      </c>
      <c r="E1890" s="326"/>
      <c r="F1890" s="326"/>
      <c r="G1890" s="326"/>
      <c r="H1890" s="326"/>
      <c r="I1890" s="327">
        <v>9.99</v>
      </c>
      <c r="J1890" s="326"/>
      <c r="K1890" s="326"/>
      <c r="L1890" s="328"/>
      <c r="M1890" s="326"/>
      <c r="N1890" s="326"/>
      <c r="O1890" s="328"/>
      <c r="P1890" s="326"/>
      <c r="Q1890" s="290">
        <v>9.99</v>
      </c>
    </row>
    <row r="1891" spans="1:17" hidden="1" outlineLevel="1" collapsed="1" x14ac:dyDescent="0.25">
      <c r="A1891" s="287"/>
      <c r="B1891" s="287"/>
      <c r="C1891" s="287"/>
      <c r="D1891" s="325">
        <v>100461409</v>
      </c>
      <c r="E1891" s="326"/>
      <c r="F1891" s="326"/>
      <c r="G1891" s="326"/>
      <c r="H1891" s="326"/>
      <c r="I1891" s="327">
        <v>7.47</v>
      </c>
      <c r="J1891" s="326"/>
      <c r="K1891" s="326"/>
      <c r="L1891" s="328"/>
      <c r="M1891" s="326"/>
      <c r="N1891" s="326"/>
      <c r="O1891" s="328"/>
      <c r="P1891" s="326"/>
      <c r="Q1891" s="290">
        <v>7.47</v>
      </c>
    </row>
    <row r="1892" spans="1:17" hidden="1" outlineLevel="1" collapsed="1" x14ac:dyDescent="0.25">
      <c r="A1892" s="287"/>
      <c r="B1892" s="287"/>
      <c r="C1892" s="287"/>
      <c r="D1892" s="325">
        <v>100461410</v>
      </c>
      <c r="E1892" s="326"/>
      <c r="F1892" s="326"/>
      <c r="G1892" s="326"/>
      <c r="H1892" s="326"/>
      <c r="I1892" s="327">
        <v>10.18</v>
      </c>
      <c r="J1892" s="326"/>
      <c r="K1892" s="326"/>
      <c r="L1892" s="328"/>
      <c r="M1892" s="326"/>
      <c r="N1892" s="326"/>
      <c r="O1892" s="328"/>
      <c r="P1892" s="326"/>
      <c r="Q1892" s="290">
        <v>10.18</v>
      </c>
    </row>
    <row r="1893" spans="1:17" hidden="1" outlineLevel="1" collapsed="1" x14ac:dyDescent="0.25">
      <c r="A1893" s="287"/>
      <c r="B1893" s="287"/>
      <c r="C1893" s="287"/>
      <c r="D1893" s="325">
        <v>100461288</v>
      </c>
      <c r="E1893" s="326"/>
      <c r="F1893" s="326"/>
      <c r="G1893" s="326"/>
      <c r="H1893" s="326"/>
      <c r="I1893" s="327">
        <v>8.25</v>
      </c>
      <c r="J1893" s="326"/>
      <c r="K1893" s="326"/>
      <c r="L1893" s="328"/>
      <c r="M1893" s="326"/>
      <c r="N1893" s="326"/>
      <c r="O1893" s="328"/>
      <c r="P1893" s="326"/>
      <c r="Q1893" s="290">
        <v>8.25</v>
      </c>
    </row>
    <row r="1894" spans="1:17" hidden="1" outlineLevel="1" collapsed="1" x14ac:dyDescent="0.25">
      <c r="A1894" s="287"/>
      <c r="B1894" s="287"/>
      <c r="C1894" s="287"/>
      <c r="D1894" s="325">
        <v>100461289</v>
      </c>
      <c r="E1894" s="326"/>
      <c r="F1894" s="326"/>
      <c r="G1894" s="326"/>
      <c r="H1894" s="326"/>
      <c r="I1894" s="327">
        <v>9.59</v>
      </c>
      <c r="J1894" s="326"/>
      <c r="K1894" s="326"/>
      <c r="L1894" s="328"/>
      <c r="M1894" s="326"/>
      <c r="N1894" s="326"/>
      <c r="O1894" s="328"/>
      <c r="P1894" s="326"/>
      <c r="Q1894" s="290">
        <v>9.59</v>
      </c>
    </row>
    <row r="1895" spans="1:17" hidden="1" outlineLevel="1" collapsed="1" x14ac:dyDescent="0.25">
      <c r="A1895" s="287"/>
      <c r="B1895" s="287"/>
      <c r="C1895" s="287"/>
      <c r="D1895" s="325">
        <v>100461290</v>
      </c>
      <c r="E1895" s="326"/>
      <c r="F1895" s="326"/>
      <c r="G1895" s="326"/>
      <c r="H1895" s="326"/>
      <c r="I1895" s="327">
        <v>9.73</v>
      </c>
      <c r="J1895" s="326"/>
      <c r="K1895" s="326"/>
      <c r="L1895" s="328"/>
      <c r="M1895" s="326"/>
      <c r="N1895" s="326"/>
      <c r="O1895" s="328"/>
      <c r="P1895" s="326"/>
      <c r="Q1895" s="290">
        <v>9.73</v>
      </c>
    </row>
    <row r="1896" spans="1:17" hidden="1" outlineLevel="1" collapsed="1" x14ac:dyDescent="0.25">
      <c r="A1896" s="287"/>
      <c r="B1896" s="287"/>
      <c r="C1896" s="287"/>
      <c r="D1896" s="325">
        <v>100461348</v>
      </c>
      <c r="E1896" s="326"/>
      <c r="F1896" s="326"/>
      <c r="G1896" s="326"/>
      <c r="H1896" s="326"/>
      <c r="I1896" s="327">
        <v>2.5299999999999998</v>
      </c>
      <c r="J1896" s="326"/>
      <c r="K1896" s="326"/>
      <c r="L1896" s="328"/>
      <c r="M1896" s="326"/>
      <c r="N1896" s="326"/>
      <c r="O1896" s="328"/>
      <c r="P1896" s="326"/>
      <c r="Q1896" s="290">
        <v>2.5299999999999998</v>
      </c>
    </row>
    <row r="1897" spans="1:17" hidden="1" outlineLevel="1" collapsed="1" x14ac:dyDescent="0.25">
      <c r="A1897" s="287"/>
      <c r="B1897" s="287"/>
      <c r="C1897" s="287"/>
      <c r="D1897" s="325">
        <v>100461395</v>
      </c>
      <c r="E1897" s="326"/>
      <c r="F1897" s="326"/>
      <c r="G1897" s="326"/>
      <c r="H1897" s="326"/>
      <c r="I1897" s="327">
        <v>7.98</v>
      </c>
      <c r="J1897" s="326"/>
      <c r="K1897" s="326"/>
      <c r="L1897" s="328"/>
      <c r="M1897" s="326"/>
      <c r="N1897" s="326"/>
      <c r="O1897" s="328"/>
      <c r="P1897" s="326"/>
      <c r="Q1897" s="290">
        <v>7.98</v>
      </c>
    </row>
    <row r="1898" spans="1:17" hidden="1" outlineLevel="1" collapsed="1" x14ac:dyDescent="0.25">
      <c r="A1898" s="287"/>
      <c r="B1898" s="287"/>
      <c r="C1898" s="287"/>
      <c r="D1898" s="325">
        <v>100461398</v>
      </c>
      <c r="E1898" s="326"/>
      <c r="F1898" s="326"/>
      <c r="G1898" s="326"/>
      <c r="H1898" s="326"/>
      <c r="I1898" s="327">
        <v>9.1</v>
      </c>
      <c r="J1898" s="326"/>
      <c r="K1898" s="326"/>
      <c r="L1898" s="328"/>
      <c r="M1898" s="326"/>
      <c r="N1898" s="326"/>
      <c r="O1898" s="328"/>
      <c r="P1898" s="326"/>
      <c r="Q1898" s="290">
        <v>9.1</v>
      </c>
    </row>
    <row r="1899" spans="1:17" hidden="1" outlineLevel="1" collapsed="1" x14ac:dyDescent="0.25">
      <c r="A1899" s="287"/>
      <c r="B1899" s="287"/>
      <c r="C1899" s="287"/>
      <c r="D1899" s="325">
        <v>100461399</v>
      </c>
      <c r="E1899" s="326"/>
      <c r="F1899" s="326"/>
      <c r="G1899" s="326"/>
      <c r="H1899" s="326"/>
      <c r="I1899" s="327">
        <v>9.49</v>
      </c>
      <c r="J1899" s="326"/>
      <c r="K1899" s="326"/>
      <c r="L1899" s="328"/>
      <c r="M1899" s="326"/>
      <c r="N1899" s="326"/>
      <c r="O1899" s="328"/>
      <c r="P1899" s="326"/>
      <c r="Q1899" s="290">
        <v>9.49</v>
      </c>
    </row>
    <row r="1900" spans="1:17" hidden="1" outlineLevel="1" collapsed="1" x14ac:dyDescent="0.25">
      <c r="A1900" s="287"/>
      <c r="B1900" s="287"/>
      <c r="C1900" s="287"/>
      <c r="D1900" s="325">
        <v>100461467</v>
      </c>
      <c r="E1900" s="326"/>
      <c r="F1900" s="326"/>
      <c r="G1900" s="326"/>
      <c r="H1900" s="326"/>
      <c r="I1900" s="327">
        <v>9.3800000000000008</v>
      </c>
      <c r="J1900" s="326"/>
      <c r="K1900" s="326"/>
      <c r="L1900" s="328"/>
      <c r="M1900" s="326"/>
      <c r="N1900" s="326"/>
      <c r="O1900" s="328"/>
      <c r="P1900" s="326"/>
      <c r="Q1900" s="290">
        <v>9.3800000000000008</v>
      </c>
    </row>
    <row r="1901" spans="1:17" hidden="1" outlineLevel="1" collapsed="1" x14ac:dyDescent="0.25">
      <c r="A1901" s="287"/>
      <c r="B1901" s="287"/>
      <c r="C1901" s="287"/>
      <c r="D1901" s="325">
        <v>100461469</v>
      </c>
      <c r="E1901" s="326"/>
      <c r="F1901" s="326"/>
      <c r="G1901" s="326"/>
      <c r="H1901" s="326"/>
      <c r="I1901" s="327">
        <v>10.35</v>
      </c>
      <c r="J1901" s="326"/>
      <c r="K1901" s="326"/>
      <c r="L1901" s="328"/>
      <c r="M1901" s="326"/>
      <c r="N1901" s="326"/>
      <c r="O1901" s="328"/>
      <c r="P1901" s="326"/>
      <c r="Q1901" s="290">
        <v>10.35</v>
      </c>
    </row>
    <row r="1902" spans="1:17" hidden="1" outlineLevel="1" collapsed="1" x14ac:dyDescent="0.25">
      <c r="A1902" s="287"/>
      <c r="B1902" s="287"/>
      <c r="C1902" s="287"/>
      <c r="D1902" s="325">
        <v>100461470</v>
      </c>
      <c r="E1902" s="326"/>
      <c r="F1902" s="326"/>
      <c r="G1902" s="326"/>
      <c r="H1902" s="326"/>
      <c r="I1902" s="327">
        <v>1.95</v>
      </c>
      <c r="J1902" s="326"/>
      <c r="K1902" s="326"/>
      <c r="L1902" s="328"/>
      <c r="M1902" s="326"/>
      <c r="N1902" s="326"/>
      <c r="O1902" s="328"/>
      <c r="P1902" s="326"/>
      <c r="Q1902" s="290">
        <v>1.95</v>
      </c>
    </row>
    <row r="1903" spans="1:17" hidden="1" outlineLevel="1" collapsed="1" x14ac:dyDescent="0.25">
      <c r="A1903" s="287"/>
      <c r="B1903" s="287"/>
      <c r="C1903" s="287"/>
      <c r="D1903" s="325">
        <v>100461471</v>
      </c>
      <c r="E1903" s="326"/>
      <c r="F1903" s="326"/>
      <c r="G1903" s="326"/>
      <c r="H1903" s="326"/>
      <c r="I1903" s="327">
        <v>6.92</v>
      </c>
      <c r="J1903" s="326"/>
      <c r="K1903" s="326"/>
      <c r="L1903" s="328"/>
      <c r="M1903" s="326"/>
      <c r="N1903" s="326"/>
      <c r="O1903" s="328"/>
      <c r="P1903" s="326"/>
      <c r="Q1903" s="290">
        <v>6.92</v>
      </c>
    </row>
    <row r="1904" spans="1:17" hidden="1" outlineLevel="1" collapsed="1" x14ac:dyDescent="0.25">
      <c r="A1904" s="287"/>
      <c r="B1904" s="287"/>
      <c r="C1904" s="287"/>
      <c r="D1904" s="325">
        <v>100461473</v>
      </c>
      <c r="E1904" s="326"/>
      <c r="F1904" s="326"/>
      <c r="G1904" s="326"/>
      <c r="H1904" s="326"/>
      <c r="I1904" s="327">
        <v>7.88</v>
      </c>
      <c r="J1904" s="326"/>
      <c r="K1904" s="326"/>
      <c r="L1904" s="328"/>
      <c r="M1904" s="326"/>
      <c r="N1904" s="326"/>
      <c r="O1904" s="328"/>
      <c r="P1904" s="326"/>
      <c r="Q1904" s="290">
        <v>7.88</v>
      </c>
    </row>
    <row r="1905" spans="1:17" hidden="1" outlineLevel="1" collapsed="1" x14ac:dyDescent="0.25">
      <c r="A1905" s="287"/>
      <c r="B1905" s="287"/>
      <c r="C1905" s="287"/>
      <c r="D1905" s="325">
        <v>100461474</v>
      </c>
      <c r="E1905" s="326"/>
      <c r="F1905" s="326"/>
      <c r="G1905" s="326"/>
      <c r="H1905" s="326"/>
      <c r="I1905" s="327">
        <v>7.79</v>
      </c>
      <c r="J1905" s="326"/>
      <c r="K1905" s="326"/>
      <c r="L1905" s="328"/>
      <c r="M1905" s="326"/>
      <c r="N1905" s="326"/>
      <c r="O1905" s="328"/>
      <c r="P1905" s="326"/>
      <c r="Q1905" s="290">
        <v>7.79</v>
      </c>
    </row>
    <row r="1906" spans="1:17" hidden="1" outlineLevel="1" collapsed="1" x14ac:dyDescent="0.25">
      <c r="A1906" s="287"/>
      <c r="B1906" s="287"/>
      <c r="C1906" s="287"/>
      <c r="D1906" s="325">
        <v>100461476</v>
      </c>
      <c r="E1906" s="326"/>
      <c r="F1906" s="326"/>
      <c r="G1906" s="326"/>
      <c r="H1906" s="326"/>
      <c r="I1906" s="327">
        <v>1.23</v>
      </c>
      <c r="J1906" s="326"/>
      <c r="K1906" s="326"/>
      <c r="L1906" s="328"/>
      <c r="M1906" s="326"/>
      <c r="N1906" s="326"/>
      <c r="O1906" s="328"/>
      <c r="P1906" s="326"/>
      <c r="Q1906" s="290">
        <v>1.23</v>
      </c>
    </row>
    <row r="1907" spans="1:17" hidden="1" outlineLevel="1" collapsed="1" x14ac:dyDescent="0.25">
      <c r="A1907" s="287"/>
      <c r="B1907" s="287"/>
      <c r="C1907" s="287"/>
      <c r="D1907" s="325">
        <v>100461478</v>
      </c>
      <c r="E1907" s="326"/>
      <c r="F1907" s="326"/>
      <c r="G1907" s="326"/>
      <c r="H1907" s="326"/>
      <c r="I1907" s="327">
        <v>10.71</v>
      </c>
      <c r="J1907" s="326"/>
      <c r="K1907" s="326"/>
      <c r="L1907" s="328"/>
      <c r="M1907" s="326"/>
      <c r="N1907" s="326"/>
      <c r="O1907" s="328"/>
      <c r="P1907" s="326"/>
      <c r="Q1907" s="290">
        <v>10.71</v>
      </c>
    </row>
    <row r="1908" spans="1:17" hidden="1" outlineLevel="1" collapsed="1" x14ac:dyDescent="0.25">
      <c r="A1908" s="287"/>
      <c r="B1908" s="287"/>
      <c r="C1908" s="287"/>
      <c r="D1908" s="325">
        <v>100461479</v>
      </c>
      <c r="E1908" s="326"/>
      <c r="F1908" s="326"/>
      <c r="G1908" s="326"/>
      <c r="H1908" s="326"/>
      <c r="I1908" s="327">
        <v>5.67</v>
      </c>
      <c r="J1908" s="326"/>
      <c r="K1908" s="326"/>
      <c r="L1908" s="328"/>
      <c r="M1908" s="326"/>
      <c r="N1908" s="326"/>
      <c r="O1908" s="328"/>
      <c r="P1908" s="326"/>
      <c r="Q1908" s="290">
        <v>5.67</v>
      </c>
    </row>
    <row r="1909" spans="1:17" hidden="1" outlineLevel="1" collapsed="1" x14ac:dyDescent="0.25">
      <c r="A1909" s="287"/>
      <c r="B1909" s="287"/>
      <c r="C1909" s="287"/>
      <c r="D1909" s="325">
        <v>100461481</v>
      </c>
      <c r="E1909" s="326"/>
      <c r="F1909" s="326"/>
      <c r="G1909" s="326"/>
      <c r="H1909" s="326"/>
      <c r="I1909" s="327">
        <v>1.17</v>
      </c>
      <c r="J1909" s="326"/>
      <c r="K1909" s="326"/>
      <c r="L1909" s="328"/>
      <c r="M1909" s="326"/>
      <c r="N1909" s="326"/>
      <c r="O1909" s="328"/>
      <c r="P1909" s="326"/>
      <c r="Q1909" s="290">
        <v>1.17</v>
      </c>
    </row>
    <row r="1910" spans="1:17" hidden="1" outlineLevel="1" collapsed="1" x14ac:dyDescent="0.25">
      <c r="A1910" s="287"/>
      <c r="B1910" s="287"/>
      <c r="C1910" s="287"/>
      <c r="D1910" s="325">
        <v>100461483</v>
      </c>
      <c r="E1910" s="326"/>
      <c r="F1910" s="326"/>
      <c r="G1910" s="326"/>
      <c r="H1910" s="326"/>
      <c r="I1910" s="327">
        <v>9.5</v>
      </c>
      <c r="J1910" s="326"/>
      <c r="K1910" s="326"/>
      <c r="L1910" s="328"/>
      <c r="M1910" s="326"/>
      <c r="N1910" s="326"/>
      <c r="O1910" s="328"/>
      <c r="P1910" s="326"/>
      <c r="Q1910" s="290">
        <v>9.5</v>
      </c>
    </row>
    <row r="1911" spans="1:17" hidden="1" outlineLevel="1" collapsed="1" x14ac:dyDescent="0.25">
      <c r="A1911" s="287"/>
      <c r="B1911" s="287"/>
      <c r="C1911" s="287"/>
      <c r="D1911" s="325">
        <v>100461484</v>
      </c>
      <c r="E1911" s="326"/>
      <c r="F1911" s="326"/>
      <c r="G1911" s="326"/>
      <c r="H1911" s="326"/>
      <c r="I1911" s="327">
        <v>5.29</v>
      </c>
      <c r="J1911" s="326"/>
      <c r="K1911" s="326"/>
      <c r="L1911" s="328"/>
      <c r="M1911" s="326"/>
      <c r="N1911" s="326"/>
      <c r="O1911" s="328"/>
      <c r="P1911" s="326"/>
      <c r="Q1911" s="290">
        <v>5.29</v>
      </c>
    </row>
    <row r="1912" spans="1:17" hidden="1" outlineLevel="1" collapsed="1" x14ac:dyDescent="0.25">
      <c r="A1912" s="287"/>
      <c r="B1912" s="287"/>
      <c r="C1912" s="287"/>
      <c r="D1912" s="325">
        <v>100461485</v>
      </c>
      <c r="E1912" s="326"/>
      <c r="F1912" s="326"/>
      <c r="G1912" s="326"/>
      <c r="H1912" s="326"/>
      <c r="I1912" s="327">
        <v>8.83</v>
      </c>
      <c r="J1912" s="326"/>
      <c r="K1912" s="326"/>
      <c r="L1912" s="328"/>
      <c r="M1912" s="326"/>
      <c r="N1912" s="326"/>
      <c r="O1912" s="328"/>
      <c r="P1912" s="326"/>
      <c r="Q1912" s="290">
        <v>8.83</v>
      </c>
    </row>
    <row r="1913" spans="1:17" hidden="1" outlineLevel="1" collapsed="1" x14ac:dyDescent="0.25">
      <c r="A1913" s="287"/>
      <c r="B1913" s="287"/>
      <c r="C1913" s="287"/>
      <c r="D1913" s="325">
        <v>100461486</v>
      </c>
      <c r="E1913" s="326"/>
      <c r="F1913" s="326"/>
      <c r="G1913" s="326"/>
      <c r="H1913" s="326"/>
      <c r="I1913" s="327">
        <v>4.3899999999999997</v>
      </c>
      <c r="J1913" s="326"/>
      <c r="K1913" s="326"/>
      <c r="L1913" s="328"/>
      <c r="M1913" s="326"/>
      <c r="N1913" s="326"/>
      <c r="O1913" s="328"/>
      <c r="P1913" s="326"/>
      <c r="Q1913" s="290">
        <v>4.3899999999999997</v>
      </c>
    </row>
    <row r="1914" spans="1:17" hidden="1" outlineLevel="1" collapsed="1" x14ac:dyDescent="0.25">
      <c r="A1914" s="287"/>
      <c r="B1914" s="287"/>
      <c r="C1914" s="287"/>
      <c r="D1914" s="325">
        <v>100461489</v>
      </c>
      <c r="E1914" s="326"/>
      <c r="F1914" s="326"/>
      <c r="G1914" s="326"/>
      <c r="H1914" s="326"/>
      <c r="I1914" s="327">
        <v>3.2450000000000001</v>
      </c>
      <c r="J1914" s="326"/>
      <c r="K1914" s="326"/>
      <c r="L1914" s="328"/>
      <c r="M1914" s="326"/>
      <c r="N1914" s="326"/>
      <c r="O1914" s="328"/>
      <c r="P1914" s="326"/>
      <c r="Q1914" s="290">
        <v>3.2450000000000001</v>
      </c>
    </row>
    <row r="1915" spans="1:17" hidden="1" outlineLevel="1" collapsed="1" x14ac:dyDescent="0.25">
      <c r="A1915" s="287"/>
      <c r="B1915" s="287"/>
      <c r="C1915" s="287"/>
      <c r="D1915" s="325">
        <v>100461490</v>
      </c>
      <c r="E1915" s="326"/>
      <c r="F1915" s="326"/>
      <c r="G1915" s="326"/>
      <c r="H1915" s="326"/>
      <c r="I1915" s="327">
        <v>3.081</v>
      </c>
      <c r="J1915" s="326"/>
      <c r="K1915" s="326"/>
      <c r="L1915" s="328"/>
      <c r="M1915" s="326"/>
      <c r="N1915" s="326"/>
      <c r="O1915" s="328"/>
      <c r="P1915" s="326"/>
      <c r="Q1915" s="290">
        <v>3.081</v>
      </c>
    </row>
    <row r="1916" spans="1:17" hidden="1" outlineLevel="1" collapsed="1" x14ac:dyDescent="0.25">
      <c r="A1916" s="287"/>
      <c r="B1916" s="287"/>
      <c r="C1916" s="287"/>
      <c r="D1916" s="325">
        <v>100461355</v>
      </c>
      <c r="E1916" s="326"/>
      <c r="F1916" s="326"/>
      <c r="G1916" s="326"/>
      <c r="H1916" s="326"/>
      <c r="I1916" s="327">
        <v>9.52</v>
      </c>
      <c r="J1916" s="326"/>
      <c r="K1916" s="326"/>
      <c r="L1916" s="328"/>
      <c r="M1916" s="326"/>
      <c r="N1916" s="326"/>
      <c r="O1916" s="328"/>
      <c r="P1916" s="326"/>
      <c r="Q1916" s="290">
        <v>9.52</v>
      </c>
    </row>
    <row r="1917" spans="1:17" hidden="1" outlineLevel="1" collapsed="1" x14ac:dyDescent="0.25">
      <c r="A1917" s="287"/>
      <c r="B1917" s="287"/>
      <c r="C1917" s="287"/>
      <c r="D1917" s="325">
        <v>100461359</v>
      </c>
      <c r="E1917" s="326"/>
      <c r="F1917" s="326"/>
      <c r="G1917" s="326"/>
      <c r="H1917" s="326"/>
      <c r="I1917" s="327">
        <v>9.1</v>
      </c>
      <c r="J1917" s="326"/>
      <c r="K1917" s="326"/>
      <c r="L1917" s="328"/>
      <c r="M1917" s="326"/>
      <c r="N1917" s="326"/>
      <c r="O1917" s="328"/>
      <c r="P1917" s="326"/>
      <c r="Q1917" s="290">
        <v>9.1</v>
      </c>
    </row>
    <row r="1918" spans="1:17" hidden="1" outlineLevel="1" collapsed="1" x14ac:dyDescent="0.25">
      <c r="A1918" s="287"/>
      <c r="B1918" s="287"/>
      <c r="C1918" s="287"/>
      <c r="D1918" s="325">
        <v>100461361</v>
      </c>
      <c r="E1918" s="326"/>
      <c r="F1918" s="326"/>
      <c r="G1918" s="326"/>
      <c r="H1918" s="326"/>
      <c r="I1918" s="327">
        <v>6.4450000000000003</v>
      </c>
      <c r="J1918" s="326"/>
      <c r="K1918" s="326"/>
      <c r="L1918" s="328"/>
      <c r="M1918" s="326"/>
      <c r="N1918" s="326"/>
      <c r="O1918" s="328"/>
      <c r="P1918" s="326"/>
      <c r="Q1918" s="290">
        <v>6.4450000000000003</v>
      </c>
    </row>
    <row r="1919" spans="1:17" hidden="1" outlineLevel="1" collapsed="1" x14ac:dyDescent="0.25">
      <c r="A1919" s="287"/>
      <c r="B1919" s="287"/>
      <c r="C1919" s="287"/>
      <c r="D1919" s="325">
        <v>100461363</v>
      </c>
      <c r="E1919" s="326"/>
      <c r="F1919" s="326"/>
      <c r="G1919" s="326"/>
      <c r="H1919" s="326"/>
      <c r="I1919" s="327">
        <v>10.37</v>
      </c>
      <c r="J1919" s="326"/>
      <c r="K1919" s="326"/>
      <c r="L1919" s="328"/>
      <c r="M1919" s="326"/>
      <c r="N1919" s="326"/>
      <c r="O1919" s="328"/>
      <c r="P1919" s="326"/>
      <c r="Q1919" s="290">
        <v>10.37</v>
      </c>
    </row>
    <row r="1920" spans="1:17" hidden="1" outlineLevel="1" collapsed="1" x14ac:dyDescent="0.25">
      <c r="A1920" s="287"/>
      <c r="B1920" s="287"/>
      <c r="C1920" s="287"/>
      <c r="D1920" s="325">
        <v>100461366</v>
      </c>
      <c r="E1920" s="326"/>
      <c r="F1920" s="326"/>
      <c r="G1920" s="326"/>
      <c r="H1920" s="326"/>
      <c r="I1920" s="327">
        <v>8.4600000000000009</v>
      </c>
      <c r="J1920" s="326"/>
      <c r="K1920" s="326"/>
      <c r="L1920" s="328"/>
      <c r="M1920" s="326"/>
      <c r="N1920" s="326"/>
      <c r="O1920" s="328"/>
      <c r="P1920" s="326"/>
      <c r="Q1920" s="290">
        <v>8.4600000000000009</v>
      </c>
    </row>
    <row r="1921" spans="1:17" hidden="1" outlineLevel="1" collapsed="1" x14ac:dyDescent="0.25">
      <c r="A1921" s="287"/>
      <c r="B1921" s="287"/>
      <c r="C1921" s="287"/>
      <c r="D1921" s="325">
        <v>100461367</v>
      </c>
      <c r="E1921" s="326"/>
      <c r="F1921" s="326"/>
      <c r="G1921" s="326"/>
      <c r="H1921" s="326"/>
      <c r="I1921" s="327">
        <v>8.48</v>
      </c>
      <c r="J1921" s="326"/>
      <c r="K1921" s="326"/>
      <c r="L1921" s="328"/>
      <c r="M1921" s="326"/>
      <c r="N1921" s="326"/>
      <c r="O1921" s="328"/>
      <c r="P1921" s="326"/>
      <c r="Q1921" s="290">
        <v>8.48</v>
      </c>
    </row>
    <row r="1922" spans="1:17" hidden="1" outlineLevel="1" collapsed="1" x14ac:dyDescent="0.25">
      <c r="A1922" s="287"/>
      <c r="B1922" s="287"/>
      <c r="C1922" s="287"/>
      <c r="D1922" s="325">
        <v>100461277</v>
      </c>
      <c r="E1922" s="326"/>
      <c r="F1922" s="326"/>
      <c r="G1922" s="326"/>
      <c r="H1922" s="326"/>
      <c r="I1922" s="327">
        <v>10.98</v>
      </c>
      <c r="J1922" s="326"/>
      <c r="K1922" s="326"/>
      <c r="L1922" s="328"/>
      <c r="M1922" s="326"/>
      <c r="N1922" s="326"/>
      <c r="O1922" s="328"/>
      <c r="P1922" s="326"/>
      <c r="Q1922" s="290">
        <v>10.98</v>
      </c>
    </row>
    <row r="1923" spans="1:17" hidden="1" outlineLevel="1" collapsed="1" x14ac:dyDescent="0.25">
      <c r="A1923" s="287"/>
      <c r="B1923" s="287"/>
      <c r="C1923" s="287"/>
      <c r="D1923" s="325">
        <v>100461280</v>
      </c>
      <c r="E1923" s="326"/>
      <c r="F1923" s="326"/>
      <c r="G1923" s="326"/>
      <c r="H1923" s="326"/>
      <c r="I1923" s="327">
        <v>0.94</v>
      </c>
      <c r="J1923" s="326"/>
      <c r="K1923" s="326"/>
      <c r="L1923" s="328"/>
      <c r="M1923" s="326"/>
      <c r="N1923" s="326"/>
      <c r="O1923" s="328"/>
      <c r="P1923" s="326"/>
      <c r="Q1923" s="290">
        <v>0.94</v>
      </c>
    </row>
    <row r="1924" spans="1:17" hidden="1" outlineLevel="1" collapsed="1" x14ac:dyDescent="0.25">
      <c r="A1924" s="287"/>
      <c r="B1924" s="287"/>
      <c r="C1924" s="287"/>
      <c r="D1924" s="325">
        <v>100461281</v>
      </c>
      <c r="E1924" s="326"/>
      <c r="F1924" s="326"/>
      <c r="G1924" s="326"/>
      <c r="H1924" s="326"/>
      <c r="I1924" s="327">
        <v>11.79</v>
      </c>
      <c r="J1924" s="326"/>
      <c r="K1924" s="326"/>
      <c r="L1924" s="328"/>
      <c r="M1924" s="326"/>
      <c r="N1924" s="326"/>
      <c r="O1924" s="328"/>
      <c r="P1924" s="326"/>
      <c r="Q1924" s="290">
        <v>11.79</v>
      </c>
    </row>
    <row r="1925" spans="1:17" hidden="1" outlineLevel="1" collapsed="1" x14ac:dyDescent="0.25">
      <c r="A1925" s="287"/>
      <c r="B1925" s="287"/>
      <c r="C1925" s="287"/>
      <c r="D1925" s="325">
        <v>100461282</v>
      </c>
      <c r="E1925" s="326"/>
      <c r="F1925" s="326"/>
      <c r="G1925" s="326"/>
      <c r="H1925" s="326"/>
      <c r="I1925" s="327">
        <v>13.08</v>
      </c>
      <c r="J1925" s="326"/>
      <c r="K1925" s="326"/>
      <c r="L1925" s="328"/>
      <c r="M1925" s="326"/>
      <c r="N1925" s="326"/>
      <c r="O1925" s="328"/>
      <c r="P1925" s="326"/>
      <c r="Q1925" s="290">
        <v>13.08</v>
      </c>
    </row>
    <row r="1926" spans="1:17" hidden="1" outlineLevel="1" collapsed="1" x14ac:dyDescent="0.25">
      <c r="A1926" s="287"/>
      <c r="B1926" s="287"/>
      <c r="C1926" s="287"/>
      <c r="D1926" s="325">
        <v>100461283</v>
      </c>
      <c r="E1926" s="326"/>
      <c r="F1926" s="326"/>
      <c r="G1926" s="326"/>
      <c r="H1926" s="326"/>
      <c r="I1926" s="327">
        <v>8.4</v>
      </c>
      <c r="J1926" s="326"/>
      <c r="K1926" s="326"/>
      <c r="L1926" s="328"/>
      <c r="M1926" s="326"/>
      <c r="N1926" s="326"/>
      <c r="O1926" s="328"/>
      <c r="P1926" s="326"/>
      <c r="Q1926" s="290">
        <v>8.4</v>
      </c>
    </row>
    <row r="1927" spans="1:17" hidden="1" outlineLevel="1" collapsed="1" x14ac:dyDescent="0.25">
      <c r="A1927" s="287"/>
      <c r="B1927" s="287"/>
      <c r="C1927" s="287"/>
      <c r="D1927" s="325">
        <v>100461285</v>
      </c>
      <c r="E1927" s="326"/>
      <c r="F1927" s="326"/>
      <c r="G1927" s="326"/>
      <c r="H1927" s="326"/>
      <c r="I1927" s="327">
        <v>9.39</v>
      </c>
      <c r="J1927" s="326"/>
      <c r="K1927" s="326"/>
      <c r="L1927" s="328"/>
      <c r="M1927" s="326"/>
      <c r="N1927" s="326"/>
      <c r="O1927" s="328"/>
      <c r="P1927" s="326"/>
      <c r="Q1927" s="290">
        <v>9.39</v>
      </c>
    </row>
    <row r="1928" spans="1:17" hidden="1" outlineLevel="1" collapsed="1" x14ac:dyDescent="0.25">
      <c r="A1928" s="287"/>
      <c r="B1928" s="287"/>
      <c r="C1928" s="287"/>
      <c r="D1928" s="325">
        <v>100461287</v>
      </c>
      <c r="E1928" s="326"/>
      <c r="F1928" s="326"/>
      <c r="G1928" s="326"/>
      <c r="H1928" s="326"/>
      <c r="I1928" s="327">
        <v>10.93</v>
      </c>
      <c r="J1928" s="326"/>
      <c r="K1928" s="326"/>
      <c r="L1928" s="328"/>
      <c r="M1928" s="326"/>
      <c r="N1928" s="326"/>
      <c r="O1928" s="328"/>
      <c r="P1928" s="326"/>
      <c r="Q1928" s="290">
        <v>10.93</v>
      </c>
    </row>
    <row r="1929" spans="1:17" hidden="1" outlineLevel="1" collapsed="1" x14ac:dyDescent="0.25">
      <c r="A1929" s="287"/>
      <c r="B1929" s="287"/>
      <c r="C1929" s="287"/>
      <c r="D1929" s="325">
        <v>100461425</v>
      </c>
      <c r="E1929" s="326"/>
      <c r="F1929" s="326"/>
      <c r="G1929" s="326"/>
      <c r="H1929" s="326"/>
      <c r="I1929" s="327">
        <v>5.04</v>
      </c>
      <c r="J1929" s="326"/>
      <c r="K1929" s="326"/>
      <c r="L1929" s="328"/>
      <c r="M1929" s="326"/>
      <c r="N1929" s="326"/>
      <c r="O1929" s="328"/>
      <c r="P1929" s="326"/>
      <c r="Q1929" s="290">
        <v>5.04</v>
      </c>
    </row>
    <row r="1930" spans="1:17" hidden="1" outlineLevel="1" collapsed="1" x14ac:dyDescent="0.25">
      <c r="A1930" s="287"/>
      <c r="B1930" s="287"/>
      <c r="C1930" s="287"/>
      <c r="D1930" s="325">
        <v>100461431</v>
      </c>
      <c r="E1930" s="326"/>
      <c r="F1930" s="326"/>
      <c r="G1930" s="326"/>
      <c r="H1930" s="326"/>
      <c r="I1930" s="327">
        <v>1.29</v>
      </c>
      <c r="J1930" s="326"/>
      <c r="K1930" s="326"/>
      <c r="L1930" s="328"/>
      <c r="M1930" s="326"/>
      <c r="N1930" s="326"/>
      <c r="O1930" s="328"/>
      <c r="P1930" s="326"/>
      <c r="Q1930" s="290">
        <v>1.29</v>
      </c>
    </row>
    <row r="1931" spans="1:17" hidden="1" outlineLevel="1" collapsed="1" x14ac:dyDescent="0.25">
      <c r="A1931" s="287"/>
      <c r="B1931" s="287"/>
      <c r="C1931" s="287"/>
      <c r="D1931" s="325">
        <v>100461432</v>
      </c>
      <c r="E1931" s="326"/>
      <c r="F1931" s="326"/>
      <c r="G1931" s="326"/>
      <c r="H1931" s="326"/>
      <c r="I1931" s="327">
        <v>5.61</v>
      </c>
      <c r="J1931" s="326"/>
      <c r="K1931" s="326"/>
      <c r="L1931" s="328"/>
      <c r="M1931" s="326"/>
      <c r="N1931" s="326"/>
      <c r="O1931" s="328"/>
      <c r="P1931" s="326"/>
      <c r="Q1931" s="290">
        <v>5.61</v>
      </c>
    </row>
    <row r="1932" spans="1:17" hidden="1" outlineLevel="1" collapsed="1" x14ac:dyDescent="0.25">
      <c r="A1932" s="287"/>
      <c r="B1932" s="287"/>
      <c r="C1932" s="287"/>
      <c r="D1932" s="325">
        <v>100461437</v>
      </c>
      <c r="E1932" s="326"/>
      <c r="F1932" s="326"/>
      <c r="G1932" s="326"/>
      <c r="H1932" s="326"/>
      <c r="I1932" s="327">
        <v>2.4700000000000002</v>
      </c>
      <c r="J1932" s="326"/>
      <c r="K1932" s="326"/>
      <c r="L1932" s="328"/>
      <c r="M1932" s="326"/>
      <c r="N1932" s="326"/>
      <c r="O1932" s="328"/>
      <c r="P1932" s="326"/>
      <c r="Q1932" s="290">
        <v>2.4700000000000002</v>
      </c>
    </row>
    <row r="1933" spans="1:17" hidden="1" outlineLevel="1" collapsed="1" x14ac:dyDescent="0.25">
      <c r="A1933" s="287"/>
      <c r="B1933" s="287"/>
      <c r="C1933" s="287"/>
      <c r="D1933" s="325">
        <v>100461438</v>
      </c>
      <c r="E1933" s="326"/>
      <c r="F1933" s="326"/>
      <c r="G1933" s="326"/>
      <c r="H1933" s="326"/>
      <c r="I1933" s="327">
        <v>4.72</v>
      </c>
      <c r="J1933" s="326"/>
      <c r="K1933" s="326"/>
      <c r="L1933" s="328"/>
      <c r="M1933" s="326"/>
      <c r="N1933" s="326"/>
      <c r="O1933" s="328"/>
      <c r="P1933" s="326"/>
      <c r="Q1933" s="290">
        <v>4.72</v>
      </c>
    </row>
    <row r="1934" spans="1:17" hidden="1" outlineLevel="1" collapsed="1" x14ac:dyDescent="0.25">
      <c r="A1934" s="287"/>
      <c r="B1934" s="287"/>
      <c r="C1934" s="287"/>
      <c r="D1934" s="325">
        <v>100461445</v>
      </c>
      <c r="E1934" s="326"/>
      <c r="F1934" s="326"/>
      <c r="G1934" s="326"/>
      <c r="H1934" s="326"/>
      <c r="I1934" s="327">
        <v>8.36</v>
      </c>
      <c r="J1934" s="326"/>
      <c r="K1934" s="326"/>
      <c r="L1934" s="328"/>
      <c r="M1934" s="326"/>
      <c r="N1934" s="326"/>
      <c r="O1934" s="328"/>
      <c r="P1934" s="326"/>
      <c r="Q1934" s="290">
        <v>8.36</v>
      </c>
    </row>
    <row r="1935" spans="1:17" hidden="1" outlineLevel="1" collapsed="1" x14ac:dyDescent="0.25">
      <c r="A1935" s="287"/>
      <c r="B1935" s="287"/>
      <c r="C1935" s="287"/>
      <c r="D1935" s="325">
        <v>100461446</v>
      </c>
      <c r="E1935" s="326"/>
      <c r="F1935" s="326"/>
      <c r="G1935" s="326"/>
      <c r="H1935" s="326"/>
      <c r="I1935" s="327">
        <v>8.1999999999999993</v>
      </c>
      <c r="J1935" s="326"/>
      <c r="K1935" s="326"/>
      <c r="L1935" s="328"/>
      <c r="M1935" s="326"/>
      <c r="N1935" s="326"/>
      <c r="O1935" s="328"/>
      <c r="P1935" s="326"/>
      <c r="Q1935" s="290">
        <v>8.1999999999999993</v>
      </c>
    </row>
    <row r="1936" spans="1:17" hidden="1" outlineLevel="1" collapsed="1" x14ac:dyDescent="0.25">
      <c r="A1936" s="287"/>
      <c r="B1936" s="287"/>
      <c r="C1936" s="287"/>
      <c r="D1936" s="325">
        <v>100461447</v>
      </c>
      <c r="E1936" s="326"/>
      <c r="F1936" s="326"/>
      <c r="G1936" s="326"/>
      <c r="H1936" s="326"/>
      <c r="I1936" s="327">
        <v>7.85</v>
      </c>
      <c r="J1936" s="326"/>
      <c r="K1936" s="326"/>
      <c r="L1936" s="328"/>
      <c r="M1936" s="326"/>
      <c r="N1936" s="326"/>
      <c r="O1936" s="328"/>
      <c r="P1936" s="326"/>
      <c r="Q1936" s="290">
        <v>7.85</v>
      </c>
    </row>
    <row r="1937" spans="1:17" hidden="1" outlineLevel="1" collapsed="1" x14ac:dyDescent="0.25">
      <c r="A1937" s="287"/>
      <c r="B1937" s="287"/>
      <c r="C1937" s="287"/>
      <c r="D1937" s="325">
        <v>100461449</v>
      </c>
      <c r="E1937" s="326"/>
      <c r="F1937" s="326"/>
      <c r="G1937" s="326"/>
      <c r="H1937" s="326"/>
      <c r="I1937" s="327">
        <v>8.9</v>
      </c>
      <c r="J1937" s="326"/>
      <c r="K1937" s="326"/>
      <c r="L1937" s="328"/>
      <c r="M1937" s="326"/>
      <c r="N1937" s="326"/>
      <c r="O1937" s="328"/>
      <c r="P1937" s="326"/>
      <c r="Q1937" s="290">
        <v>8.9</v>
      </c>
    </row>
    <row r="1938" spans="1:17" hidden="1" outlineLevel="1" collapsed="1" x14ac:dyDescent="0.25">
      <c r="A1938" s="287"/>
      <c r="B1938" s="287"/>
      <c r="C1938" s="287"/>
      <c r="D1938" s="325">
        <v>100461450</v>
      </c>
      <c r="E1938" s="326"/>
      <c r="F1938" s="326"/>
      <c r="G1938" s="326"/>
      <c r="H1938" s="326"/>
      <c r="I1938" s="327">
        <v>4.46</v>
      </c>
      <c r="J1938" s="326"/>
      <c r="K1938" s="326"/>
      <c r="L1938" s="328"/>
      <c r="M1938" s="326"/>
      <c r="N1938" s="326"/>
      <c r="O1938" s="328"/>
      <c r="P1938" s="326"/>
      <c r="Q1938" s="290">
        <v>4.46</v>
      </c>
    </row>
    <row r="1939" spans="1:17" hidden="1" outlineLevel="1" collapsed="1" x14ac:dyDescent="0.25">
      <c r="A1939" s="287"/>
      <c r="B1939" s="287"/>
      <c r="C1939" s="287"/>
      <c r="D1939" s="325">
        <v>100461451</v>
      </c>
      <c r="E1939" s="326"/>
      <c r="F1939" s="326"/>
      <c r="G1939" s="326"/>
      <c r="H1939" s="326"/>
      <c r="I1939" s="327">
        <v>9.23</v>
      </c>
      <c r="J1939" s="326"/>
      <c r="K1939" s="326"/>
      <c r="L1939" s="328"/>
      <c r="M1939" s="326"/>
      <c r="N1939" s="326"/>
      <c r="O1939" s="328"/>
      <c r="P1939" s="326"/>
      <c r="Q1939" s="290">
        <v>9.23</v>
      </c>
    </row>
    <row r="1940" spans="1:17" hidden="1" outlineLevel="1" collapsed="1" x14ac:dyDescent="0.25">
      <c r="A1940" s="287"/>
      <c r="B1940" s="287"/>
      <c r="C1940" s="287"/>
      <c r="D1940" s="325">
        <v>100461452</v>
      </c>
      <c r="E1940" s="326"/>
      <c r="F1940" s="326"/>
      <c r="G1940" s="326"/>
      <c r="H1940" s="326"/>
      <c r="I1940" s="327">
        <v>5.585</v>
      </c>
      <c r="J1940" s="326"/>
      <c r="K1940" s="326"/>
      <c r="L1940" s="328"/>
      <c r="M1940" s="326"/>
      <c r="N1940" s="326"/>
      <c r="O1940" s="328"/>
      <c r="P1940" s="326"/>
      <c r="Q1940" s="290">
        <v>5.585</v>
      </c>
    </row>
    <row r="1941" spans="1:17" hidden="1" outlineLevel="1" collapsed="1" x14ac:dyDescent="0.25">
      <c r="A1941" s="287"/>
      <c r="B1941" s="287"/>
      <c r="C1941" s="287"/>
      <c r="D1941" s="325">
        <v>100461453</v>
      </c>
      <c r="E1941" s="326"/>
      <c r="F1941" s="326"/>
      <c r="G1941" s="326"/>
      <c r="H1941" s="326"/>
      <c r="I1941" s="327">
        <v>10.51</v>
      </c>
      <c r="J1941" s="326"/>
      <c r="K1941" s="326"/>
      <c r="L1941" s="328"/>
      <c r="M1941" s="326"/>
      <c r="N1941" s="326"/>
      <c r="O1941" s="328"/>
      <c r="P1941" s="326"/>
      <c r="Q1941" s="290">
        <v>10.51</v>
      </c>
    </row>
    <row r="1942" spans="1:17" hidden="1" outlineLevel="1" collapsed="1" x14ac:dyDescent="0.25">
      <c r="A1942" s="287"/>
      <c r="B1942" s="287"/>
      <c r="C1942" s="287"/>
      <c r="D1942" s="325">
        <v>100461455</v>
      </c>
      <c r="E1942" s="326"/>
      <c r="F1942" s="326"/>
      <c r="G1942" s="326"/>
      <c r="H1942" s="326"/>
      <c r="I1942" s="327">
        <v>0.85</v>
      </c>
      <c r="J1942" s="326"/>
      <c r="K1942" s="326"/>
      <c r="L1942" s="328"/>
      <c r="M1942" s="326"/>
      <c r="N1942" s="326"/>
      <c r="O1942" s="328"/>
      <c r="P1942" s="326"/>
      <c r="Q1942" s="290">
        <v>0.85</v>
      </c>
    </row>
    <row r="1943" spans="1:17" hidden="1" outlineLevel="1" collapsed="1" x14ac:dyDescent="0.25">
      <c r="A1943" s="287"/>
      <c r="B1943" s="287"/>
      <c r="C1943" s="287"/>
      <c r="D1943" s="325">
        <v>100461458</v>
      </c>
      <c r="E1943" s="326"/>
      <c r="F1943" s="326"/>
      <c r="G1943" s="326"/>
      <c r="H1943" s="326"/>
      <c r="I1943" s="327">
        <v>5.96</v>
      </c>
      <c r="J1943" s="326"/>
      <c r="K1943" s="326"/>
      <c r="L1943" s="328"/>
      <c r="M1943" s="326"/>
      <c r="N1943" s="326"/>
      <c r="O1943" s="328"/>
      <c r="P1943" s="326"/>
      <c r="Q1943" s="290">
        <v>5.96</v>
      </c>
    </row>
    <row r="1944" spans="1:17" hidden="1" outlineLevel="1" collapsed="1" x14ac:dyDescent="0.25">
      <c r="A1944" s="287"/>
      <c r="B1944" s="287"/>
      <c r="C1944" s="287"/>
      <c r="D1944" s="325">
        <v>100461295</v>
      </c>
      <c r="E1944" s="326"/>
      <c r="F1944" s="326"/>
      <c r="G1944" s="326"/>
      <c r="H1944" s="326"/>
      <c r="I1944" s="327">
        <v>7.3</v>
      </c>
      <c r="J1944" s="326"/>
      <c r="K1944" s="326"/>
      <c r="L1944" s="328"/>
      <c r="M1944" s="326"/>
      <c r="N1944" s="326"/>
      <c r="O1944" s="328"/>
      <c r="P1944" s="326"/>
      <c r="Q1944" s="290">
        <v>7.3</v>
      </c>
    </row>
    <row r="1945" spans="1:17" hidden="1" outlineLevel="1" collapsed="1" x14ac:dyDescent="0.25">
      <c r="A1945" s="287"/>
      <c r="B1945" s="287"/>
      <c r="C1945" s="287"/>
      <c r="D1945" s="325">
        <v>100461296</v>
      </c>
      <c r="E1945" s="326"/>
      <c r="F1945" s="326"/>
      <c r="G1945" s="326"/>
      <c r="H1945" s="326"/>
      <c r="I1945" s="327">
        <v>7.94</v>
      </c>
      <c r="J1945" s="326"/>
      <c r="K1945" s="326"/>
      <c r="L1945" s="328"/>
      <c r="M1945" s="326"/>
      <c r="N1945" s="326"/>
      <c r="O1945" s="328"/>
      <c r="P1945" s="326"/>
      <c r="Q1945" s="290">
        <v>7.94</v>
      </c>
    </row>
    <row r="1946" spans="1:17" hidden="1" outlineLevel="1" collapsed="1" x14ac:dyDescent="0.25">
      <c r="A1946" s="287"/>
      <c r="B1946" s="287"/>
      <c r="C1946" s="287"/>
      <c r="D1946" s="325">
        <v>100461297</v>
      </c>
      <c r="E1946" s="326"/>
      <c r="F1946" s="326"/>
      <c r="G1946" s="326"/>
      <c r="H1946" s="326"/>
      <c r="I1946" s="327">
        <v>7.84</v>
      </c>
      <c r="J1946" s="326"/>
      <c r="K1946" s="326"/>
      <c r="L1946" s="328"/>
      <c r="M1946" s="326"/>
      <c r="N1946" s="326"/>
      <c r="O1946" s="328"/>
      <c r="P1946" s="326"/>
      <c r="Q1946" s="290">
        <v>7.84</v>
      </c>
    </row>
    <row r="1947" spans="1:17" hidden="1" outlineLevel="1" collapsed="1" x14ac:dyDescent="0.25">
      <c r="A1947" s="287"/>
      <c r="B1947" s="287"/>
      <c r="C1947" s="287"/>
      <c r="D1947" s="325">
        <v>100461300</v>
      </c>
      <c r="E1947" s="326"/>
      <c r="F1947" s="326"/>
      <c r="G1947" s="326"/>
      <c r="H1947" s="326"/>
      <c r="I1947" s="327">
        <v>2.72</v>
      </c>
      <c r="J1947" s="326"/>
      <c r="K1947" s="326"/>
      <c r="L1947" s="328"/>
      <c r="M1947" s="326"/>
      <c r="N1947" s="326"/>
      <c r="O1947" s="328"/>
      <c r="P1947" s="326"/>
      <c r="Q1947" s="290">
        <v>2.72</v>
      </c>
    </row>
    <row r="1948" spans="1:17" hidden="1" outlineLevel="1" collapsed="1" x14ac:dyDescent="0.25">
      <c r="A1948" s="287"/>
      <c r="B1948" s="287"/>
      <c r="C1948" s="287"/>
      <c r="D1948" s="325">
        <v>100461301</v>
      </c>
      <c r="E1948" s="326"/>
      <c r="F1948" s="326"/>
      <c r="G1948" s="326"/>
      <c r="H1948" s="326"/>
      <c r="I1948" s="327">
        <v>15.12</v>
      </c>
      <c r="J1948" s="326"/>
      <c r="K1948" s="326"/>
      <c r="L1948" s="328"/>
      <c r="M1948" s="326"/>
      <c r="N1948" s="326"/>
      <c r="O1948" s="328"/>
      <c r="P1948" s="326"/>
      <c r="Q1948" s="290">
        <v>15.12</v>
      </c>
    </row>
    <row r="1949" spans="1:17" hidden="1" outlineLevel="1" collapsed="1" x14ac:dyDescent="0.25">
      <c r="A1949" s="287"/>
      <c r="B1949" s="287"/>
      <c r="C1949" s="287"/>
      <c r="D1949" s="325">
        <v>100461309</v>
      </c>
      <c r="E1949" s="326"/>
      <c r="F1949" s="326"/>
      <c r="G1949" s="326"/>
      <c r="H1949" s="326"/>
      <c r="I1949" s="327">
        <v>6.37</v>
      </c>
      <c r="J1949" s="326"/>
      <c r="K1949" s="326"/>
      <c r="L1949" s="328"/>
      <c r="M1949" s="326"/>
      <c r="N1949" s="326"/>
      <c r="O1949" s="328"/>
      <c r="P1949" s="326"/>
      <c r="Q1949" s="290">
        <v>6.37</v>
      </c>
    </row>
    <row r="1950" spans="1:17" hidden="1" outlineLevel="1" collapsed="1" x14ac:dyDescent="0.25">
      <c r="A1950" s="287"/>
      <c r="B1950" s="287"/>
      <c r="C1950" s="287"/>
      <c r="D1950" s="325">
        <v>100461310</v>
      </c>
      <c r="E1950" s="326"/>
      <c r="F1950" s="326"/>
      <c r="G1950" s="326"/>
      <c r="H1950" s="326"/>
      <c r="I1950" s="327">
        <v>8.4435000000000002</v>
      </c>
      <c r="J1950" s="326"/>
      <c r="K1950" s="326"/>
      <c r="L1950" s="328"/>
      <c r="M1950" s="326"/>
      <c r="N1950" s="326"/>
      <c r="O1950" s="328"/>
      <c r="P1950" s="326"/>
      <c r="Q1950" s="290">
        <v>8.4435000000000002</v>
      </c>
    </row>
    <row r="1951" spans="1:17" hidden="1" outlineLevel="1" collapsed="1" x14ac:dyDescent="0.25">
      <c r="A1951" s="287"/>
      <c r="B1951" s="287"/>
      <c r="C1951" s="287"/>
      <c r="D1951" s="325">
        <v>100461312</v>
      </c>
      <c r="E1951" s="326"/>
      <c r="F1951" s="326"/>
      <c r="G1951" s="326"/>
      <c r="H1951" s="326"/>
      <c r="I1951" s="327">
        <v>9.2100000000000009</v>
      </c>
      <c r="J1951" s="326"/>
      <c r="K1951" s="326"/>
      <c r="L1951" s="328"/>
      <c r="M1951" s="326"/>
      <c r="N1951" s="326"/>
      <c r="O1951" s="328"/>
      <c r="P1951" s="326"/>
      <c r="Q1951" s="290">
        <v>9.2100000000000009</v>
      </c>
    </row>
    <row r="1952" spans="1:17" hidden="1" outlineLevel="1" collapsed="1" x14ac:dyDescent="0.25">
      <c r="A1952" s="287"/>
      <c r="B1952" s="287"/>
      <c r="C1952" s="287"/>
      <c r="D1952" s="325">
        <v>100461320</v>
      </c>
      <c r="E1952" s="326"/>
      <c r="F1952" s="326"/>
      <c r="G1952" s="326"/>
      <c r="H1952" s="326"/>
      <c r="I1952" s="327">
        <v>0.74</v>
      </c>
      <c r="J1952" s="326"/>
      <c r="K1952" s="326"/>
      <c r="L1952" s="328"/>
      <c r="M1952" s="326"/>
      <c r="N1952" s="326"/>
      <c r="O1952" s="328"/>
      <c r="P1952" s="326"/>
      <c r="Q1952" s="290">
        <v>0.74</v>
      </c>
    </row>
    <row r="1953" spans="1:17" hidden="1" outlineLevel="1" collapsed="1" x14ac:dyDescent="0.25">
      <c r="A1953" s="287"/>
      <c r="B1953" s="287"/>
      <c r="C1953" s="287"/>
      <c r="D1953" s="325">
        <v>100461321</v>
      </c>
      <c r="E1953" s="326"/>
      <c r="F1953" s="326"/>
      <c r="G1953" s="326"/>
      <c r="H1953" s="326"/>
      <c r="I1953" s="327">
        <v>3.0649999999999999</v>
      </c>
      <c r="J1953" s="326"/>
      <c r="K1953" s="326"/>
      <c r="L1953" s="328"/>
      <c r="M1953" s="326"/>
      <c r="N1953" s="326"/>
      <c r="O1953" s="328"/>
      <c r="P1953" s="326"/>
      <c r="Q1953" s="290">
        <v>3.0649999999999999</v>
      </c>
    </row>
    <row r="1954" spans="1:17" hidden="1" outlineLevel="1" collapsed="1" x14ac:dyDescent="0.25">
      <c r="A1954" s="287"/>
      <c r="B1954" s="287"/>
      <c r="C1954" s="287"/>
      <c r="D1954" s="325">
        <v>100461323</v>
      </c>
      <c r="E1954" s="326"/>
      <c r="F1954" s="326"/>
      <c r="G1954" s="326"/>
      <c r="H1954" s="326"/>
      <c r="I1954" s="327">
        <v>7.33</v>
      </c>
      <c r="J1954" s="326"/>
      <c r="K1954" s="326"/>
      <c r="L1954" s="328"/>
      <c r="M1954" s="326"/>
      <c r="N1954" s="326"/>
      <c r="O1954" s="328"/>
      <c r="P1954" s="326"/>
      <c r="Q1954" s="290">
        <v>7.33</v>
      </c>
    </row>
    <row r="1955" spans="1:17" hidden="1" outlineLevel="1" collapsed="1" x14ac:dyDescent="0.25">
      <c r="A1955" s="287"/>
      <c r="B1955" s="287"/>
      <c r="C1955" s="287"/>
      <c r="D1955" s="325">
        <v>100461324</v>
      </c>
      <c r="E1955" s="326"/>
      <c r="F1955" s="326"/>
      <c r="G1955" s="326"/>
      <c r="H1955" s="326"/>
      <c r="I1955" s="327">
        <v>6.1</v>
      </c>
      <c r="J1955" s="326"/>
      <c r="K1955" s="326"/>
      <c r="L1955" s="328"/>
      <c r="M1955" s="326"/>
      <c r="N1955" s="326"/>
      <c r="O1955" s="328"/>
      <c r="P1955" s="326"/>
      <c r="Q1955" s="290">
        <v>6.1</v>
      </c>
    </row>
    <row r="1956" spans="1:17" hidden="1" outlineLevel="1" collapsed="1" x14ac:dyDescent="0.25">
      <c r="A1956" s="287"/>
      <c r="B1956" s="287"/>
      <c r="C1956" s="287"/>
      <c r="D1956" s="325">
        <v>100461325</v>
      </c>
      <c r="E1956" s="326"/>
      <c r="F1956" s="326"/>
      <c r="G1956" s="326"/>
      <c r="H1956" s="326"/>
      <c r="I1956" s="327">
        <v>7.33</v>
      </c>
      <c r="J1956" s="326"/>
      <c r="K1956" s="326"/>
      <c r="L1956" s="328"/>
      <c r="M1956" s="326"/>
      <c r="N1956" s="326"/>
      <c r="O1956" s="328"/>
      <c r="P1956" s="326"/>
      <c r="Q1956" s="290">
        <v>7.33</v>
      </c>
    </row>
    <row r="1957" spans="1:17" hidden="1" outlineLevel="1" collapsed="1" x14ac:dyDescent="0.25">
      <c r="A1957" s="287"/>
      <c r="B1957" s="287"/>
      <c r="C1957" s="287"/>
      <c r="D1957" s="325">
        <v>100461326</v>
      </c>
      <c r="E1957" s="326"/>
      <c r="F1957" s="326"/>
      <c r="G1957" s="326"/>
      <c r="H1957" s="326"/>
      <c r="I1957" s="327">
        <v>9.33</v>
      </c>
      <c r="J1957" s="326"/>
      <c r="K1957" s="326"/>
      <c r="L1957" s="328"/>
      <c r="M1957" s="326"/>
      <c r="N1957" s="326"/>
      <c r="O1957" s="328"/>
      <c r="P1957" s="326"/>
      <c r="Q1957" s="290">
        <v>9.33</v>
      </c>
    </row>
    <row r="1958" spans="1:17" hidden="1" outlineLevel="1" collapsed="1" x14ac:dyDescent="0.25">
      <c r="A1958" s="287"/>
      <c r="B1958" s="287"/>
      <c r="C1958" s="287"/>
      <c r="D1958" s="325">
        <v>100461327</v>
      </c>
      <c r="E1958" s="326"/>
      <c r="F1958" s="326"/>
      <c r="G1958" s="326"/>
      <c r="H1958" s="326"/>
      <c r="I1958" s="327">
        <v>11.5</v>
      </c>
      <c r="J1958" s="326"/>
      <c r="K1958" s="326"/>
      <c r="L1958" s="328"/>
      <c r="M1958" s="326"/>
      <c r="N1958" s="326"/>
      <c r="O1958" s="328"/>
      <c r="P1958" s="326"/>
      <c r="Q1958" s="290">
        <v>11.5</v>
      </c>
    </row>
    <row r="1959" spans="1:17" hidden="1" outlineLevel="1" collapsed="1" x14ac:dyDescent="0.25">
      <c r="A1959" s="287"/>
      <c r="B1959" s="287"/>
      <c r="C1959" s="287"/>
      <c r="D1959" s="325">
        <v>100461332</v>
      </c>
      <c r="E1959" s="326"/>
      <c r="F1959" s="326"/>
      <c r="G1959" s="326"/>
      <c r="H1959" s="326"/>
      <c r="I1959" s="327">
        <v>6.54</v>
      </c>
      <c r="J1959" s="326"/>
      <c r="K1959" s="326"/>
      <c r="L1959" s="328"/>
      <c r="M1959" s="326"/>
      <c r="N1959" s="326"/>
      <c r="O1959" s="328"/>
      <c r="P1959" s="326"/>
      <c r="Q1959" s="290">
        <v>6.54</v>
      </c>
    </row>
    <row r="1960" spans="1:17" hidden="1" outlineLevel="1" collapsed="1" x14ac:dyDescent="0.25">
      <c r="A1960" s="287"/>
      <c r="B1960" s="287"/>
      <c r="C1960" s="287"/>
      <c r="D1960" s="325">
        <v>100461338</v>
      </c>
      <c r="E1960" s="326"/>
      <c r="F1960" s="326"/>
      <c r="G1960" s="326"/>
      <c r="H1960" s="326"/>
      <c r="I1960" s="327">
        <v>9.75</v>
      </c>
      <c r="J1960" s="326"/>
      <c r="K1960" s="326"/>
      <c r="L1960" s="328"/>
      <c r="M1960" s="326"/>
      <c r="N1960" s="326"/>
      <c r="O1960" s="328"/>
      <c r="P1960" s="326"/>
      <c r="Q1960" s="290">
        <v>9.75</v>
      </c>
    </row>
    <row r="1961" spans="1:17" hidden="1" outlineLevel="1" collapsed="1" x14ac:dyDescent="0.25">
      <c r="A1961" s="287"/>
      <c r="B1961" s="287"/>
      <c r="C1961" s="287"/>
      <c r="D1961" s="325">
        <v>100461339</v>
      </c>
      <c r="E1961" s="326"/>
      <c r="F1961" s="326"/>
      <c r="G1961" s="326"/>
      <c r="H1961" s="326"/>
      <c r="I1961" s="327">
        <v>8.74</v>
      </c>
      <c r="J1961" s="326"/>
      <c r="K1961" s="326"/>
      <c r="L1961" s="328"/>
      <c r="M1961" s="326"/>
      <c r="N1961" s="326"/>
      <c r="O1961" s="328"/>
      <c r="P1961" s="326"/>
      <c r="Q1961" s="290">
        <v>8.74</v>
      </c>
    </row>
    <row r="1962" spans="1:17" hidden="1" outlineLevel="1" collapsed="1" x14ac:dyDescent="0.25">
      <c r="A1962" s="287"/>
      <c r="B1962" s="287"/>
      <c r="C1962" s="287"/>
      <c r="D1962" s="325">
        <v>100461340</v>
      </c>
      <c r="E1962" s="326"/>
      <c r="F1962" s="326"/>
      <c r="G1962" s="326"/>
      <c r="H1962" s="326"/>
      <c r="I1962" s="327">
        <v>9.56</v>
      </c>
      <c r="J1962" s="326"/>
      <c r="K1962" s="326"/>
      <c r="L1962" s="328"/>
      <c r="M1962" s="326"/>
      <c r="N1962" s="326"/>
      <c r="O1962" s="328"/>
      <c r="P1962" s="326"/>
      <c r="Q1962" s="290">
        <v>9.56</v>
      </c>
    </row>
    <row r="1963" spans="1:17" hidden="1" outlineLevel="1" collapsed="1" x14ac:dyDescent="0.25">
      <c r="A1963" s="287"/>
      <c r="B1963" s="287"/>
      <c r="C1963" s="287"/>
      <c r="D1963" s="325">
        <v>100461152</v>
      </c>
      <c r="E1963" s="326"/>
      <c r="F1963" s="326"/>
      <c r="G1963" s="326"/>
      <c r="H1963" s="326"/>
      <c r="I1963" s="327">
        <v>5.5</v>
      </c>
      <c r="J1963" s="326"/>
      <c r="K1963" s="326"/>
      <c r="L1963" s="328"/>
      <c r="M1963" s="326"/>
      <c r="N1963" s="326"/>
      <c r="O1963" s="328"/>
      <c r="P1963" s="326"/>
      <c r="Q1963" s="290">
        <v>5.5</v>
      </c>
    </row>
    <row r="1964" spans="1:17" hidden="1" outlineLevel="1" collapsed="1" x14ac:dyDescent="0.25">
      <c r="A1964" s="287"/>
      <c r="B1964" s="287"/>
      <c r="C1964" s="287"/>
      <c r="D1964" s="325">
        <v>100461153</v>
      </c>
      <c r="E1964" s="326"/>
      <c r="F1964" s="326"/>
      <c r="G1964" s="326"/>
      <c r="H1964" s="326"/>
      <c r="I1964" s="327">
        <v>6.68</v>
      </c>
      <c r="J1964" s="326"/>
      <c r="K1964" s="326"/>
      <c r="L1964" s="328"/>
      <c r="M1964" s="326"/>
      <c r="N1964" s="326"/>
      <c r="O1964" s="328"/>
      <c r="P1964" s="326"/>
      <c r="Q1964" s="290">
        <v>6.68</v>
      </c>
    </row>
    <row r="1965" spans="1:17" hidden="1" outlineLevel="1" collapsed="1" x14ac:dyDescent="0.25">
      <c r="A1965" s="287"/>
      <c r="B1965" s="287"/>
      <c r="C1965" s="287"/>
      <c r="D1965" s="325">
        <v>100461259</v>
      </c>
      <c r="E1965" s="326"/>
      <c r="F1965" s="326"/>
      <c r="G1965" s="326"/>
      <c r="H1965" s="326"/>
      <c r="I1965" s="327">
        <v>5.13</v>
      </c>
      <c r="J1965" s="326"/>
      <c r="K1965" s="326"/>
      <c r="L1965" s="328"/>
      <c r="M1965" s="326"/>
      <c r="N1965" s="326"/>
      <c r="O1965" s="328"/>
      <c r="P1965" s="326"/>
      <c r="Q1965" s="290">
        <v>5.13</v>
      </c>
    </row>
    <row r="1966" spans="1:17" hidden="1" outlineLevel="1" collapsed="1" x14ac:dyDescent="0.25">
      <c r="A1966" s="287"/>
      <c r="B1966" s="287"/>
      <c r="C1966" s="287"/>
      <c r="D1966" s="325">
        <v>100461262</v>
      </c>
      <c r="E1966" s="326"/>
      <c r="F1966" s="326"/>
      <c r="G1966" s="326"/>
      <c r="H1966" s="326"/>
      <c r="I1966" s="327">
        <v>9.57</v>
      </c>
      <c r="J1966" s="326"/>
      <c r="K1966" s="326"/>
      <c r="L1966" s="328"/>
      <c r="M1966" s="326"/>
      <c r="N1966" s="326"/>
      <c r="O1966" s="328"/>
      <c r="P1966" s="326"/>
      <c r="Q1966" s="290">
        <v>9.57</v>
      </c>
    </row>
    <row r="1967" spans="1:17" hidden="1" outlineLevel="1" collapsed="1" x14ac:dyDescent="0.25">
      <c r="A1967" s="287"/>
      <c r="B1967" s="287"/>
      <c r="C1967" s="287"/>
      <c r="D1967" s="325">
        <v>100460944</v>
      </c>
      <c r="E1967" s="326"/>
      <c r="F1967" s="326"/>
      <c r="G1967" s="326"/>
      <c r="H1967" s="326"/>
      <c r="I1967" s="327">
        <v>4.38</v>
      </c>
      <c r="J1967" s="326"/>
      <c r="K1967" s="326"/>
      <c r="L1967" s="328"/>
      <c r="M1967" s="326"/>
      <c r="N1967" s="326"/>
      <c r="O1967" s="328"/>
      <c r="P1967" s="326"/>
      <c r="Q1967" s="290">
        <v>4.38</v>
      </c>
    </row>
    <row r="1968" spans="1:17" hidden="1" outlineLevel="1" collapsed="1" x14ac:dyDescent="0.25">
      <c r="A1968" s="287"/>
      <c r="B1968" s="287"/>
      <c r="C1968" s="287"/>
      <c r="D1968" s="325">
        <v>100460946</v>
      </c>
      <c r="E1968" s="326"/>
      <c r="F1968" s="326"/>
      <c r="G1968" s="326"/>
      <c r="H1968" s="326"/>
      <c r="I1968" s="327">
        <v>6.13</v>
      </c>
      <c r="J1968" s="326"/>
      <c r="K1968" s="326"/>
      <c r="L1968" s="328"/>
      <c r="M1968" s="326"/>
      <c r="N1968" s="326"/>
      <c r="O1968" s="328"/>
      <c r="P1968" s="326"/>
      <c r="Q1968" s="290">
        <v>6.13</v>
      </c>
    </row>
    <row r="1969" spans="1:17" hidden="1" outlineLevel="1" collapsed="1" x14ac:dyDescent="0.25">
      <c r="A1969" s="287"/>
      <c r="B1969" s="287"/>
      <c r="C1969" s="287"/>
      <c r="D1969" s="325">
        <v>100460963</v>
      </c>
      <c r="E1969" s="326"/>
      <c r="F1969" s="326"/>
      <c r="G1969" s="326"/>
      <c r="H1969" s="326"/>
      <c r="I1969" s="327">
        <v>5.3</v>
      </c>
      <c r="J1969" s="326"/>
      <c r="K1969" s="326"/>
      <c r="L1969" s="328"/>
      <c r="M1969" s="326"/>
      <c r="N1969" s="326"/>
      <c r="O1969" s="328"/>
      <c r="P1969" s="326"/>
      <c r="Q1969" s="290">
        <v>5.3</v>
      </c>
    </row>
    <row r="1970" spans="1:17" hidden="1" outlineLevel="1" collapsed="1" x14ac:dyDescent="0.25">
      <c r="A1970" s="287"/>
      <c r="B1970" s="287"/>
      <c r="C1970" s="287"/>
      <c r="D1970" s="325">
        <v>100460968</v>
      </c>
      <c r="E1970" s="326"/>
      <c r="F1970" s="326"/>
      <c r="G1970" s="326"/>
      <c r="H1970" s="326"/>
      <c r="I1970" s="327">
        <v>10.63</v>
      </c>
      <c r="J1970" s="326"/>
      <c r="K1970" s="326"/>
      <c r="L1970" s="328"/>
      <c r="M1970" s="326"/>
      <c r="N1970" s="326"/>
      <c r="O1970" s="328"/>
      <c r="P1970" s="326"/>
      <c r="Q1970" s="290">
        <v>10.63</v>
      </c>
    </row>
    <row r="1971" spans="1:17" hidden="1" outlineLevel="1" collapsed="1" x14ac:dyDescent="0.25">
      <c r="A1971" s="287"/>
      <c r="B1971" s="287"/>
      <c r="C1971" s="287"/>
      <c r="D1971" s="325">
        <v>100461081</v>
      </c>
      <c r="E1971" s="326"/>
      <c r="F1971" s="326"/>
      <c r="G1971" s="326"/>
      <c r="H1971" s="326"/>
      <c r="I1971" s="327">
        <v>2.64</v>
      </c>
      <c r="J1971" s="326"/>
      <c r="K1971" s="326"/>
      <c r="L1971" s="328"/>
      <c r="M1971" s="326"/>
      <c r="N1971" s="326"/>
      <c r="O1971" s="328"/>
      <c r="P1971" s="326"/>
      <c r="Q1971" s="290">
        <v>2.64</v>
      </c>
    </row>
    <row r="1972" spans="1:17" hidden="1" outlineLevel="1" collapsed="1" x14ac:dyDescent="0.25">
      <c r="A1972" s="287"/>
      <c r="B1972" s="287"/>
      <c r="C1972" s="287"/>
      <c r="D1972" s="325">
        <v>100460927</v>
      </c>
      <c r="E1972" s="326"/>
      <c r="F1972" s="326"/>
      <c r="G1972" s="326"/>
      <c r="H1972" s="326"/>
      <c r="I1972" s="327">
        <v>9.8699999999999992</v>
      </c>
      <c r="J1972" s="326"/>
      <c r="K1972" s="326"/>
      <c r="L1972" s="328"/>
      <c r="M1972" s="326"/>
      <c r="N1972" s="326"/>
      <c r="O1972" s="328"/>
      <c r="P1972" s="326"/>
      <c r="Q1972" s="290">
        <v>9.8699999999999992</v>
      </c>
    </row>
    <row r="1973" spans="1:17" hidden="1" outlineLevel="1" collapsed="1" x14ac:dyDescent="0.25">
      <c r="A1973" s="287"/>
      <c r="B1973" s="287"/>
      <c r="C1973" s="287"/>
      <c r="D1973" s="325">
        <v>100460928</v>
      </c>
      <c r="E1973" s="326"/>
      <c r="F1973" s="326"/>
      <c r="G1973" s="326"/>
      <c r="H1973" s="326"/>
      <c r="I1973" s="327">
        <v>9.27</v>
      </c>
      <c r="J1973" s="326"/>
      <c r="K1973" s="326"/>
      <c r="L1973" s="328"/>
      <c r="M1973" s="326"/>
      <c r="N1973" s="326"/>
      <c r="O1973" s="328"/>
      <c r="P1973" s="326"/>
      <c r="Q1973" s="290">
        <v>9.27</v>
      </c>
    </row>
    <row r="1974" spans="1:17" hidden="1" outlineLevel="1" collapsed="1" x14ac:dyDescent="0.25">
      <c r="A1974" s="287"/>
      <c r="B1974" s="287"/>
      <c r="C1974" s="287"/>
      <c r="D1974" s="325">
        <v>100460929</v>
      </c>
      <c r="E1974" s="326"/>
      <c r="F1974" s="326"/>
      <c r="G1974" s="326"/>
      <c r="H1974" s="326"/>
      <c r="I1974" s="327">
        <v>7.41</v>
      </c>
      <c r="J1974" s="326"/>
      <c r="K1974" s="326"/>
      <c r="L1974" s="328"/>
      <c r="M1974" s="326"/>
      <c r="N1974" s="326"/>
      <c r="O1974" s="328"/>
      <c r="P1974" s="326"/>
      <c r="Q1974" s="290">
        <v>7.41</v>
      </c>
    </row>
    <row r="1975" spans="1:17" hidden="1" outlineLevel="1" collapsed="1" x14ac:dyDescent="0.25">
      <c r="A1975" s="287"/>
      <c r="B1975" s="287"/>
      <c r="C1975" s="287"/>
      <c r="D1975" s="325">
        <v>100460930</v>
      </c>
      <c r="E1975" s="326"/>
      <c r="F1975" s="326"/>
      <c r="G1975" s="326"/>
      <c r="H1975" s="326"/>
      <c r="I1975" s="327">
        <v>7.5</v>
      </c>
      <c r="J1975" s="326"/>
      <c r="K1975" s="326"/>
      <c r="L1975" s="328"/>
      <c r="M1975" s="326"/>
      <c r="N1975" s="326"/>
      <c r="O1975" s="328"/>
      <c r="P1975" s="326"/>
      <c r="Q1975" s="290">
        <v>7.5</v>
      </c>
    </row>
    <row r="1976" spans="1:17" hidden="1" outlineLevel="1" collapsed="1" x14ac:dyDescent="0.25">
      <c r="A1976" s="287"/>
      <c r="B1976" s="287"/>
      <c r="C1976" s="287"/>
      <c r="D1976" s="325">
        <v>100460932</v>
      </c>
      <c r="E1976" s="326"/>
      <c r="F1976" s="326"/>
      <c r="G1976" s="326"/>
      <c r="H1976" s="326"/>
      <c r="I1976" s="327">
        <v>10.48</v>
      </c>
      <c r="J1976" s="326"/>
      <c r="K1976" s="326"/>
      <c r="L1976" s="328"/>
      <c r="M1976" s="326"/>
      <c r="N1976" s="326"/>
      <c r="O1976" s="328"/>
      <c r="P1976" s="326"/>
      <c r="Q1976" s="290">
        <v>10.48</v>
      </c>
    </row>
    <row r="1977" spans="1:17" hidden="1" outlineLevel="1" collapsed="1" x14ac:dyDescent="0.25">
      <c r="A1977" s="287"/>
      <c r="B1977" s="287"/>
      <c r="C1977" s="287"/>
      <c r="D1977" s="325">
        <v>100460955</v>
      </c>
      <c r="E1977" s="326"/>
      <c r="F1977" s="326"/>
      <c r="G1977" s="326"/>
      <c r="H1977" s="326"/>
      <c r="I1977" s="327">
        <v>5.71</v>
      </c>
      <c r="J1977" s="326"/>
      <c r="K1977" s="326"/>
      <c r="L1977" s="328"/>
      <c r="M1977" s="326"/>
      <c r="N1977" s="326"/>
      <c r="O1977" s="328"/>
      <c r="P1977" s="326"/>
      <c r="Q1977" s="290">
        <v>5.71</v>
      </c>
    </row>
    <row r="1978" spans="1:17" hidden="1" outlineLevel="1" collapsed="1" x14ac:dyDescent="0.25">
      <c r="A1978" s="287"/>
      <c r="B1978" s="287"/>
      <c r="C1978" s="287"/>
      <c r="D1978" s="325">
        <v>100460956</v>
      </c>
      <c r="E1978" s="326"/>
      <c r="F1978" s="326"/>
      <c r="G1978" s="326"/>
      <c r="H1978" s="326"/>
      <c r="I1978" s="327">
        <v>10.47</v>
      </c>
      <c r="J1978" s="326"/>
      <c r="K1978" s="326"/>
      <c r="L1978" s="328"/>
      <c r="M1978" s="326"/>
      <c r="N1978" s="326"/>
      <c r="O1978" s="328"/>
      <c r="P1978" s="326"/>
      <c r="Q1978" s="290">
        <v>10.47</v>
      </c>
    </row>
    <row r="1979" spans="1:17" hidden="1" outlineLevel="1" collapsed="1" x14ac:dyDescent="0.25">
      <c r="A1979" s="287"/>
      <c r="B1979" s="287"/>
      <c r="C1979" s="287"/>
      <c r="D1979" s="325">
        <v>100460957</v>
      </c>
      <c r="E1979" s="326"/>
      <c r="F1979" s="326"/>
      <c r="G1979" s="326"/>
      <c r="H1979" s="326"/>
      <c r="I1979" s="327">
        <v>6.51</v>
      </c>
      <c r="J1979" s="326"/>
      <c r="K1979" s="326"/>
      <c r="L1979" s="328"/>
      <c r="M1979" s="326"/>
      <c r="N1979" s="326"/>
      <c r="O1979" s="328"/>
      <c r="P1979" s="326"/>
      <c r="Q1979" s="290">
        <v>6.51</v>
      </c>
    </row>
    <row r="1980" spans="1:17" hidden="1" outlineLevel="1" collapsed="1" x14ac:dyDescent="0.25">
      <c r="A1980" s="287"/>
      <c r="B1980" s="287"/>
      <c r="C1980" s="287"/>
      <c r="D1980" s="325">
        <v>100460959</v>
      </c>
      <c r="E1980" s="326"/>
      <c r="F1980" s="326"/>
      <c r="G1980" s="326"/>
      <c r="H1980" s="326"/>
      <c r="I1980" s="327">
        <v>7.54</v>
      </c>
      <c r="J1980" s="326"/>
      <c r="K1980" s="326"/>
      <c r="L1980" s="328"/>
      <c r="M1980" s="326"/>
      <c r="N1980" s="326"/>
      <c r="O1980" s="328"/>
      <c r="P1980" s="326"/>
      <c r="Q1980" s="290">
        <v>7.54</v>
      </c>
    </row>
    <row r="1981" spans="1:17" hidden="1" outlineLevel="1" collapsed="1" x14ac:dyDescent="0.25">
      <c r="A1981" s="287"/>
      <c r="B1981" s="287"/>
      <c r="C1981" s="287"/>
      <c r="D1981" s="325">
        <v>100461025</v>
      </c>
      <c r="E1981" s="326"/>
      <c r="F1981" s="326"/>
      <c r="G1981" s="326"/>
      <c r="H1981" s="326"/>
      <c r="I1981" s="327">
        <v>0.5</v>
      </c>
      <c r="J1981" s="326"/>
      <c r="K1981" s="326"/>
      <c r="L1981" s="328"/>
      <c r="M1981" s="326"/>
      <c r="N1981" s="326"/>
      <c r="O1981" s="328"/>
      <c r="P1981" s="326"/>
      <c r="Q1981" s="290">
        <v>0.5</v>
      </c>
    </row>
    <row r="1982" spans="1:17" hidden="1" outlineLevel="1" collapsed="1" x14ac:dyDescent="0.25">
      <c r="A1982" s="287"/>
      <c r="B1982" s="287"/>
      <c r="C1982" s="287"/>
      <c r="D1982" s="325">
        <v>100461028</v>
      </c>
      <c r="E1982" s="326"/>
      <c r="F1982" s="326"/>
      <c r="G1982" s="326"/>
      <c r="H1982" s="326"/>
      <c r="I1982" s="327">
        <v>3.8149999999999999</v>
      </c>
      <c r="J1982" s="326"/>
      <c r="K1982" s="326"/>
      <c r="L1982" s="328"/>
      <c r="M1982" s="326"/>
      <c r="N1982" s="326"/>
      <c r="O1982" s="328"/>
      <c r="P1982" s="326"/>
      <c r="Q1982" s="290">
        <v>3.8149999999999999</v>
      </c>
    </row>
    <row r="1983" spans="1:17" hidden="1" outlineLevel="1" collapsed="1" x14ac:dyDescent="0.25">
      <c r="A1983" s="287"/>
      <c r="B1983" s="287"/>
      <c r="C1983" s="287"/>
      <c r="D1983" s="325">
        <v>100461038</v>
      </c>
      <c r="E1983" s="326"/>
      <c r="F1983" s="326"/>
      <c r="G1983" s="326"/>
      <c r="H1983" s="326"/>
      <c r="I1983" s="327">
        <v>11.92</v>
      </c>
      <c r="J1983" s="326"/>
      <c r="K1983" s="326"/>
      <c r="L1983" s="328"/>
      <c r="M1983" s="326"/>
      <c r="N1983" s="326"/>
      <c r="O1983" s="328"/>
      <c r="P1983" s="326"/>
      <c r="Q1983" s="290">
        <v>11.92</v>
      </c>
    </row>
    <row r="1984" spans="1:17" hidden="1" outlineLevel="1" collapsed="1" x14ac:dyDescent="0.25">
      <c r="A1984" s="287"/>
      <c r="B1984" s="287"/>
      <c r="C1984" s="287"/>
      <c r="D1984" s="325">
        <v>100461039</v>
      </c>
      <c r="E1984" s="326"/>
      <c r="F1984" s="326"/>
      <c r="G1984" s="326"/>
      <c r="H1984" s="326"/>
      <c r="I1984" s="327">
        <v>5.25</v>
      </c>
      <c r="J1984" s="326"/>
      <c r="K1984" s="326"/>
      <c r="L1984" s="328"/>
      <c r="M1984" s="326"/>
      <c r="N1984" s="326"/>
      <c r="O1984" s="328"/>
      <c r="P1984" s="326"/>
      <c r="Q1984" s="290">
        <v>5.25</v>
      </c>
    </row>
    <row r="1985" spans="1:17" hidden="1" outlineLevel="1" collapsed="1" x14ac:dyDescent="0.25">
      <c r="A1985" s="287"/>
      <c r="B1985" s="287"/>
      <c r="C1985" s="287"/>
      <c r="D1985" s="325">
        <v>100461040</v>
      </c>
      <c r="E1985" s="326"/>
      <c r="F1985" s="326"/>
      <c r="G1985" s="326"/>
      <c r="H1985" s="326"/>
      <c r="I1985" s="327">
        <v>10.55</v>
      </c>
      <c r="J1985" s="326"/>
      <c r="K1985" s="326"/>
      <c r="L1985" s="328"/>
      <c r="M1985" s="326"/>
      <c r="N1985" s="326"/>
      <c r="O1985" s="328"/>
      <c r="P1985" s="326"/>
      <c r="Q1985" s="290">
        <v>10.55</v>
      </c>
    </row>
    <row r="1986" spans="1:17" hidden="1" outlineLevel="1" collapsed="1" x14ac:dyDescent="0.25">
      <c r="A1986" s="287"/>
      <c r="B1986" s="287"/>
      <c r="C1986" s="287"/>
      <c r="D1986" s="325">
        <v>100461042</v>
      </c>
      <c r="E1986" s="326"/>
      <c r="F1986" s="326"/>
      <c r="G1986" s="326"/>
      <c r="H1986" s="326"/>
      <c r="I1986" s="327">
        <v>9.33</v>
      </c>
      <c r="J1986" s="326"/>
      <c r="K1986" s="326"/>
      <c r="L1986" s="328"/>
      <c r="M1986" s="326"/>
      <c r="N1986" s="326"/>
      <c r="O1986" s="328"/>
      <c r="P1986" s="326"/>
      <c r="Q1986" s="290">
        <v>9.33</v>
      </c>
    </row>
    <row r="1987" spans="1:17" hidden="1" outlineLevel="1" collapsed="1" x14ac:dyDescent="0.25">
      <c r="A1987" s="287"/>
      <c r="B1987" s="287"/>
      <c r="C1987" s="287"/>
      <c r="D1987" s="325">
        <v>100461044</v>
      </c>
      <c r="E1987" s="326"/>
      <c r="F1987" s="326"/>
      <c r="G1987" s="326"/>
      <c r="H1987" s="326"/>
      <c r="I1987" s="327">
        <v>9.19</v>
      </c>
      <c r="J1987" s="326"/>
      <c r="K1987" s="326"/>
      <c r="L1987" s="328"/>
      <c r="M1987" s="326"/>
      <c r="N1987" s="326"/>
      <c r="O1987" s="328"/>
      <c r="P1987" s="326"/>
      <c r="Q1987" s="290">
        <v>9.19</v>
      </c>
    </row>
    <row r="1988" spans="1:17" hidden="1" outlineLevel="1" collapsed="1" x14ac:dyDescent="0.25">
      <c r="A1988" s="287"/>
      <c r="B1988" s="287"/>
      <c r="C1988" s="287"/>
      <c r="D1988" s="325">
        <v>100461047</v>
      </c>
      <c r="E1988" s="326"/>
      <c r="F1988" s="326"/>
      <c r="G1988" s="326"/>
      <c r="H1988" s="326"/>
      <c r="I1988" s="327">
        <v>10.44</v>
      </c>
      <c r="J1988" s="326"/>
      <c r="K1988" s="326"/>
      <c r="L1988" s="328"/>
      <c r="M1988" s="326"/>
      <c r="N1988" s="326"/>
      <c r="O1988" s="328"/>
      <c r="P1988" s="326"/>
      <c r="Q1988" s="290">
        <v>10.44</v>
      </c>
    </row>
    <row r="1989" spans="1:17" hidden="1" outlineLevel="1" collapsed="1" x14ac:dyDescent="0.25">
      <c r="A1989" s="287"/>
      <c r="B1989" s="287"/>
      <c r="C1989" s="287"/>
      <c r="D1989" s="325">
        <v>100461156</v>
      </c>
      <c r="E1989" s="326"/>
      <c r="F1989" s="326"/>
      <c r="G1989" s="326"/>
      <c r="H1989" s="326"/>
      <c r="I1989" s="327">
        <v>8.02</v>
      </c>
      <c r="J1989" s="326"/>
      <c r="K1989" s="326"/>
      <c r="L1989" s="328"/>
      <c r="M1989" s="326"/>
      <c r="N1989" s="326"/>
      <c r="O1989" s="328"/>
      <c r="P1989" s="326"/>
      <c r="Q1989" s="290">
        <v>8.02</v>
      </c>
    </row>
    <row r="1990" spans="1:17" hidden="1" outlineLevel="1" collapsed="1" x14ac:dyDescent="0.25">
      <c r="A1990" s="287"/>
      <c r="B1990" s="287"/>
      <c r="C1990" s="287"/>
      <c r="D1990" s="325">
        <v>100461159</v>
      </c>
      <c r="E1990" s="326"/>
      <c r="F1990" s="326"/>
      <c r="G1990" s="326"/>
      <c r="H1990" s="326"/>
      <c r="I1990" s="327">
        <v>9.4149999999999991</v>
      </c>
      <c r="J1990" s="326"/>
      <c r="K1990" s="326"/>
      <c r="L1990" s="328"/>
      <c r="M1990" s="326"/>
      <c r="N1990" s="326"/>
      <c r="O1990" s="328"/>
      <c r="P1990" s="326"/>
      <c r="Q1990" s="290">
        <v>9.4149999999999991</v>
      </c>
    </row>
    <row r="1991" spans="1:17" hidden="1" outlineLevel="1" collapsed="1" x14ac:dyDescent="0.25">
      <c r="A1991" s="287"/>
      <c r="B1991" s="287"/>
      <c r="C1991" s="287"/>
      <c r="D1991" s="325">
        <v>100461160</v>
      </c>
      <c r="E1991" s="326"/>
      <c r="F1991" s="326"/>
      <c r="G1991" s="326"/>
      <c r="H1991" s="326"/>
      <c r="I1991" s="327">
        <v>7.48</v>
      </c>
      <c r="J1991" s="326"/>
      <c r="K1991" s="326"/>
      <c r="L1991" s="328"/>
      <c r="M1991" s="326"/>
      <c r="N1991" s="326"/>
      <c r="O1991" s="328"/>
      <c r="P1991" s="326"/>
      <c r="Q1991" s="290">
        <v>7.48</v>
      </c>
    </row>
    <row r="1992" spans="1:17" hidden="1" outlineLevel="1" collapsed="1" x14ac:dyDescent="0.25">
      <c r="A1992" s="287"/>
      <c r="B1992" s="287"/>
      <c r="C1992" s="287"/>
      <c r="D1992" s="325">
        <v>100461161</v>
      </c>
      <c r="E1992" s="326"/>
      <c r="F1992" s="326"/>
      <c r="G1992" s="326"/>
      <c r="H1992" s="326"/>
      <c r="I1992" s="327">
        <v>9.02</v>
      </c>
      <c r="J1992" s="326"/>
      <c r="K1992" s="326"/>
      <c r="L1992" s="328"/>
      <c r="M1992" s="326"/>
      <c r="N1992" s="326"/>
      <c r="O1992" s="328"/>
      <c r="P1992" s="326"/>
      <c r="Q1992" s="290">
        <v>9.02</v>
      </c>
    </row>
    <row r="1993" spans="1:17" hidden="1" outlineLevel="1" collapsed="1" x14ac:dyDescent="0.25">
      <c r="A1993" s="287"/>
      <c r="B1993" s="287"/>
      <c r="C1993" s="287"/>
      <c r="D1993" s="325">
        <v>100461164</v>
      </c>
      <c r="E1993" s="326"/>
      <c r="F1993" s="326"/>
      <c r="G1993" s="326"/>
      <c r="H1993" s="326"/>
      <c r="I1993" s="327">
        <v>9.17</v>
      </c>
      <c r="J1993" s="326"/>
      <c r="K1993" s="326"/>
      <c r="L1993" s="328"/>
      <c r="M1993" s="326"/>
      <c r="N1993" s="326"/>
      <c r="O1993" s="328"/>
      <c r="P1993" s="326"/>
      <c r="Q1993" s="290">
        <v>9.17</v>
      </c>
    </row>
    <row r="1994" spans="1:17" hidden="1" outlineLevel="1" collapsed="1" x14ac:dyDescent="0.25">
      <c r="A1994" s="287"/>
      <c r="B1994" s="287"/>
      <c r="C1994" s="287"/>
      <c r="D1994" s="325">
        <v>100461166</v>
      </c>
      <c r="E1994" s="326"/>
      <c r="F1994" s="326"/>
      <c r="G1994" s="326"/>
      <c r="H1994" s="326"/>
      <c r="I1994" s="327">
        <v>9.49</v>
      </c>
      <c r="J1994" s="326"/>
      <c r="K1994" s="326"/>
      <c r="L1994" s="328"/>
      <c r="M1994" s="326"/>
      <c r="N1994" s="326"/>
      <c r="O1994" s="328"/>
      <c r="P1994" s="326"/>
      <c r="Q1994" s="290">
        <v>9.49</v>
      </c>
    </row>
    <row r="1995" spans="1:17" hidden="1" outlineLevel="1" collapsed="1" x14ac:dyDescent="0.25">
      <c r="A1995" s="287"/>
      <c r="B1995" s="287"/>
      <c r="C1995" s="287"/>
      <c r="D1995" s="325">
        <v>100461180</v>
      </c>
      <c r="E1995" s="326"/>
      <c r="F1995" s="326"/>
      <c r="G1995" s="326"/>
      <c r="H1995" s="326"/>
      <c r="I1995" s="327">
        <v>12.76</v>
      </c>
      <c r="J1995" s="326"/>
      <c r="K1995" s="326"/>
      <c r="L1995" s="328"/>
      <c r="M1995" s="326"/>
      <c r="N1995" s="326"/>
      <c r="O1995" s="328"/>
      <c r="P1995" s="326"/>
      <c r="Q1995" s="290">
        <v>12.76</v>
      </c>
    </row>
    <row r="1996" spans="1:17" hidden="1" outlineLevel="1" collapsed="1" x14ac:dyDescent="0.25">
      <c r="A1996" s="287"/>
      <c r="B1996" s="287"/>
      <c r="C1996" s="287"/>
      <c r="D1996" s="325">
        <v>100461182</v>
      </c>
      <c r="E1996" s="326"/>
      <c r="F1996" s="326"/>
      <c r="G1996" s="326"/>
      <c r="H1996" s="326"/>
      <c r="I1996" s="327">
        <v>4.8099999999999996</v>
      </c>
      <c r="J1996" s="326"/>
      <c r="K1996" s="326"/>
      <c r="L1996" s="328"/>
      <c r="M1996" s="326"/>
      <c r="N1996" s="326"/>
      <c r="O1996" s="328"/>
      <c r="P1996" s="326"/>
      <c r="Q1996" s="290">
        <v>4.8099999999999996</v>
      </c>
    </row>
    <row r="1997" spans="1:17" hidden="1" outlineLevel="1" collapsed="1" x14ac:dyDescent="0.25">
      <c r="A1997" s="287"/>
      <c r="B1997" s="287"/>
      <c r="C1997" s="287"/>
      <c r="D1997" s="325">
        <v>100461184</v>
      </c>
      <c r="E1997" s="326"/>
      <c r="F1997" s="326"/>
      <c r="G1997" s="326"/>
      <c r="H1997" s="326"/>
      <c r="I1997" s="327">
        <v>7.62</v>
      </c>
      <c r="J1997" s="326"/>
      <c r="K1997" s="326"/>
      <c r="L1997" s="328"/>
      <c r="M1997" s="326"/>
      <c r="N1997" s="326"/>
      <c r="O1997" s="328"/>
      <c r="P1997" s="326"/>
      <c r="Q1997" s="290">
        <v>7.62</v>
      </c>
    </row>
    <row r="1998" spans="1:17" hidden="1" outlineLevel="1" collapsed="1" x14ac:dyDescent="0.25">
      <c r="A1998" s="287"/>
      <c r="B1998" s="287"/>
      <c r="C1998" s="287"/>
      <c r="D1998" s="325">
        <v>100461188</v>
      </c>
      <c r="E1998" s="326"/>
      <c r="F1998" s="326"/>
      <c r="G1998" s="326"/>
      <c r="H1998" s="326"/>
      <c r="I1998" s="327">
        <v>7.14</v>
      </c>
      <c r="J1998" s="326"/>
      <c r="K1998" s="326"/>
      <c r="L1998" s="328"/>
      <c r="M1998" s="326"/>
      <c r="N1998" s="326"/>
      <c r="O1998" s="328"/>
      <c r="P1998" s="326"/>
      <c r="Q1998" s="290">
        <v>7.14</v>
      </c>
    </row>
    <row r="1999" spans="1:17" hidden="1" outlineLevel="1" collapsed="1" x14ac:dyDescent="0.25">
      <c r="A1999" s="287"/>
      <c r="B1999" s="287"/>
      <c r="C1999" s="287"/>
      <c r="D1999" s="325">
        <v>100461199</v>
      </c>
      <c r="E1999" s="326"/>
      <c r="F1999" s="326"/>
      <c r="G1999" s="326"/>
      <c r="H1999" s="326"/>
      <c r="I1999" s="327">
        <v>10.16</v>
      </c>
      <c r="J1999" s="326"/>
      <c r="K1999" s="326"/>
      <c r="L1999" s="328"/>
      <c r="M1999" s="326"/>
      <c r="N1999" s="326"/>
      <c r="O1999" s="328"/>
      <c r="P1999" s="326"/>
      <c r="Q1999" s="290">
        <v>10.16</v>
      </c>
    </row>
    <row r="2000" spans="1:17" hidden="1" outlineLevel="1" collapsed="1" x14ac:dyDescent="0.25">
      <c r="A2000" s="287"/>
      <c r="B2000" s="287"/>
      <c r="C2000" s="287"/>
      <c r="D2000" s="325">
        <v>100461200</v>
      </c>
      <c r="E2000" s="326"/>
      <c r="F2000" s="326"/>
      <c r="G2000" s="326"/>
      <c r="H2000" s="326"/>
      <c r="I2000" s="327">
        <v>8.89</v>
      </c>
      <c r="J2000" s="326"/>
      <c r="K2000" s="326"/>
      <c r="L2000" s="328"/>
      <c r="M2000" s="326"/>
      <c r="N2000" s="326"/>
      <c r="O2000" s="328"/>
      <c r="P2000" s="326"/>
      <c r="Q2000" s="290">
        <v>8.89</v>
      </c>
    </row>
    <row r="2001" spans="1:17" hidden="1" outlineLevel="1" collapsed="1" x14ac:dyDescent="0.25">
      <c r="A2001" s="287"/>
      <c r="B2001" s="287"/>
      <c r="C2001" s="287"/>
      <c r="D2001" s="325">
        <v>100461201</v>
      </c>
      <c r="E2001" s="326"/>
      <c r="F2001" s="326"/>
      <c r="G2001" s="326"/>
      <c r="H2001" s="326"/>
      <c r="I2001" s="327">
        <v>3.9209999999999998</v>
      </c>
      <c r="J2001" s="326"/>
      <c r="K2001" s="326"/>
      <c r="L2001" s="328"/>
      <c r="M2001" s="326"/>
      <c r="N2001" s="326"/>
      <c r="O2001" s="328"/>
      <c r="P2001" s="326"/>
      <c r="Q2001" s="290">
        <v>3.9209999999999998</v>
      </c>
    </row>
    <row r="2002" spans="1:17" hidden="1" outlineLevel="1" collapsed="1" x14ac:dyDescent="0.25">
      <c r="A2002" s="287"/>
      <c r="B2002" s="287"/>
      <c r="C2002" s="287"/>
      <c r="D2002" s="325">
        <v>100461202</v>
      </c>
      <c r="E2002" s="326"/>
      <c r="F2002" s="326"/>
      <c r="G2002" s="326"/>
      <c r="H2002" s="326"/>
      <c r="I2002" s="327">
        <v>7.165</v>
      </c>
      <c r="J2002" s="326"/>
      <c r="K2002" s="326"/>
      <c r="L2002" s="328"/>
      <c r="M2002" s="326"/>
      <c r="N2002" s="326"/>
      <c r="O2002" s="328"/>
      <c r="P2002" s="326"/>
      <c r="Q2002" s="290">
        <v>7.165</v>
      </c>
    </row>
    <row r="2003" spans="1:17" hidden="1" outlineLevel="1" collapsed="1" x14ac:dyDescent="0.25">
      <c r="A2003" s="287"/>
      <c r="B2003" s="287"/>
      <c r="C2003" s="287"/>
      <c r="D2003" s="325">
        <v>100461204</v>
      </c>
      <c r="E2003" s="326"/>
      <c r="F2003" s="326"/>
      <c r="G2003" s="326"/>
      <c r="H2003" s="326"/>
      <c r="I2003" s="327">
        <v>9.0449999999999999</v>
      </c>
      <c r="J2003" s="326"/>
      <c r="K2003" s="326"/>
      <c r="L2003" s="328"/>
      <c r="M2003" s="326"/>
      <c r="N2003" s="326"/>
      <c r="O2003" s="328"/>
      <c r="P2003" s="326"/>
      <c r="Q2003" s="290">
        <v>9.0449999999999999</v>
      </c>
    </row>
    <row r="2004" spans="1:17" hidden="1" outlineLevel="1" collapsed="1" x14ac:dyDescent="0.25">
      <c r="A2004" s="287"/>
      <c r="B2004" s="287"/>
      <c r="C2004" s="287"/>
      <c r="D2004" s="325">
        <v>100461207</v>
      </c>
      <c r="E2004" s="326"/>
      <c r="F2004" s="326"/>
      <c r="G2004" s="326"/>
      <c r="H2004" s="326"/>
      <c r="I2004" s="327">
        <v>8.2100000000000009</v>
      </c>
      <c r="J2004" s="326"/>
      <c r="K2004" s="326"/>
      <c r="L2004" s="328"/>
      <c r="M2004" s="326"/>
      <c r="N2004" s="326"/>
      <c r="O2004" s="328"/>
      <c r="P2004" s="326"/>
      <c r="Q2004" s="290">
        <v>8.2100000000000009</v>
      </c>
    </row>
    <row r="2005" spans="1:17" hidden="1" outlineLevel="1" collapsed="1" x14ac:dyDescent="0.25">
      <c r="A2005" s="287"/>
      <c r="B2005" s="287"/>
      <c r="C2005" s="287"/>
      <c r="D2005" s="325">
        <v>100461208</v>
      </c>
      <c r="E2005" s="326"/>
      <c r="F2005" s="326"/>
      <c r="G2005" s="326"/>
      <c r="H2005" s="326"/>
      <c r="I2005" s="327">
        <v>8.66</v>
      </c>
      <c r="J2005" s="326"/>
      <c r="K2005" s="326"/>
      <c r="L2005" s="328"/>
      <c r="M2005" s="326"/>
      <c r="N2005" s="326"/>
      <c r="O2005" s="328"/>
      <c r="P2005" s="326"/>
      <c r="Q2005" s="290">
        <v>8.66</v>
      </c>
    </row>
    <row r="2006" spans="1:17" hidden="1" outlineLevel="1" collapsed="1" x14ac:dyDescent="0.25">
      <c r="A2006" s="287"/>
      <c r="B2006" s="287"/>
      <c r="C2006" s="287"/>
      <c r="D2006" s="325">
        <v>100461209</v>
      </c>
      <c r="E2006" s="326"/>
      <c r="F2006" s="326"/>
      <c r="G2006" s="326"/>
      <c r="H2006" s="326"/>
      <c r="I2006" s="327">
        <v>7.7949999999999999</v>
      </c>
      <c r="J2006" s="326"/>
      <c r="K2006" s="326"/>
      <c r="L2006" s="328"/>
      <c r="M2006" s="326"/>
      <c r="N2006" s="326"/>
      <c r="O2006" s="328"/>
      <c r="P2006" s="326"/>
      <c r="Q2006" s="290">
        <v>7.7949999999999999</v>
      </c>
    </row>
    <row r="2007" spans="1:17" hidden="1" outlineLevel="1" collapsed="1" x14ac:dyDescent="0.25">
      <c r="A2007" s="287"/>
      <c r="B2007" s="287"/>
      <c r="C2007" s="287"/>
      <c r="D2007" s="325">
        <v>100461214</v>
      </c>
      <c r="E2007" s="326"/>
      <c r="F2007" s="326"/>
      <c r="G2007" s="326"/>
      <c r="H2007" s="326"/>
      <c r="I2007" s="327">
        <v>9.2799999999999994</v>
      </c>
      <c r="J2007" s="326"/>
      <c r="K2007" s="326"/>
      <c r="L2007" s="328"/>
      <c r="M2007" s="326"/>
      <c r="N2007" s="326"/>
      <c r="O2007" s="328"/>
      <c r="P2007" s="326"/>
      <c r="Q2007" s="290">
        <v>9.2799999999999994</v>
      </c>
    </row>
    <row r="2008" spans="1:17" hidden="1" outlineLevel="1" collapsed="1" x14ac:dyDescent="0.25">
      <c r="A2008" s="287"/>
      <c r="B2008" s="287"/>
      <c r="C2008" s="287"/>
      <c r="D2008" s="325">
        <v>100461215</v>
      </c>
      <c r="E2008" s="326"/>
      <c r="F2008" s="326"/>
      <c r="G2008" s="326"/>
      <c r="H2008" s="326"/>
      <c r="I2008" s="327">
        <v>4.1399999999999997</v>
      </c>
      <c r="J2008" s="326"/>
      <c r="K2008" s="326"/>
      <c r="L2008" s="328"/>
      <c r="M2008" s="326"/>
      <c r="N2008" s="326"/>
      <c r="O2008" s="328"/>
      <c r="P2008" s="326"/>
      <c r="Q2008" s="290">
        <v>4.1399999999999997</v>
      </c>
    </row>
    <row r="2009" spans="1:17" hidden="1" outlineLevel="1" collapsed="1" x14ac:dyDescent="0.25">
      <c r="A2009" s="287"/>
      <c r="B2009" s="287"/>
      <c r="C2009" s="287"/>
      <c r="D2009" s="325">
        <v>100460782</v>
      </c>
      <c r="E2009" s="326"/>
      <c r="F2009" s="326"/>
      <c r="G2009" s="326"/>
      <c r="H2009" s="326"/>
      <c r="I2009" s="327">
        <v>8.82</v>
      </c>
      <c r="J2009" s="326"/>
      <c r="K2009" s="326"/>
      <c r="L2009" s="328"/>
      <c r="M2009" s="326"/>
      <c r="N2009" s="326"/>
      <c r="O2009" s="328"/>
      <c r="P2009" s="326"/>
      <c r="Q2009" s="290">
        <v>8.82</v>
      </c>
    </row>
    <row r="2010" spans="1:17" hidden="1" outlineLevel="1" collapsed="1" x14ac:dyDescent="0.25">
      <c r="A2010" s="287"/>
      <c r="B2010" s="287"/>
      <c r="C2010" s="287"/>
      <c r="D2010" s="325">
        <v>100460793</v>
      </c>
      <c r="E2010" s="326"/>
      <c r="F2010" s="326"/>
      <c r="G2010" s="326"/>
      <c r="H2010" s="326"/>
      <c r="I2010" s="327">
        <v>13.75</v>
      </c>
      <c r="J2010" s="326"/>
      <c r="K2010" s="326"/>
      <c r="L2010" s="328"/>
      <c r="M2010" s="326"/>
      <c r="N2010" s="326"/>
      <c r="O2010" s="328"/>
      <c r="P2010" s="326"/>
      <c r="Q2010" s="290">
        <v>13.75</v>
      </c>
    </row>
    <row r="2011" spans="1:17" hidden="1" outlineLevel="1" collapsed="1" x14ac:dyDescent="0.25">
      <c r="A2011" s="287"/>
      <c r="B2011" s="287"/>
      <c r="C2011" s="287"/>
      <c r="D2011" s="325">
        <v>100460795</v>
      </c>
      <c r="E2011" s="326"/>
      <c r="F2011" s="326"/>
      <c r="G2011" s="326"/>
      <c r="H2011" s="326"/>
      <c r="I2011" s="327">
        <v>8.6300000000000008</v>
      </c>
      <c r="J2011" s="326"/>
      <c r="K2011" s="326"/>
      <c r="L2011" s="328"/>
      <c r="M2011" s="326"/>
      <c r="N2011" s="326"/>
      <c r="O2011" s="328"/>
      <c r="P2011" s="326"/>
      <c r="Q2011" s="290">
        <v>8.6300000000000008</v>
      </c>
    </row>
    <row r="2012" spans="1:17" hidden="1" outlineLevel="1" collapsed="1" x14ac:dyDescent="0.25">
      <c r="A2012" s="287"/>
      <c r="B2012" s="287"/>
      <c r="C2012" s="287"/>
      <c r="D2012" s="325">
        <v>100460796</v>
      </c>
      <c r="E2012" s="326"/>
      <c r="F2012" s="326"/>
      <c r="G2012" s="326"/>
      <c r="H2012" s="326"/>
      <c r="I2012" s="327">
        <v>10.42</v>
      </c>
      <c r="J2012" s="326"/>
      <c r="K2012" s="326"/>
      <c r="L2012" s="328"/>
      <c r="M2012" s="326"/>
      <c r="N2012" s="326"/>
      <c r="O2012" s="328"/>
      <c r="P2012" s="326"/>
      <c r="Q2012" s="290">
        <v>10.42</v>
      </c>
    </row>
    <row r="2013" spans="1:17" hidden="1" outlineLevel="1" collapsed="1" x14ac:dyDescent="0.25">
      <c r="A2013" s="287"/>
      <c r="B2013" s="287"/>
      <c r="C2013" s="287"/>
      <c r="D2013" s="325">
        <v>100460797</v>
      </c>
      <c r="E2013" s="326"/>
      <c r="F2013" s="326"/>
      <c r="G2013" s="326"/>
      <c r="H2013" s="326"/>
      <c r="I2013" s="327">
        <v>8.51</v>
      </c>
      <c r="J2013" s="326"/>
      <c r="K2013" s="326"/>
      <c r="L2013" s="328"/>
      <c r="M2013" s="326"/>
      <c r="N2013" s="326"/>
      <c r="O2013" s="328"/>
      <c r="P2013" s="326"/>
      <c r="Q2013" s="290">
        <v>8.51</v>
      </c>
    </row>
    <row r="2014" spans="1:17" hidden="1" outlineLevel="1" collapsed="1" x14ac:dyDescent="0.25">
      <c r="A2014" s="287"/>
      <c r="B2014" s="287"/>
      <c r="C2014" s="287"/>
      <c r="D2014" s="325">
        <v>100460798</v>
      </c>
      <c r="E2014" s="326"/>
      <c r="F2014" s="326"/>
      <c r="G2014" s="326"/>
      <c r="H2014" s="326"/>
      <c r="I2014" s="327">
        <v>9.2899999999999991</v>
      </c>
      <c r="J2014" s="326"/>
      <c r="K2014" s="326"/>
      <c r="L2014" s="328"/>
      <c r="M2014" s="326"/>
      <c r="N2014" s="326"/>
      <c r="O2014" s="328"/>
      <c r="P2014" s="326"/>
      <c r="Q2014" s="290">
        <v>9.2899999999999991</v>
      </c>
    </row>
    <row r="2015" spans="1:17" hidden="1" outlineLevel="1" collapsed="1" x14ac:dyDescent="0.25">
      <c r="A2015" s="287"/>
      <c r="B2015" s="287"/>
      <c r="C2015" s="287"/>
      <c r="D2015" s="325">
        <v>100460802</v>
      </c>
      <c r="E2015" s="326"/>
      <c r="F2015" s="326"/>
      <c r="G2015" s="326"/>
      <c r="H2015" s="326"/>
      <c r="I2015" s="327">
        <v>8.0500000000000007</v>
      </c>
      <c r="J2015" s="326"/>
      <c r="K2015" s="326"/>
      <c r="L2015" s="328"/>
      <c r="M2015" s="326"/>
      <c r="N2015" s="326"/>
      <c r="O2015" s="328"/>
      <c r="P2015" s="326"/>
      <c r="Q2015" s="290">
        <v>8.0500000000000007</v>
      </c>
    </row>
    <row r="2016" spans="1:17" hidden="1" outlineLevel="1" collapsed="1" x14ac:dyDescent="0.25">
      <c r="A2016" s="287"/>
      <c r="B2016" s="287"/>
      <c r="C2016" s="287"/>
      <c r="D2016" s="325">
        <v>100460731</v>
      </c>
      <c r="E2016" s="326"/>
      <c r="F2016" s="326"/>
      <c r="G2016" s="326"/>
      <c r="H2016" s="326"/>
      <c r="I2016" s="327">
        <v>6.08</v>
      </c>
      <c r="J2016" s="326"/>
      <c r="K2016" s="326"/>
      <c r="L2016" s="328"/>
      <c r="M2016" s="326"/>
      <c r="N2016" s="326"/>
      <c r="O2016" s="328"/>
      <c r="P2016" s="326"/>
      <c r="Q2016" s="290">
        <v>6.08</v>
      </c>
    </row>
    <row r="2017" spans="1:17" hidden="1" outlineLevel="1" collapsed="1" x14ac:dyDescent="0.25">
      <c r="A2017" s="287"/>
      <c r="B2017" s="287"/>
      <c r="C2017" s="287"/>
      <c r="D2017" s="325">
        <v>100460739</v>
      </c>
      <c r="E2017" s="326"/>
      <c r="F2017" s="326"/>
      <c r="G2017" s="326"/>
      <c r="H2017" s="326"/>
      <c r="I2017" s="327">
        <v>13.45</v>
      </c>
      <c r="J2017" s="326"/>
      <c r="K2017" s="326"/>
      <c r="L2017" s="328"/>
      <c r="M2017" s="326"/>
      <c r="N2017" s="326"/>
      <c r="O2017" s="328"/>
      <c r="P2017" s="326"/>
      <c r="Q2017" s="290">
        <v>13.45</v>
      </c>
    </row>
    <row r="2018" spans="1:17" hidden="1" outlineLevel="1" collapsed="1" x14ac:dyDescent="0.25">
      <c r="A2018" s="287"/>
      <c r="B2018" s="287"/>
      <c r="C2018" s="287"/>
      <c r="D2018" s="325">
        <v>100460744</v>
      </c>
      <c r="E2018" s="326"/>
      <c r="F2018" s="326"/>
      <c r="G2018" s="326"/>
      <c r="H2018" s="326"/>
      <c r="I2018" s="327">
        <v>5.15</v>
      </c>
      <c r="J2018" s="326"/>
      <c r="K2018" s="326"/>
      <c r="L2018" s="328"/>
      <c r="M2018" s="326"/>
      <c r="N2018" s="326"/>
      <c r="O2018" s="328"/>
      <c r="P2018" s="326"/>
      <c r="Q2018" s="290">
        <v>5.15</v>
      </c>
    </row>
    <row r="2019" spans="1:17" hidden="1" outlineLevel="1" collapsed="1" x14ac:dyDescent="0.25">
      <c r="A2019" s="287"/>
      <c r="B2019" s="287"/>
      <c r="C2019" s="287"/>
      <c r="D2019" s="325">
        <v>100460750</v>
      </c>
      <c r="E2019" s="326"/>
      <c r="F2019" s="326"/>
      <c r="G2019" s="326"/>
      <c r="H2019" s="326"/>
      <c r="I2019" s="327">
        <v>9.3810000000000002</v>
      </c>
      <c r="J2019" s="326"/>
      <c r="K2019" s="326"/>
      <c r="L2019" s="328"/>
      <c r="M2019" s="326"/>
      <c r="N2019" s="326"/>
      <c r="O2019" s="328"/>
      <c r="P2019" s="326"/>
      <c r="Q2019" s="290">
        <v>9.3810000000000002</v>
      </c>
    </row>
    <row r="2020" spans="1:17" hidden="1" outlineLevel="1" collapsed="1" x14ac:dyDescent="0.25">
      <c r="A2020" s="287"/>
      <c r="B2020" s="287"/>
      <c r="C2020" s="287"/>
      <c r="D2020" s="325">
        <v>100460757</v>
      </c>
      <c r="E2020" s="326"/>
      <c r="F2020" s="326"/>
      <c r="G2020" s="326"/>
      <c r="H2020" s="326"/>
      <c r="I2020" s="327">
        <v>8.74</v>
      </c>
      <c r="J2020" s="326"/>
      <c r="K2020" s="326"/>
      <c r="L2020" s="328"/>
      <c r="M2020" s="326"/>
      <c r="N2020" s="326"/>
      <c r="O2020" s="328"/>
      <c r="P2020" s="326"/>
      <c r="Q2020" s="290">
        <v>8.74</v>
      </c>
    </row>
    <row r="2021" spans="1:17" hidden="1" outlineLevel="1" collapsed="1" x14ac:dyDescent="0.25">
      <c r="A2021" s="287"/>
      <c r="B2021" s="287"/>
      <c r="C2021" s="287"/>
      <c r="D2021" s="325">
        <v>100460758</v>
      </c>
      <c r="E2021" s="326"/>
      <c r="F2021" s="326"/>
      <c r="G2021" s="326"/>
      <c r="H2021" s="326"/>
      <c r="I2021" s="327">
        <v>8.35</v>
      </c>
      <c r="J2021" s="326"/>
      <c r="K2021" s="326"/>
      <c r="L2021" s="328"/>
      <c r="M2021" s="326"/>
      <c r="N2021" s="326"/>
      <c r="O2021" s="328"/>
      <c r="P2021" s="326"/>
      <c r="Q2021" s="290">
        <v>8.35</v>
      </c>
    </row>
    <row r="2022" spans="1:17" hidden="1" outlineLevel="1" collapsed="1" x14ac:dyDescent="0.25">
      <c r="A2022" s="287"/>
      <c r="B2022" s="287"/>
      <c r="C2022" s="287"/>
      <c r="D2022" s="325">
        <v>100460760</v>
      </c>
      <c r="E2022" s="326"/>
      <c r="F2022" s="326"/>
      <c r="G2022" s="326"/>
      <c r="H2022" s="326"/>
      <c r="I2022" s="327">
        <v>7.4249999999999998</v>
      </c>
      <c r="J2022" s="326"/>
      <c r="K2022" s="326"/>
      <c r="L2022" s="328"/>
      <c r="M2022" s="326"/>
      <c r="N2022" s="326"/>
      <c r="O2022" s="328"/>
      <c r="P2022" s="326"/>
      <c r="Q2022" s="290">
        <v>7.4249999999999998</v>
      </c>
    </row>
    <row r="2023" spans="1:17" hidden="1" outlineLevel="1" collapsed="1" x14ac:dyDescent="0.25">
      <c r="A2023" s="287"/>
      <c r="B2023" s="287"/>
      <c r="C2023" s="287"/>
      <c r="D2023" s="325">
        <v>100460761</v>
      </c>
      <c r="E2023" s="326"/>
      <c r="F2023" s="326"/>
      <c r="G2023" s="326"/>
      <c r="H2023" s="326"/>
      <c r="I2023" s="327">
        <v>4.03</v>
      </c>
      <c r="J2023" s="326"/>
      <c r="K2023" s="326"/>
      <c r="L2023" s="328"/>
      <c r="M2023" s="326"/>
      <c r="N2023" s="326"/>
      <c r="O2023" s="328"/>
      <c r="P2023" s="326"/>
      <c r="Q2023" s="290">
        <v>4.03</v>
      </c>
    </row>
    <row r="2024" spans="1:17" hidden="1" outlineLevel="1" collapsed="1" x14ac:dyDescent="0.25">
      <c r="A2024" s="287"/>
      <c r="B2024" s="287"/>
      <c r="C2024" s="287"/>
      <c r="D2024" s="325">
        <v>100460763</v>
      </c>
      <c r="E2024" s="326"/>
      <c r="F2024" s="326"/>
      <c r="G2024" s="326"/>
      <c r="H2024" s="326"/>
      <c r="I2024" s="327">
        <v>3.34</v>
      </c>
      <c r="J2024" s="326"/>
      <c r="K2024" s="326"/>
      <c r="L2024" s="328"/>
      <c r="M2024" s="326"/>
      <c r="N2024" s="326"/>
      <c r="O2024" s="328"/>
      <c r="P2024" s="326"/>
      <c r="Q2024" s="290">
        <v>3.34</v>
      </c>
    </row>
    <row r="2025" spans="1:17" hidden="1" outlineLevel="1" collapsed="1" x14ac:dyDescent="0.25">
      <c r="A2025" s="287"/>
      <c r="B2025" s="287"/>
      <c r="C2025" s="287"/>
      <c r="D2025" s="325">
        <v>100460764</v>
      </c>
      <c r="E2025" s="326"/>
      <c r="F2025" s="326"/>
      <c r="G2025" s="326"/>
      <c r="H2025" s="326"/>
      <c r="I2025" s="327">
        <v>2.58</v>
      </c>
      <c r="J2025" s="326"/>
      <c r="K2025" s="326"/>
      <c r="L2025" s="328"/>
      <c r="M2025" s="326"/>
      <c r="N2025" s="326"/>
      <c r="O2025" s="328"/>
      <c r="P2025" s="326"/>
      <c r="Q2025" s="290">
        <v>2.58</v>
      </c>
    </row>
    <row r="2026" spans="1:17" hidden="1" outlineLevel="1" collapsed="1" x14ac:dyDescent="0.25">
      <c r="A2026" s="287"/>
      <c r="B2026" s="287"/>
      <c r="C2026" s="287"/>
      <c r="D2026" s="325">
        <v>100460770</v>
      </c>
      <c r="E2026" s="326"/>
      <c r="F2026" s="326"/>
      <c r="G2026" s="326"/>
      <c r="H2026" s="326"/>
      <c r="I2026" s="327">
        <v>8.93</v>
      </c>
      <c r="J2026" s="326"/>
      <c r="K2026" s="326"/>
      <c r="L2026" s="328"/>
      <c r="M2026" s="326"/>
      <c r="N2026" s="326"/>
      <c r="O2026" s="328"/>
      <c r="P2026" s="326"/>
      <c r="Q2026" s="290">
        <v>8.93</v>
      </c>
    </row>
    <row r="2027" spans="1:17" hidden="1" outlineLevel="1" collapsed="1" x14ac:dyDescent="0.25">
      <c r="A2027" s="287"/>
      <c r="B2027" s="287"/>
      <c r="C2027" s="287"/>
      <c r="D2027" s="325">
        <v>100460771</v>
      </c>
      <c r="E2027" s="326"/>
      <c r="F2027" s="326"/>
      <c r="G2027" s="326"/>
      <c r="H2027" s="326"/>
      <c r="I2027" s="327">
        <v>9.8800000000000008</v>
      </c>
      <c r="J2027" s="326"/>
      <c r="K2027" s="326"/>
      <c r="L2027" s="328"/>
      <c r="M2027" s="326"/>
      <c r="N2027" s="326"/>
      <c r="O2027" s="328"/>
      <c r="P2027" s="326"/>
      <c r="Q2027" s="290">
        <v>9.8800000000000008</v>
      </c>
    </row>
    <row r="2028" spans="1:17" hidden="1" outlineLevel="1" collapsed="1" x14ac:dyDescent="0.25">
      <c r="A2028" s="287"/>
      <c r="B2028" s="287"/>
      <c r="C2028" s="287"/>
      <c r="D2028" s="325">
        <v>100460775</v>
      </c>
      <c r="E2028" s="326"/>
      <c r="F2028" s="326"/>
      <c r="G2028" s="326"/>
      <c r="H2028" s="326"/>
      <c r="I2028" s="327">
        <v>9.65</v>
      </c>
      <c r="J2028" s="326"/>
      <c r="K2028" s="326"/>
      <c r="L2028" s="328"/>
      <c r="M2028" s="326"/>
      <c r="N2028" s="326"/>
      <c r="O2028" s="328"/>
      <c r="P2028" s="326"/>
      <c r="Q2028" s="290">
        <v>9.65</v>
      </c>
    </row>
    <row r="2029" spans="1:17" hidden="1" outlineLevel="1" collapsed="1" x14ac:dyDescent="0.25">
      <c r="A2029" s="287"/>
      <c r="B2029" s="287"/>
      <c r="C2029" s="287"/>
      <c r="D2029" s="325">
        <v>100460779</v>
      </c>
      <c r="E2029" s="326"/>
      <c r="F2029" s="326"/>
      <c r="G2029" s="326"/>
      <c r="H2029" s="326"/>
      <c r="I2029" s="327">
        <v>5.01</v>
      </c>
      <c r="J2029" s="326"/>
      <c r="K2029" s="326"/>
      <c r="L2029" s="328"/>
      <c r="M2029" s="326"/>
      <c r="N2029" s="326"/>
      <c r="O2029" s="328"/>
      <c r="P2029" s="326"/>
      <c r="Q2029" s="290">
        <v>5.01</v>
      </c>
    </row>
    <row r="2030" spans="1:17" hidden="1" outlineLevel="1" collapsed="1" x14ac:dyDescent="0.25">
      <c r="A2030" s="287"/>
      <c r="B2030" s="287"/>
      <c r="C2030" s="287"/>
      <c r="D2030" s="325">
        <v>100460848</v>
      </c>
      <c r="E2030" s="326"/>
      <c r="F2030" s="326"/>
      <c r="G2030" s="326"/>
      <c r="H2030" s="326"/>
      <c r="I2030" s="327">
        <v>7.8650000000000002</v>
      </c>
      <c r="J2030" s="326"/>
      <c r="K2030" s="326"/>
      <c r="L2030" s="328"/>
      <c r="M2030" s="326"/>
      <c r="N2030" s="326"/>
      <c r="O2030" s="328"/>
      <c r="P2030" s="326"/>
      <c r="Q2030" s="290">
        <v>7.8650000000000002</v>
      </c>
    </row>
    <row r="2031" spans="1:17" hidden="1" outlineLevel="1" collapsed="1" x14ac:dyDescent="0.25">
      <c r="A2031" s="287"/>
      <c r="B2031" s="287"/>
      <c r="C2031" s="287"/>
      <c r="D2031" s="325">
        <v>100460849</v>
      </c>
      <c r="E2031" s="326"/>
      <c r="F2031" s="326"/>
      <c r="G2031" s="326"/>
      <c r="H2031" s="326"/>
      <c r="I2031" s="327">
        <v>8.9600000000000009</v>
      </c>
      <c r="J2031" s="326"/>
      <c r="K2031" s="326"/>
      <c r="L2031" s="328"/>
      <c r="M2031" s="326"/>
      <c r="N2031" s="326"/>
      <c r="O2031" s="328"/>
      <c r="P2031" s="326"/>
      <c r="Q2031" s="290">
        <v>8.9600000000000009</v>
      </c>
    </row>
    <row r="2032" spans="1:17" hidden="1" outlineLevel="1" collapsed="1" x14ac:dyDescent="0.25">
      <c r="A2032" s="287"/>
      <c r="B2032" s="287"/>
      <c r="C2032" s="287"/>
      <c r="D2032" s="325">
        <v>100460854</v>
      </c>
      <c r="E2032" s="326"/>
      <c r="F2032" s="326"/>
      <c r="G2032" s="326"/>
      <c r="H2032" s="326"/>
      <c r="I2032" s="327">
        <v>6.65</v>
      </c>
      <c r="J2032" s="326"/>
      <c r="K2032" s="326"/>
      <c r="L2032" s="328"/>
      <c r="M2032" s="326"/>
      <c r="N2032" s="326"/>
      <c r="O2032" s="328"/>
      <c r="P2032" s="326"/>
      <c r="Q2032" s="290">
        <v>6.65</v>
      </c>
    </row>
    <row r="2033" spans="1:17" hidden="1" outlineLevel="1" collapsed="1" x14ac:dyDescent="0.25">
      <c r="A2033" s="287"/>
      <c r="B2033" s="287"/>
      <c r="C2033" s="287"/>
      <c r="D2033" s="325">
        <v>100460855</v>
      </c>
      <c r="E2033" s="326"/>
      <c r="F2033" s="326"/>
      <c r="G2033" s="326"/>
      <c r="H2033" s="326"/>
      <c r="I2033" s="327">
        <v>0.69</v>
      </c>
      <c r="J2033" s="326"/>
      <c r="K2033" s="326"/>
      <c r="L2033" s="328"/>
      <c r="M2033" s="326"/>
      <c r="N2033" s="326"/>
      <c r="O2033" s="328"/>
      <c r="P2033" s="326"/>
      <c r="Q2033" s="290">
        <v>0.69</v>
      </c>
    </row>
    <row r="2034" spans="1:17" hidden="1" outlineLevel="1" collapsed="1" x14ac:dyDescent="0.25">
      <c r="A2034" s="287"/>
      <c r="B2034" s="287"/>
      <c r="C2034" s="287"/>
      <c r="D2034" s="325">
        <v>100460856</v>
      </c>
      <c r="E2034" s="326"/>
      <c r="F2034" s="326"/>
      <c r="G2034" s="326"/>
      <c r="H2034" s="326"/>
      <c r="I2034" s="327">
        <v>2.4750000000000001</v>
      </c>
      <c r="J2034" s="326"/>
      <c r="K2034" s="326"/>
      <c r="L2034" s="328"/>
      <c r="M2034" s="326"/>
      <c r="N2034" s="326"/>
      <c r="O2034" s="328"/>
      <c r="P2034" s="326"/>
      <c r="Q2034" s="290">
        <v>2.4750000000000001</v>
      </c>
    </row>
    <row r="2035" spans="1:17" hidden="1" outlineLevel="1" collapsed="1" x14ac:dyDescent="0.25">
      <c r="A2035" s="287"/>
      <c r="B2035" s="287"/>
      <c r="C2035" s="287"/>
      <c r="D2035" s="325">
        <v>100460857</v>
      </c>
      <c r="E2035" s="326"/>
      <c r="F2035" s="326"/>
      <c r="G2035" s="326"/>
      <c r="H2035" s="326"/>
      <c r="I2035" s="327">
        <v>9.4700000000000006</v>
      </c>
      <c r="J2035" s="326"/>
      <c r="K2035" s="326"/>
      <c r="L2035" s="328"/>
      <c r="M2035" s="326"/>
      <c r="N2035" s="326"/>
      <c r="O2035" s="328"/>
      <c r="P2035" s="326"/>
      <c r="Q2035" s="290">
        <v>9.4700000000000006</v>
      </c>
    </row>
    <row r="2036" spans="1:17" hidden="1" outlineLevel="1" collapsed="1" x14ac:dyDescent="0.25">
      <c r="A2036" s="287"/>
      <c r="B2036" s="287"/>
      <c r="C2036" s="287"/>
      <c r="D2036" s="325">
        <v>100460829</v>
      </c>
      <c r="E2036" s="326"/>
      <c r="F2036" s="326"/>
      <c r="G2036" s="326"/>
      <c r="H2036" s="326"/>
      <c r="I2036" s="327">
        <v>8.51</v>
      </c>
      <c r="J2036" s="326"/>
      <c r="K2036" s="326"/>
      <c r="L2036" s="328"/>
      <c r="M2036" s="326"/>
      <c r="N2036" s="326"/>
      <c r="O2036" s="328"/>
      <c r="P2036" s="326"/>
      <c r="Q2036" s="290">
        <v>8.51</v>
      </c>
    </row>
    <row r="2037" spans="1:17" hidden="1" outlineLevel="1" collapsed="1" x14ac:dyDescent="0.25">
      <c r="A2037" s="287"/>
      <c r="B2037" s="287"/>
      <c r="C2037" s="287"/>
      <c r="D2037" s="325">
        <v>100460837</v>
      </c>
      <c r="E2037" s="326"/>
      <c r="F2037" s="326"/>
      <c r="G2037" s="326"/>
      <c r="H2037" s="326"/>
      <c r="I2037" s="327">
        <v>6.91</v>
      </c>
      <c r="J2037" s="326"/>
      <c r="K2037" s="326"/>
      <c r="L2037" s="328"/>
      <c r="M2037" s="326"/>
      <c r="N2037" s="326"/>
      <c r="O2037" s="328"/>
      <c r="P2037" s="326"/>
      <c r="Q2037" s="290">
        <v>6.91</v>
      </c>
    </row>
    <row r="2038" spans="1:17" hidden="1" outlineLevel="1" collapsed="1" x14ac:dyDescent="0.25">
      <c r="A2038" s="287"/>
      <c r="B2038" s="287"/>
      <c r="C2038" s="287"/>
      <c r="D2038" s="325">
        <v>100460838</v>
      </c>
      <c r="E2038" s="326"/>
      <c r="F2038" s="326"/>
      <c r="G2038" s="326"/>
      <c r="H2038" s="326"/>
      <c r="I2038" s="327">
        <v>4.57</v>
      </c>
      <c r="J2038" s="326"/>
      <c r="K2038" s="326"/>
      <c r="L2038" s="328"/>
      <c r="M2038" s="326"/>
      <c r="N2038" s="326"/>
      <c r="O2038" s="328"/>
      <c r="P2038" s="326"/>
      <c r="Q2038" s="290">
        <v>4.57</v>
      </c>
    </row>
    <row r="2039" spans="1:17" hidden="1" outlineLevel="1" collapsed="1" x14ac:dyDescent="0.25">
      <c r="A2039" s="287"/>
      <c r="B2039" s="287"/>
      <c r="C2039" s="287"/>
      <c r="D2039" s="325">
        <v>100460816</v>
      </c>
      <c r="E2039" s="326"/>
      <c r="F2039" s="326"/>
      <c r="G2039" s="326"/>
      <c r="H2039" s="326"/>
      <c r="I2039" s="327">
        <v>9.14</v>
      </c>
      <c r="J2039" s="326"/>
      <c r="K2039" s="326"/>
      <c r="L2039" s="328"/>
      <c r="M2039" s="326"/>
      <c r="N2039" s="326"/>
      <c r="O2039" s="328"/>
      <c r="P2039" s="326"/>
      <c r="Q2039" s="290">
        <v>9.14</v>
      </c>
    </row>
    <row r="2040" spans="1:17" hidden="1" outlineLevel="1" collapsed="1" x14ac:dyDescent="0.25">
      <c r="A2040" s="287"/>
      <c r="B2040" s="287"/>
      <c r="C2040" s="287"/>
      <c r="D2040" s="325">
        <v>100460817</v>
      </c>
      <c r="E2040" s="326"/>
      <c r="F2040" s="326"/>
      <c r="G2040" s="326"/>
      <c r="H2040" s="326"/>
      <c r="I2040" s="327">
        <v>10.42</v>
      </c>
      <c r="J2040" s="326"/>
      <c r="K2040" s="326"/>
      <c r="L2040" s="328"/>
      <c r="M2040" s="326"/>
      <c r="N2040" s="326"/>
      <c r="O2040" s="328"/>
      <c r="P2040" s="326"/>
      <c r="Q2040" s="290">
        <v>10.42</v>
      </c>
    </row>
    <row r="2041" spans="1:17" hidden="1" outlineLevel="1" collapsed="1" x14ac:dyDescent="0.25">
      <c r="A2041" s="287"/>
      <c r="B2041" s="287"/>
      <c r="C2041" s="287"/>
      <c r="D2041" s="325">
        <v>100460818</v>
      </c>
      <c r="E2041" s="326"/>
      <c r="F2041" s="326"/>
      <c r="G2041" s="326"/>
      <c r="H2041" s="326"/>
      <c r="I2041" s="327">
        <v>8.34</v>
      </c>
      <c r="J2041" s="326"/>
      <c r="K2041" s="326"/>
      <c r="L2041" s="328"/>
      <c r="M2041" s="326"/>
      <c r="N2041" s="326"/>
      <c r="O2041" s="328"/>
      <c r="P2041" s="326"/>
      <c r="Q2041" s="290">
        <v>8.34</v>
      </c>
    </row>
    <row r="2042" spans="1:17" hidden="1" outlineLevel="1" collapsed="1" x14ac:dyDescent="0.25">
      <c r="A2042" s="287"/>
      <c r="B2042" s="287"/>
      <c r="C2042" s="287"/>
      <c r="D2042" s="325">
        <v>100460819</v>
      </c>
      <c r="E2042" s="326"/>
      <c r="F2042" s="326"/>
      <c r="G2042" s="326"/>
      <c r="H2042" s="326"/>
      <c r="I2042" s="327">
        <v>11.39</v>
      </c>
      <c r="J2042" s="326"/>
      <c r="K2042" s="326"/>
      <c r="L2042" s="328"/>
      <c r="M2042" s="326"/>
      <c r="N2042" s="326"/>
      <c r="O2042" s="328"/>
      <c r="P2042" s="326"/>
      <c r="Q2042" s="290">
        <v>11.39</v>
      </c>
    </row>
    <row r="2043" spans="1:17" hidden="1" outlineLevel="1" collapsed="1" x14ac:dyDescent="0.25">
      <c r="A2043" s="287"/>
      <c r="B2043" s="287"/>
      <c r="C2043" s="287"/>
      <c r="D2043" s="325">
        <v>100460805</v>
      </c>
      <c r="E2043" s="326"/>
      <c r="F2043" s="326"/>
      <c r="G2043" s="326"/>
      <c r="H2043" s="326"/>
      <c r="I2043" s="327">
        <v>8.36</v>
      </c>
      <c r="J2043" s="326"/>
      <c r="K2043" s="326"/>
      <c r="L2043" s="328"/>
      <c r="M2043" s="326"/>
      <c r="N2043" s="326"/>
      <c r="O2043" s="328"/>
      <c r="P2043" s="326"/>
      <c r="Q2043" s="290">
        <v>8.36</v>
      </c>
    </row>
    <row r="2044" spans="1:17" hidden="1" outlineLevel="1" collapsed="1" x14ac:dyDescent="0.25">
      <c r="A2044" s="287"/>
      <c r="B2044" s="287"/>
      <c r="C2044" s="287"/>
      <c r="D2044" s="325">
        <v>100460809</v>
      </c>
      <c r="E2044" s="326"/>
      <c r="F2044" s="326"/>
      <c r="G2044" s="326"/>
      <c r="H2044" s="326"/>
      <c r="I2044" s="327">
        <v>9.7100000000000009</v>
      </c>
      <c r="J2044" s="326"/>
      <c r="K2044" s="326"/>
      <c r="L2044" s="328"/>
      <c r="M2044" s="326"/>
      <c r="N2044" s="326"/>
      <c r="O2044" s="328"/>
      <c r="P2044" s="326"/>
      <c r="Q2044" s="290">
        <v>9.7100000000000009</v>
      </c>
    </row>
    <row r="2045" spans="1:17" hidden="1" outlineLevel="1" collapsed="1" x14ac:dyDescent="0.25">
      <c r="A2045" s="287"/>
      <c r="B2045" s="287"/>
      <c r="C2045" s="287"/>
      <c r="D2045" s="325">
        <v>100460811</v>
      </c>
      <c r="E2045" s="326"/>
      <c r="F2045" s="326"/>
      <c r="G2045" s="326"/>
      <c r="H2045" s="326"/>
      <c r="I2045" s="327">
        <v>10.199999999999999</v>
      </c>
      <c r="J2045" s="326"/>
      <c r="K2045" s="326"/>
      <c r="L2045" s="328"/>
      <c r="M2045" s="326"/>
      <c r="N2045" s="326"/>
      <c r="O2045" s="328"/>
      <c r="P2045" s="326"/>
      <c r="Q2045" s="290">
        <v>10.199999999999999</v>
      </c>
    </row>
    <row r="2046" spans="1:17" hidden="1" outlineLevel="1" collapsed="1" x14ac:dyDescent="0.25">
      <c r="A2046" s="287"/>
      <c r="B2046" s="287"/>
      <c r="C2046" s="287"/>
      <c r="D2046" s="325">
        <v>100460812</v>
      </c>
      <c r="E2046" s="326"/>
      <c r="F2046" s="326"/>
      <c r="G2046" s="326"/>
      <c r="H2046" s="326"/>
      <c r="I2046" s="327">
        <v>8.06</v>
      </c>
      <c r="J2046" s="326"/>
      <c r="K2046" s="326"/>
      <c r="L2046" s="328"/>
      <c r="M2046" s="326"/>
      <c r="N2046" s="326"/>
      <c r="O2046" s="328"/>
      <c r="P2046" s="326"/>
      <c r="Q2046" s="290">
        <v>8.06</v>
      </c>
    </row>
    <row r="2047" spans="1:17" hidden="1" outlineLevel="1" collapsed="1" x14ac:dyDescent="0.25">
      <c r="A2047" s="287"/>
      <c r="B2047" s="287"/>
      <c r="C2047" s="287"/>
      <c r="D2047" s="325">
        <v>100460813</v>
      </c>
      <c r="E2047" s="326"/>
      <c r="F2047" s="326"/>
      <c r="G2047" s="326"/>
      <c r="H2047" s="326"/>
      <c r="I2047" s="327">
        <v>9.0950000000000006</v>
      </c>
      <c r="J2047" s="326"/>
      <c r="K2047" s="326"/>
      <c r="L2047" s="328"/>
      <c r="M2047" s="326"/>
      <c r="N2047" s="326"/>
      <c r="O2047" s="328"/>
      <c r="P2047" s="326"/>
      <c r="Q2047" s="290">
        <v>9.0950000000000006</v>
      </c>
    </row>
    <row r="2048" spans="1:17" hidden="1" outlineLevel="1" collapsed="1" x14ac:dyDescent="0.25">
      <c r="A2048" s="287"/>
      <c r="B2048" s="287"/>
      <c r="C2048" s="287"/>
      <c r="D2048" s="325">
        <v>100460871</v>
      </c>
      <c r="E2048" s="326"/>
      <c r="F2048" s="326"/>
      <c r="G2048" s="326"/>
      <c r="H2048" s="326"/>
      <c r="I2048" s="327">
        <v>2.2599999999999998</v>
      </c>
      <c r="J2048" s="326"/>
      <c r="K2048" s="326"/>
      <c r="L2048" s="328"/>
      <c r="M2048" s="326"/>
      <c r="N2048" s="326"/>
      <c r="O2048" s="328"/>
      <c r="P2048" s="326"/>
      <c r="Q2048" s="290">
        <v>2.2599999999999998</v>
      </c>
    </row>
    <row r="2049" spans="1:17" hidden="1" outlineLevel="1" collapsed="1" x14ac:dyDescent="0.25">
      <c r="A2049" s="287"/>
      <c r="B2049" s="287"/>
      <c r="C2049" s="287"/>
      <c r="D2049" s="325">
        <v>100460859</v>
      </c>
      <c r="E2049" s="326"/>
      <c r="F2049" s="326"/>
      <c r="G2049" s="326"/>
      <c r="H2049" s="326"/>
      <c r="I2049" s="327">
        <v>3.52</v>
      </c>
      <c r="J2049" s="326"/>
      <c r="K2049" s="326"/>
      <c r="L2049" s="328"/>
      <c r="M2049" s="326"/>
      <c r="N2049" s="326"/>
      <c r="O2049" s="328"/>
      <c r="P2049" s="326"/>
      <c r="Q2049" s="290">
        <v>3.52</v>
      </c>
    </row>
    <row r="2050" spans="1:17" hidden="1" outlineLevel="1" collapsed="1" x14ac:dyDescent="0.25">
      <c r="A2050" s="287"/>
      <c r="B2050" s="287"/>
      <c r="C2050" s="287"/>
      <c r="D2050" s="325">
        <v>100460860</v>
      </c>
      <c r="E2050" s="326"/>
      <c r="F2050" s="326"/>
      <c r="G2050" s="326"/>
      <c r="H2050" s="326"/>
      <c r="I2050" s="327">
        <v>7.9835000000000003</v>
      </c>
      <c r="J2050" s="326"/>
      <c r="K2050" s="326"/>
      <c r="L2050" s="328"/>
      <c r="M2050" s="326"/>
      <c r="N2050" s="326"/>
      <c r="O2050" s="328"/>
      <c r="P2050" s="326"/>
      <c r="Q2050" s="290">
        <v>7.9835000000000003</v>
      </c>
    </row>
    <row r="2051" spans="1:17" hidden="1" outlineLevel="1" collapsed="1" x14ac:dyDescent="0.25">
      <c r="A2051" s="287"/>
      <c r="B2051" s="287"/>
      <c r="C2051" s="287"/>
      <c r="D2051" s="325">
        <v>100460863</v>
      </c>
      <c r="E2051" s="326"/>
      <c r="F2051" s="326"/>
      <c r="G2051" s="326"/>
      <c r="H2051" s="326"/>
      <c r="I2051" s="327">
        <v>8.39</v>
      </c>
      <c r="J2051" s="326"/>
      <c r="K2051" s="326"/>
      <c r="L2051" s="328"/>
      <c r="M2051" s="326"/>
      <c r="N2051" s="326"/>
      <c r="O2051" s="328"/>
      <c r="P2051" s="326"/>
      <c r="Q2051" s="290">
        <v>8.39</v>
      </c>
    </row>
    <row r="2052" spans="1:17" hidden="1" outlineLevel="1" collapsed="1" x14ac:dyDescent="0.25">
      <c r="A2052" s="287"/>
      <c r="B2052" s="287"/>
      <c r="C2052" s="287"/>
      <c r="D2052" s="325">
        <v>100460864</v>
      </c>
      <c r="E2052" s="326"/>
      <c r="F2052" s="326"/>
      <c r="G2052" s="326"/>
      <c r="H2052" s="326"/>
      <c r="I2052" s="327">
        <v>6.37</v>
      </c>
      <c r="J2052" s="326"/>
      <c r="K2052" s="326"/>
      <c r="L2052" s="328"/>
      <c r="M2052" s="326"/>
      <c r="N2052" s="326"/>
      <c r="O2052" s="328"/>
      <c r="P2052" s="326"/>
      <c r="Q2052" s="290">
        <v>6.37</v>
      </c>
    </row>
    <row r="2053" spans="1:17" hidden="1" outlineLevel="1" collapsed="1" x14ac:dyDescent="0.25">
      <c r="A2053" s="287"/>
      <c r="B2053" s="287"/>
      <c r="C2053" s="287"/>
      <c r="D2053" s="325">
        <v>100460875</v>
      </c>
      <c r="E2053" s="326"/>
      <c r="F2053" s="326"/>
      <c r="G2053" s="326"/>
      <c r="H2053" s="326"/>
      <c r="I2053" s="327">
        <v>3.14</v>
      </c>
      <c r="J2053" s="326"/>
      <c r="K2053" s="326"/>
      <c r="L2053" s="328"/>
      <c r="M2053" s="326"/>
      <c r="N2053" s="326"/>
      <c r="O2053" s="328"/>
      <c r="P2053" s="326"/>
      <c r="Q2053" s="290">
        <v>3.14</v>
      </c>
    </row>
    <row r="2054" spans="1:17" hidden="1" outlineLevel="1" collapsed="1" x14ac:dyDescent="0.25">
      <c r="A2054" s="287"/>
      <c r="B2054" s="287"/>
      <c r="C2054" s="287"/>
      <c r="D2054" s="325">
        <v>100460881</v>
      </c>
      <c r="E2054" s="326"/>
      <c r="F2054" s="326"/>
      <c r="G2054" s="326"/>
      <c r="H2054" s="326"/>
      <c r="I2054" s="327">
        <v>7.49</v>
      </c>
      <c r="J2054" s="326"/>
      <c r="K2054" s="326"/>
      <c r="L2054" s="328"/>
      <c r="M2054" s="326"/>
      <c r="N2054" s="326"/>
      <c r="O2054" s="328"/>
      <c r="P2054" s="326"/>
      <c r="Q2054" s="290">
        <v>7.49</v>
      </c>
    </row>
    <row r="2055" spans="1:17" hidden="1" outlineLevel="1" collapsed="1" x14ac:dyDescent="0.25">
      <c r="A2055" s="287"/>
      <c r="B2055" s="287"/>
      <c r="C2055" s="287"/>
      <c r="D2055" s="325">
        <v>100460882</v>
      </c>
      <c r="E2055" s="326"/>
      <c r="F2055" s="326"/>
      <c r="G2055" s="326"/>
      <c r="H2055" s="326"/>
      <c r="I2055" s="327">
        <v>8.5</v>
      </c>
      <c r="J2055" s="326"/>
      <c r="K2055" s="326"/>
      <c r="L2055" s="328"/>
      <c r="M2055" s="326"/>
      <c r="N2055" s="326"/>
      <c r="O2055" s="328"/>
      <c r="P2055" s="326"/>
      <c r="Q2055" s="290">
        <v>8.5</v>
      </c>
    </row>
    <row r="2056" spans="1:17" hidden="1" outlineLevel="1" collapsed="1" x14ac:dyDescent="0.25">
      <c r="A2056" s="287"/>
      <c r="B2056" s="287"/>
      <c r="C2056" s="287"/>
      <c r="D2056" s="325">
        <v>100460885</v>
      </c>
      <c r="E2056" s="326"/>
      <c r="F2056" s="326"/>
      <c r="G2056" s="326"/>
      <c r="H2056" s="326"/>
      <c r="I2056" s="327">
        <v>9.6950000000000003</v>
      </c>
      <c r="J2056" s="326"/>
      <c r="K2056" s="326"/>
      <c r="L2056" s="328"/>
      <c r="M2056" s="326"/>
      <c r="N2056" s="326"/>
      <c r="O2056" s="328"/>
      <c r="P2056" s="326"/>
      <c r="Q2056" s="290">
        <v>9.6950000000000003</v>
      </c>
    </row>
    <row r="2057" spans="1:17" hidden="1" outlineLevel="1" collapsed="1" x14ac:dyDescent="0.25">
      <c r="A2057" s="287"/>
      <c r="B2057" s="287"/>
      <c r="C2057" s="287"/>
      <c r="D2057" s="325">
        <v>100460887</v>
      </c>
      <c r="E2057" s="326"/>
      <c r="F2057" s="326"/>
      <c r="G2057" s="326"/>
      <c r="H2057" s="326"/>
      <c r="I2057" s="327">
        <v>6.6050000000000004</v>
      </c>
      <c r="J2057" s="326"/>
      <c r="K2057" s="326"/>
      <c r="L2057" s="328"/>
      <c r="M2057" s="326"/>
      <c r="N2057" s="326"/>
      <c r="O2057" s="328"/>
      <c r="P2057" s="326"/>
      <c r="Q2057" s="290">
        <v>6.6050000000000004</v>
      </c>
    </row>
    <row r="2058" spans="1:17" hidden="1" outlineLevel="1" collapsed="1" x14ac:dyDescent="0.25">
      <c r="A2058" s="287"/>
      <c r="B2058" s="287"/>
      <c r="C2058" s="287"/>
      <c r="D2058" s="325">
        <v>100460890</v>
      </c>
      <c r="E2058" s="326"/>
      <c r="F2058" s="326"/>
      <c r="G2058" s="326"/>
      <c r="H2058" s="326"/>
      <c r="I2058" s="327">
        <v>8.51</v>
      </c>
      <c r="J2058" s="326"/>
      <c r="K2058" s="326"/>
      <c r="L2058" s="328"/>
      <c r="M2058" s="326"/>
      <c r="N2058" s="326"/>
      <c r="O2058" s="328"/>
      <c r="P2058" s="326"/>
      <c r="Q2058" s="290">
        <v>8.51</v>
      </c>
    </row>
    <row r="2059" spans="1:17" hidden="1" outlineLevel="1" collapsed="1" x14ac:dyDescent="0.25">
      <c r="A2059" s="287"/>
      <c r="B2059" s="287"/>
      <c r="C2059" s="287"/>
      <c r="D2059" s="325">
        <v>100460895</v>
      </c>
      <c r="E2059" s="326"/>
      <c r="F2059" s="326"/>
      <c r="G2059" s="326"/>
      <c r="H2059" s="326"/>
      <c r="I2059" s="327">
        <v>6.5</v>
      </c>
      <c r="J2059" s="326"/>
      <c r="K2059" s="326"/>
      <c r="L2059" s="328"/>
      <c r="M2059" s="326"/>
      <c r="N2059" s="326"/>
      <c r="O2059" s="328"/>
      <c r="P2059" s="326"/>
      <c r="Q2059" s="290">
        <v>6.5</v>
      </c>
    </row>
    <row r="2060" spans="1:17" hidden="1" outlineLevel="1" collapsed="1" x14ac:dyDescent="0.25">
      <c r="A2060" s="287"/>
      <c r="B2060" s="287"/>
      <c r="C2060" s="287"/>
      <c r="D2060" s="325">
        <v>100460907</v>
      </c>
      <c r="E2060" s="326"/>
      <c r="F2060" s="326"/>
      <c r="G2060" s="326"/>
      <c r="H2060" s="326"/>
      <c r="I2060" s="327">
        <v>3.4</v>
      </c>
      <c r="J2060" s="326"/>
      <c r="K2060" s="326"/>
      <c r="L2060" s="328"/>
      <c r="M2060" s="326"/>
      <c r="N2060" s="326"/>
      <c r="O2060" s="328"/>
      <c r="P2060" s="326"/>
      <c r="Q2060" s="290">
        <v>3.4</v>
      </c>
    </row>
    <row r="2061" spans="1:17" hidden="1" outlineLevel="1" collapsed="1" x14ac:dyDescent="0.25">
      <c r="A2061" s="287"/>
      <c r="B2061" s="287"/>
      <c r="C2061" s="287"/>
      <c r="D2061" s="325">
        <v>100460918</v>
      </c>
      <c r="E2061" s="326"/>
      <c r="F2061" s="326"/>
      <c r="G2061" s="326"/>
      <c r="H2061" s="326"/>
      <c r="I2061" s="327">
        <v>5.4</v>
      </c>
      <c r="J2061" s="326"/>
      <c r="K2061" s="326"/>
      <c r="L2061" s="328"/>
      <c r="M2061" s="326"/>
      <c r="N2061" s="326"/>
      <c r="O2061" s="328"/>
      <c r="P2061" s="326"/>
      <c r="Q2061" s="290">
        <v>5.4</v>
      </c>
    </row>
    <row r="2062" spans="1:17" hidden="1" outlineLevel="1" collapsed="1" x14ac:dyDescent="0.25">
      <c r="A2062" s="287"/>
      <c r="B2062" s="287"/>
      <c r="C2062" s="287"/>
      <c r="D2062" s="325">
        <v>100460979</v>
      </c>
      <c r="E2062" s="326"/>
      <c r="F2062" s="326"/>
      <c r="G2062" s="326"/>
      <c r="H2062" s="326"/>
      <c r="I2062" s="327">
        <v>1.53</v>
      </c>
      <c r="J2062" s="326"/>
      <c r="K2062" s="326"/>
      <c r="L2062" s="328"/>
      <c r="M2062" s="326"/>
      <c r="N2062" s="326"/>
      <c r="O2062" s="328"/>
      <c r="P2062" s="326"/>
      <c r="Q2062" s="290">
        <v>1.53</v>
      </c>
    </row>
    <row r="2063" spans="1:17" hidden="1" outlineLevel="1" collapsed="1" x14ac:dyDescent="0.25">
      <c r="A2063" s="287"/>
      <c r="B2063" s="287"/>
      <c r="C2063" s="287"/>
      <c r="D2063" s="325">
        <v>100460983</v>
      </c>
      <c r="E2063" s="326"/>
      <c r="F2063" s="326"/>
      <c r="G2063" s="326"/>
      <c r="H2063" s="326"/>
      <c r="I2063" s="327">
        <v>5.28</v>
      </c>
      <c r="J2063" s="326"/>
      <c r="K2063" s="326"/>
      <c r="L2063" s="328"/>
      <c r="M2063" s="326"/>
      <c r="N2063" s="326"/>
      <c r="O2063" s="328"/>
      <c r="P2063" s="326"/>
      <c r="Q2063" s="290">
        <v>5.28</v>
      </c>
    </row>
    <row r="2064" spans="1:17" hidden="1" outlineLevel="1" collapsed="1" x14ac:dyDescent="0.25">
      <c r="A2064" s="287"/>
      <c r="B2064" s="287"/>
      <c r="C2064" s="287"/>
      <c r="D2064" s="325">
        <v>100460984</v>
      </c>
      <c r="E2064" s="326"/>
      <c r="F2064" s="326"/>
      <c r="G2064" s="326"/>
      <c r="H2064" s="326"/>
      <c r="I2064" s="327">
        <v>1.1100000000000001</v>
      </c>
      <c r="J2064" s="326"/>
      <c r="K2064" s="326"/>
      <c r="L2064" s="328"/>
      <c r="M2064" s="326"/>
      <c r="N2064" s="326"/>
      <c r="O2064" s="328"/>
      <c r="P2064" s="326"/>
      <c r="Q2064" s="290">
        <v>1.1100000000000001</v>
      </c>
    </row>
    <row r="2065" spans="1:17" hidden="1" outlineLevel="1" collapsed="1" x14ac:dyDescent="0.25">
      <c r="A2065" s="287"/>
      <c r="B2065" s="287"/>
      <c r="C2065" s="287"/>
      <c r="D2065" s="325">
        <v>100460988</v>
      </c>
      <c r="E2065" s="326"/>
      <c r="F2065" s="326"/>
      <c r="G2065" s="326"/>
      <c r="H2065" s="326"/>
      <c r="I2065" s="327">
        <v>1.53</v>
      </c>
      <c r="J2065" s="326"/>
      <c r="K2065" s="326"/>
      <c r="L2065" s="328"/>
      <c r="M2065" s="326"/>
      <c r="N2065" s="326"/>
      <c r="O2065" s="328"/>
      <c r="P2065" s="326"/>
      <c r="Q2065" s="290">
        <v>1.53</v>
      </c>
    </row>
    <row r="2066" spans="1:17" hidden="1" outlineLevel="1" collapsed="1" x14ac:dyDescent="0.25">
      <c r="A2066" s="287"/>
      <c r="B2066" s="287"/>
      <c r="C2066" s="287"/>
      <c r="D2066" s="325">
        <v>100460993</v>
      </c>
      <c r="E2066" s="326"/>
      <c r="F2066" s="326"/>
      <c r="G2066" s="326"/>
      <c r="H2066" s="326"/>
      <c r="I2066" s="327">
        <v>1.46</v>
      </c>
      <c r="J2066" s="326"/>
      <c r="K2066" s="326"/>
      <c r="L2066" s="328"/>
      <c r="M2066" s="326"/>
      <c r="N2066" s="326"/>
      <c r="O2066" s="328"/>
      <c r="P2066" s="326"/>
      <c r="Q2066" s="290">
        <v>1.46</v>
      </c>
    </row>
    <row r="2067" spans="1:17" hidden="1" outlineLevel="1" collapsed="1" x14ac:dyDescent="0.25">
      <c r="A2067" s="287"/>
      <c r="B2067" s="287"/>
      <c r="C2067" s="287"/>
      <c r="D2067" s="325">
        <v>100460995</v>
      </c>
      <c r="E2067" s="326"/>
      <c r="F2067" s="326"/>
      <c r="G2067" s="326"/>
      <c r="H2067" s="326"/>
      <c r="I2067" s="327">
        <v>6.3150000000000004</v>
      </c>
      <c r="J2067" s="326"/>
      <c r="K2067" s="326"/>
      <c r="L2067" s="328"/>
      <c r="M2067" s="326"/>
      <c r="N2067" s="326"/>
      <c r="O2067" s="328"/>
      <c r="P2067" s="326"/>
      <c r="Q2067" s="290">
        <v>6.3150000000000004</v>
      </c>
    </row>
    <row r="2068" spans="1:17" hidden="1" outlineLevel="1" collapsed="1" x14ac:dyDescent="0.25">
      <c r="A2068" s="287"/>
      <c r="B2068" s="287"/>
      <c r="C2068" s="287"/>
      <c r="D2068" s="325">
        <v>100460996</v>
      </c>
      <c r="E2068" s="326"/>
      <c r="F2068" s="326"/>
      <c r="G2068" s="326"/>
      <c r="H2068" s="326"/>
      <c r="I2068" s="327">
        <v>4.2300000000000004</v>
      </c>
      <c r="J2068" s="326"/>
      <c r="K2068" s="326"/>
      <c r="L2068" s="328"/>
      <c r="M2068" s="326"/>
      <c r="N2068" s="326"/>
      <c r="O2068" s="328"/>
      <c r="P2068" s="326"/>
      <c r="Q2068" s="290">
        <v>4.2300000000000004</v>
      </c>
    </row>
    <row r="2069" spans="1:17" hidden="1" outlineLevel="1" collapsed="1" x14ac:dyDescent="0.25">
      <c r="A2069" s="287"/>
      <c r="B2069" s="287"/>
      <c r="C2069" s="287"/>
      <c r="D2069" s="325">
        <v>100460998</v>
      </c>
      <c r="E2069" s="326"/>
      <c r="F2069" s="326"/>
      <c r="G2069" s="326"/>
      <c r="H2069" s="326"/>
      <c r="I2069" s="327">
        <v>9.7799999999999994</v>
      </c>
      <c r="J2069" s="326"/>
      <c r="K2069" s="326"/>
      <c r="L2069" s="328"/>
      <c r="M2069" s="326"/>
      <c r="N2069" s="326"/>
      <c r="O2069" s="328"/>
      <c r="P2069" s="326"/>
      <c r="Q2069" s="290">
        <v>9.7799999999999994</v>
      </c>
    </row>
    <row r="2070" spans="1:17" hidden="1" outlineLevel="1" collapsed="1" x14ac:dyDescent="0.25">
      <c r="A2070" s="287"/>
      <c r="B2070" s="287"/>
      <c r="C2070" s="287"/>
      <c r="D2070" s="325">
        <v>100461000</v>
      </c>
      <c r="E2070" s="326"/>
      <c r="F2070" s="326"/>
      <c r="G2070" s="326"/>
      <c r="H2070" s="326"/>
      <c r="I2070" s="327">
        <v>11.31</v>
      </c>
      <c r="J2070" s="326"/>
      <c r="K2070" s="326"/>
      <c r="L2070" s="328"/>
      <c r="M2070" s="326"/>
      <c r="N2070" s="326"/>
      <c r="O2070" s="328"/>
      <c r="P2070" s="326"/>
      <c r="Q2070" s="290">
        <v>11.31</v>
      </c>
    </row>
    <row r="2071" spans="1:17" hidden="1" outlineLevel="1" collapsed="1" x14ac:dyDescent="0.25">
      <c r="A2071" s="287"/>
      <c r="B2071" s="287"/>
      <c r="C2071" s="287"/>
      <c r="D2071" s="325">
        <v>100461001</v>
      </c>
      <c r="E2071" s="326"/>
      <c r="F2071" s="326"/>
      <c r="G2071" s="326"/>
      <c r="H2071" s="326"/>
      <c r="I2071" s="327">
        <v>10.02</v>
      </c>
      <c r="J2071" s="326"/>
      <c r="K2071" s="326"/>
      <c r="L2071" s="328"/>
      <c r="M2071" s="326"/>
      <c r="N2071" s="326"/>
      <c r="O2071" s="328"/>
      <c r="P2071" s="326"/>
      <c r="Q2071" s="290">
        <v>10.02</v>
      </c>
    </row>
    <row r="2072" spans="1:17" hidden="1" outlineLevel="1" collapsed="1" x14ac:dyDescent="0.25">
      <c r="A2072" s="287"/>
      <c r="B2072" s="287"/>
      <c r="C2072" s="287"/>
      <c r="D2072" s="325">
        <v>100461002</v>
      </c>
      <c r="E2072" s="326"/>
      <c r="F2072" s="326"/>
      <c r="G2072" s="326"/>
      <c r="H2072" s="326"/>
      <c r="I2072" s="327">
        <v>11.04</v>
      </c>
      <c r="J2072" s="326"/>
      <c r="K2072" s="326"/>
      <c r="L2072" s="328"/>
      <c r="M2072" s="326"/>
      <c r="N2072" s="326"/>
      <c r="O2072" s="328"/>
      <c r="P2072" s="326"/>
      <c r="Q2072" s="290">
        <v>11.04</v>
      </c>
    </row>
    <row r="2073" spans="1:17" hidden="1" outlineLevel="1" collapsed="1" x14ac:dyDescent="0.25">
      <c r="A2073" s="287"/>
      <c r="B2073" s="287"/>
      <c r="C2073" s="287"/>
      <c r="D2073" s="325">
        <v>100461004</v>
      </c>
      <c r="E2073" s="326"/>
      <c r="F2073" s="326"/>
      <c r="G2073" s="326"/>
      <c r="H2073" s="326"/>
      <c r="I2073" s="327">
        <v>9.26</v>
      </c>
      <c r="J2073" s="326"/>
      <c r="K2073" s="326"/>
      <c r="L2073" s="328"/>
      <c r="M2073" s="326"/>
      <c r="N2073" s="326"/>
      <c r="O2073" s="328"/>
      <c r="P2073" s="326"/>
      <c r="Q2073" s="290">
        <v>9.26</v>
      </c>
    </row>
    <row r="2074" spans="1:17" hidden="1" outlineLevel="1" collapsed="1" x14ac:dyDescent="0.25">
      <c r="A2074" s="287"/>
      <c r="B2074" s="287"/>
      <c r="C2074" s="287"/>
      <c r="D2074" s="325">
        <v>100461009</v>
      </c>
      <c r="E2074" s="326"/>
      <c r="F2074" s="326"/>
      <c r="G2074" s="326"/>
      <c r="H2074" s="326"/>
      <c r="I2074" s="327">
        <v>5.35</v>
      </c>
      <c r="J2074" s="326"/>
      <c r="K2074" s="326"/>
      <c r="L2074" s="328"/>
      <c r="M2074" s="326"/>
      <c r="N2074" s="326"/>
      <c r="O2074" s="328"/>
      <c r="P2074" s="326"/>
      <c r="Q2074" s="290">
        <v>5.35</v>
      </c>
    </row>
    <row r="2075" spans="1:17" hidden="1" outlineLevel="1" collapsed="1" x14ac:dyDescent="0.25">
      <c r="A2075" s="287"/>
      <c r="B2075" s="287"/>
      <c r="C2075" s="287"/>
      <c r="D2075" s="325">
        <v>100461013</v>
      </c>
      <c r="E2075" s="326"/>
      <c r="F2075" s="326"/>
      <c r="G2075" s="326"/>
      <c r="H2075" s="326"/>
      <c r="I2075" s="327">
        <v>8.3734999999999999</v>
      </c>
      <c r="J2075" s="326"/>
      <c r="K2075" s="326"/>
      <c r="L2075" s="328"/>
      <c r="M2075" s="326"/>
      <c r="N2075" s="326"/>
      <c r="O2075" s="328"/>
      <c r="P2075" s="326"/>
      <c r="Q2075" s="290">
        <v>8.3734999999999999</v>
      </c>
    </row>
    <row r="2076" spans="1:17" hidden="1" outlineLevel="1" collapsed="1" x14ac:dyDescent="0.25">
      <c r="A2076" s="287"/>
      <c r="B2076" s="287"/>
      <c r="C2076" s="287"/>
      <c r="D2076" s="325">
        <v>100461018</v>
      </c>
      <c r="E2076" s="326"/>
      <c r="F2076" s="326"/>
      <c r="G2076" s="326"/>
      <c r="H2076" s="326"/>
      <c r="I2076" s="327">
        <v>8.93</v>
      </c>
      <c r="J2076" s="326"/>
      <c r="K2076" s="326"/>
      <c r="L2076" s="328"/>
      <c r="M2076" s="326"/>
      <c r="N2076" s="326"/>
      <c r="O2076" s="328"/>
      <c r="P2076" s="326"/>
      <c r="Q2076" s="290">
        <v>8.93</v>
      </c>
    </row>
    <row r="2077" spans="1:17" hidden="1" outlineLevel="1" collapsed="1" x14ac:dyDescent="0.25">
      <c r="A2077" s="287"/>
      <c r="B2077" s="287"/>
      <c r="C2077" s="287"/>
      <c r="D2077" s="325">
        <v>100459593</v>
      </c>
      <c r="E2077" s="326"/>
      <c r="F2077" s="326"/>
      <c r="G2077" s="326"/>
      <c r="H2077" s="326"/>
      <c r="I2077" s="327">
        <v>8.14</v>
      </c>
      <c r="J2077" s="326"/>
      <c r="K2077" s="326"/>
      <c r="L2077" s="328"/>
      <c r="M2077" s="326"/>
      <c r="N2077" s="326"/>
      <c r="O2077" s="328"/>
      <c r="P2077" s="326"/>
      <c r="Q2077" s="290">
        <v>8.14</v>
      </c>
    </row>
    <row r="2078" spans="1:17" hidden="1" outlineLevel="1" collapsed="1" x14ac:dyDescent="0.25">
      <c r="A2078" s="287"/>
      <c r="B2078" s="287"/>
      <c r="C2078" s="287"/>
      <c r="D2078" s="325">
        <v>100459599</v>
      </c>
      <c r="E2078" s="326"/>
      <c r="F2078" s="326"/>
      <c r="G2078" s="326"/>
      <c r="H2078" s="326"/>
      <c r="I2078" s="327">
        <v>6.96</v>
      </c>
      <c r="J2078" s="326"/>
      <c r="K2078" s="326"/>
      <c r="L2078" s="328"/>
      <c r="M2078" s="326"/>
      <c r="N2078" s="326"/>
      <c r="O2078" s="328"/>
      <c r="P2078" s="326"/>
      <c r="Q2078" s="290">
        <v>6.96</v>
      </c>
    </row>
    <row r="2079" spans="1:17" hidden="1" outlineLevel="1" collapsed="1" x14ac:dyDescent="0.25">
      <c r="A2079" s="287"/>
      <c r="B2079" s="287"/>
      <c r="C2079" s="287"/>
      <c r="D2079" s="325">
        <v>100459602</v>
      </c>
      <c r="E2079" s="326"/>
      <c r="F2079" s="326"/>
      <c r="G2079" s="326"/>
      <c r="H2079" s="326"/>
      <c r="I2079" s="327">
        <v>1.6</v>
      </c>
      <c r="J2079" s="326"/>
      <c r="K2079" s="326"/>
      <c r="L2079" s="328"/>
      <c r="M2079" s="326"/>
      <c r="N2079" s="326"/>
      <c r="O2079" s="328"/>
      <c r="P2079" s="326"/>
      <c r="Q2079" s="290">
        <v>1.6</v>
      </c>
    </row>
    <row r="2080" spans="1:17" hidden="1" outlineLevel="1" collapsed="1" x14ac:dyDescent="0.25">
      <c r="A2080" s="287"/>
      <c r="B2080" s="287"/>
      <c r="C2080" s="287"/>
      <c r="D2080" s="325">
        <v>100459603</v>
      </c>
      <c r="E2080" s="326"/>
      <c r="F2080" s="326"/>
      <c r="G2080" s="326"/>
      <c r="H2080" s="326"/>
      <c r="I2080" s="327">
        <v>5.24</v>
      </c>
      <c r="J2080" s="326"/>
      <c r="K2080" s="326"/>
      <c r="L2080" s="328"/>
      <c r="M2080" s="326"/>
      <c r="N2080" s="326"/>
      <c r="O2080" s="328"/>
      <c r="P2080" s="326"/>
      <c r="Q2080" s="290">
        <v>5.24</v>
      </c>
    </row>
    <row r="2081" spans="1:17" hidden="1" outlineLevel="1" collapsed="1" x14ac:dyDescent="0.25">
      <c r="A2081" s="287"/>
      <c r="B2081" s="287"/>
      <c r="C2081" s="287"/>
      <c r="D2081" s="325">
        <v>100459613</v>
      </c>
      <c r="E2081" s="326"/>
      <c r="F2081" s="326"/>
      <c r="G2081" s="326"/>
      <c r="H2081" s="326"/>
      <c r="I2081" s="327">
        <v>8.0135000000000005</v>
      </c>
      <c r="J2081" s="326"/>
      <c r="K2081" s="326"/>
      <c r="L2081" s="328"/>
      <c r="M2081" s="326"/>
      <c r="N2081" s="326"/>
      <c r="O2081" s="328"/>
      <c r="P2081" s="326"/>
      <c r="Q2081" s="290">
        <v>8.0135000000000005</v>
      </c>
    </row>
    <row r="2082" spans="1:17" hidden="1" outlineLevel="1" collapsed="1" x14ac:dyDescent="0.25">
      <c r="A2082" s="287"/>
      <c r="B2082" s="287"/>
      <c r="C2082" s="287"/>
      <c r="D2082" s="325">
        <v>100459614</v>
      </c>
      <c r="E2082" s="326"/>
      <c r="F2082" s="326"/>
      <c r="G2082" s="326"/>
      <c r="H2082" s="326"/>
      <c r="I2082" s="327">
        <v>8.51</v>
      </c>
      <c r="J2082" s="326"/>
      <c r="K2082" s="326"/>
      <c r="L2082" s="328"/>
      <c r="M2082" s="326"/>
      <c r="N2082" s="326"/>
      <c r="O2082" s="328"/>
      <c r="P2082" s="326"/>
      <c r="Q2082" s="290">
        <v>8.51</v>
      </c>
    </row>
    <row r="2083" spans="1:17" hidden="1" outlineLevel="1" collapsed="1" x14ac:dyDescent="0.25">
      <c r="A2083" s="287"/>
      <c r="B2083" s="287"/>
      <c r="C2083" s="287"/>
      <c r="D2083" s="325">
        <v>100459617</v>
      </c>
      <c r="E2083" s="326"/>
      <c r="F2083" s="326"/>
      <c r="G2083" s="326"/>
      <c r="H2083" s="326"/>
      <c r="I2083" s="327">
        <v>4.3250000000000002</v>
      </c>
      <c r="J2083" s="326"/>
      <c r="K2083" s="326"/>
      <c r="L2083" s="328"/>
      <c r="M2083" s="326"/>
      <c r="N2083" s="326"/>
      <c r="O2083" s="328"/>
      <c r="P2083" s="326"/>
      <c r="Q2083" s="290">
        <v>4.3250000000000002</v>
      </c>
    </row>
    <row r="2084" spans="1:17" hidden="1" outlineLevel="1" collapsed="1" x14ac:dyDescent="0.25">
      <c r="A2084" s="287"/>
      <c r="B2084" s="287"/>
      <c r="C2084" s="287"/>
      <c r="D2084" s="325">
        <v>100459561</v>
      </c>
      <c r="E2084" s="326"/>
      <c r="F2084" s="326"/>
      <c r="G2084" s="326"/>
      <c r="H2084" s="326"/>
      <c r="I2084" s="327">
        <v>9.5</v>
      </c>
      <c r="J2084" s="326"/>
      <c r="K2084" s="326"/>
      <c r="L2084" s="328"/>
      <c r="M2084" s="326"/>
      <c r="N2084" s="326"/>
      <c r="O2084" s="328"/>
      <c r="P2084" s="326"/>
      <c r="Q2084" s="290">
        <v>9.5</v>
      </c>
    </row>
    <row r="2085" spans="1:17" hidden="1" outlineLevel="1" collapsed="1" x14ac:dyDescent="0.25">
      <c r="A2085" s="287"/>
      <c r="B2085" s="287"/>
      <c r="C2085" s="287"/>
      <c r="D2085" s="325">
        <v>100459562</v>
      </c>
      <c r="E2085" s="326"/>
      <c r="F2085" s="326"/>
      <c r="G2085" s="326"/>
      <c r="H2085" s="326"/>
      <c r="I2085" s="327">
        <v>7.73</v>
      </c>
      <c r="J2085" s="326"/>
      <c r="K2085" s="326"/>
      <c r="L2085" s="328"/>
      <c r="M2085" s="326"/>
      <c r="N2085" s="326"/>
      <c r="O2085" s="328"/>
      <c r="P2085" s="326"/>
      <c r="Q2085" s="290">
        <v>7.73</v>
      </c>
    </row>
    <row r="2086" spans="1:17" hidden="1" outlineLevel="1" collapsed="1" x14ac:dyDescent="0.25">
      <c r="A2086" s="287"/>
      <c r="B2086" s="287"/>
      <c r="C2086" s="287"/>
      <c r="D2086" s="325">
        <v>100459564</v>
      </c>
      <c r="E2086" s="326"/>
      <c r="F2086" s="326"/>
      <c r="G2086" s="326"/>
      <c r="H2086" s="326"/>
      <c r="I2086" s="327">
        <v>7.4</v>
      </c>
      <c r="J2086" s="326"/>
      <c r="K2086" s="326"/>
      <c r="L2086" s="328"/>
      <c r="M2086" s="326"/>
      <c r="N2086" s="326"/>
      <c r="O2086" s="328"/>
      <c r="P2086" s="326"/>
      <c r="Q2086" s="290">
        <v>7.4</v>
      </c>
    </row>
    <row r="2087" spans="1:17" hidden="1" outlineLevel="1" collapsed="1" x14ac:dyDescent="0.25">
      <c r="A2087" s="287"/>
      <c r="B2087" s="287"/>
      <c r="C2087" s="287"/>
      <c r="D2087" s="325">
        <v>100459565</v>
      </c>
      <c r="E2087" s="326"/>
      <c r="F2087" s="326"/>
      <c r="G2087" s="326"/>
      <c r="H2087" s="326"/>
      <c r="I2087" s="327">
        <v>6.79</v>
      </c>
      <c r="J2087" s="326"/>
      <c r="K2087" s="326"/>
      <c r="L2087" s="328"/>
      <c r="M2087" s="326"/>
      <c r="N2087" s="326"/>
      <c r="O2087" s="328"/>
      <c r="P2087" s="326"/>
      <c r="Q2087" s="290">
        <v>6.79</v>
      </c>
    </row>
    <row r="2088" spans="1:17" hidden="1" outlineLevel="1" collapsed="1" x14ac:dyDescent="0.25">
      <c r="A2088" s="287"/>
      <c r="B2088" s="287"/>
      <c r="C2088" s="287"/>
      <c r="D2088" s="325">
        <v>100459567</v>
      </c>
      <c r="E2088" s="326"/>
      <c r="F2088" s="326"/>
      <c r="G2088" s="326"/>
      <c r="H2088" s="326"/>
      <c r="I2088" s="327">
        <v>7.08</v>
      </c>
      <c r="J2088" s="326"/>
      <c r="K2088" s="326"/>
      <c r="L2088" s="328"/>
      <c r="M2088" s="326"/>
      <c r="N2088" s="326"/>
      <c r="O2088" s="328"/>
      <c r="P2088" s="326"/>
      <c r="Q2088" s="290">
        <v>7.08</v>
      </c>
    </row>
    <row r="2089" spans="1:17" hidden="1" outlineLevel="1" collapsed="1" x14ac:dyDescent="0.25">
      <c r="A2089" s="287"/>
      <c r="B2089" s="287"/>
      <c r="C2089" s="287"/>
      <c r="D2089" s="325">
        <v>100459571</v>
      </c>
      <c r="E2089" s="326"/>
      <c r="F2089" s="326"/>
      <c r="G2089" s="326"/>
      <c r="H2089" s="326"/>
      <c r="I2089" s="327">
        <v>3.8</v>
      </c>
      <c r="J2089" s="326"/>
      <c r="K2089" s="326"/>
      <c r="L2089" s="328"/>
      <c r="M2089" s="326"/>
      <c r="N2089" s="326"/>
      <c r="O2089" s="328"/>
      <c r="P2089" s="326"/>
      <c r="Q2089" s="290">
        <v>3.8</v>
      </c>
    </row>
    <row r="2090" spans="1:17" hidden="1" outlineLevel="1" collapsed="1" x14ac:dyDescent="0.25">
      <c r="A2090" s="287"/>
      <c r="B2090" s="287"/>
      <c r="C2090" s="287"/>
      <c r="D2090" s="325">
        <v>100459588</v>
      </c>
      <c r="E2090" s="326"/>
      <c r="F2090" s="326"/>
      <c r="G2090" s="326"/>
      <c r="H2090" s="326"/>
      <c r="I2090" s="327">
        <v>4.9800000000000004</v>
      </c>
      <c r="J2090" s="326"/>
      <c r="K2090" s="326"/>
      <c r="L2090" s="328"/>
      <c r="M2090" s="326"/>
      <c r="N2090" s="326"/>
      <c r="O2090" s="328"/>
      <c r="P2090" s="326"/>
      <c r="Q2090" s="290">
        <v>4.9800000000000004</v>
      </c>
    </row>
    <row r="2091" spans="1:17" hidden="1" outlineLevel="1" collapsed="1" x14ac:dyDescent="0.25">
      <c r="A2091" s="287"/>
      <c r="B2091" s="287"/>
      <c r="C2091" s="287"/>
      <c r="D2091" s="325">
        <v>100459590</v>
      </c>
      <c r="E2091" s="326"/>
      <c r="F2091" s="326"/>
      <c r="G2091" s="326"/>
      <c r="H2091" s="326"/>
      <c r="I2091" s="327">
        <v>2.74</v>
      </c>
      <c r="J2091" s="326"/>
      <c r="K2091" s="326"/>
      <c r="L2091" s="328"/>
      <c r="M2091" s="326"/>
      <c r="N2091" s="326"/>
      <c r="O2091" s="328"/>
      <c r="P2091" s="326"/>
      <c r="Q2091" s="290">
        <v>2.74</v>
      </c>
    </row>
    <row r="2092" spans="1:17" hidden="1" outlineLevel="1" collapsed="1" x14ac:dyDescent="0.25">
      <c r="A2092" s="287"/>
      <c r="B2092" s="287"/>
      <c r="C2092" s="287"/>
      <c r="D2092" s="325">
        <v>100459518</v>
      </c>
      <c r="E2092" s="326"/>
      <c r="F2092" s="326"/>
      <c r="G2092" s="326"/>
      <c r="H2092" s="326"/>
      <c r="I2092" s="327">
        <v>8.0399999999999991</v>
      </c>
      <c r="J2092" s="326"/>
      <c r="K2092" s="326"/>
      <c r="L2092" s="328"/>
      <c r="M2092" s="326"/>
      <c r="N2092" s="326"/>
      <c r="O2092" s="328"/>
      <c r="P2092" s="326"/>
      <c r="Q2092" s="290">
        <v>8.0399999999999991</v>
      </c>
    </row>
    <row r="2093" spans="1:17" hidden="1" outlineLevel="1" collapsed="1" x14ac:dyDescent="0.25">
      <c r="A2093" s="287"/>
      <c r="B2093" s="287"/>
      <c r="C2093" s="287"/>
      <c r="D2093" s="325">
        <v>100459522</v>
      </c>
      <c r="E2093" s="326"/>
      <c r="F2093" s="326"/>
      <c r="G2093" s="326"/>
      <c r="H2093" s="326"/>
      <c r="I2093" s="327">
        <v>5.87</v>
      </c>
      <c r="J2093" s="326"/>
      <c r="K2093" s="326"/>
      <c r="L2093" s="328"/>
      <c r="M2093" s="326"/>
      <c r="N2093" s="326"/>
      <c r="O2093" s="328"/>
      <c r="P2093" s="326"/>
      <c r="Q2093" s="290">
        <v>5.87</v>
      </c>
    </row>
    <row r="2094" spans="1:17" hidden="1" outlineLevel="1" collapsed="1" x14ac:dyDescent="0.25">
      <c r="A2094" s="287"/>
      <c r="B2094" s="287"/>
      <c r="C2094" s="287"/>
      <c r="D2094" s="325">
        <v>100459524</v>
      </c>
      <c r="E2094" s="326"/>
      <c r="F2094" s="326"/>
      <c r="G2094" s="326"/>
      <c r="H2094" s="326"/>
      <c r="I2094" s="327">
        <v>8.83</v>
      </c>
      <c r="J2094" s="326"/>
      <c r="K2094" s="326"/>
      <c r="L2094" s="328"/>
      <c r="M2094" s="326"/>
      <c r="N2094" s="326"/>
      <c r="O2094" s="328"/>
      <c r="P2094" s="326"/>
      <c r="Q2094" s="290">
        <v>8.83</v>
      </c>
    </row>
    <row r="2095" spans="1:17" hidden="1" outlineLevel="1" collapsed="1" x14ac:dyDescent="0.25">
      <c r="A2095" s="287"/>
      <c r="B2095" s="287"/>
      <c r="C2095" s="287"/>
      <c r="D2095" s="325">
        <v>100459525</v>
      </c>
      <c r="E2095" s="326"/>
      <c r="F2095" s="326"/>
      <c r="G2095" s="326"/>
      <c r="H2095" s="326"/>
      <c r="I2095" s="327">
        <v>9.84</v>
      </c>
      <c r="J2095" s="326"/>
      <c r="K2095" s="326"/>
      <c r="L2095" s="328"/>
      <c r="M2095" s="326"/>
      <c r="N2095" s="326"/>
      <c r="O2095" s="328"/>
      <c r="P2095" s="326"/>
      <c r="Q2095" s="290">
        <v>9.84</v>
      </c>
    </row>
    <row r="2096" spans="1:17" hidden="1" outlineLevel="1" collapsed="1" x14ac:dyDescent="0.25">
      <c r="A2096" s="287"/>
      <c r="B2096" s="287"/>
      <c r="C2096" s="287"/>
      <c r="D2096" s="325">
        <v>100459526</v>
      </c>
      <c r="E2096" s="326"/>
      <c r="F2096" s="326"/>
      <c r="G2096" s="326"/>
      <c r="H2096" s="326"/>
      <c r="I2096" s="327">
        <v>9.3800000000000008</v>
      </c>
      <c r="J2096" s="326"/>
      <c r="K2096" s="326"/>
      <c r="L2096" s="328"/>
      <c r="M2096" s="326"/>
      <c r="N2096" s="326"/>
      <c r="O2096" s="328"/>
      <c r="P2096" s="326"/>
      <c r="Q2096" s="290">
        <v>9.3800000000000008</v>
      </c>
    </row>
    <row r="2097" spans="1:17" hidden="1" outlineLevel="1" collapsed="1" x14ac:dyDescent="0.25">
      <c r="A2097" s="287"/>
      <c r="B2097" s="287"/>
      <c r="C2097" s="287"/>
      <c r="D2097" s="325">
        <v>100459533</v>
      </c>
      <c r="E2097" s="326"/>
      <c r="F2097" s="326"/>
      <c r="G2097" s="326"/>
      <c r="H2097" s="326"/>
      <c r="I2097" s="327">
        <v>10.85</v>
      </c>
      <c r="J2097" s="326"/>
      <c r="K2097" s="326"/>
      <c r="L2097" s="328"/>
      <c r="M2097" s="326"/>
      <c r="N2097" s="326"/>
      <c r="O2097" s="328"/>
      <c r="P2097" s="326"/>
      <c r="Q2097" s="290">
        <v>10.85</v>
      </c>
    </row>
    <row r="2098" spans="1:17" hidden="1" outlineLevel="1" collapsed="1" x14ac:dyDescent="0.25">
      <c r="A2098" s="287"/>
      <c r="B2098" s="287"/>
      <c r="C2098" s="287"/>
      <c r="D2098" s="325">
        <v>100459534</v>
      </c>
      <c r="E2098" s="326"/>
      <c r="F2098" s="326"/>
      <c r="G2098" s="326"/>
      <c r="H2098" s="326"/>
      <c r="I2098" s="327">
        <v>5.13</v>
      </c>
      <c r="J2098" s="326"/>
      <c r="K2098" s="326"/>
      <c r="L2098" s="328"/>
      <c r="M2098" s="326"/>
      <c r="N2098" s="326"/>
      <c r="O2098" s="328"/>
      <c r="P2098" s="326"/>
      <c r="Q2098" s="290">
        <v>5.13</v>
      </c>
    </row>
    <row r="2099" spans="1:17" hidden="1" outlineLevel="1" collapsed="1" x14ac:dyDescent="0.25">
      <c r="A2099" s="287"/>
      <c r="B2099" s="287"/>
      <c r="C2099" s="287"/>
      <c r="D2099" s="325">
        <v>100459535</v>
      </c>
      <c r="E2099" s="326"/>
      <c r="F2099" s="326"/>
      <c r="G2099" s="326"/>
      <c r="H2099" s="326"/>
      <c r="I2099" s="327">
        <v>2.44</v>
      </c>
      <c r="J2099" s="326"/>
      <c r="K2099" s="326"/>
      <c r="L2099" s="328"/>
      <c r="M2099" s="326"/>
      <c r="N2099" s="326"/>
      <c r="O2099" s="328"/>
      <c r="P2099" s="326"/>
      <c r="Q2099" s="290">
        <v>2.44</v>
      </c>
    </row>
    <row r="2100" spans="1:17" hidden="1" outlineLevel="1" collapsed="1" x14ac:dyDescent="0.25">
      <c r="A2100" s="287"/>
      <c r="B2100" s="287"/>
      <c r="C2100" s="287"/>
      <c r="D2100" s="325">
        <v>100459538</v>
      </c>
      <c r="E2100" s="326"/>
      <c r="F2100" s="326"/>
      <c r="G2100" s="326"/>
      <c r="H2100" s="326"/>
      <c r="I2100" s="327">
        <v>1.75</v>
      </c>
      <c r="J2100" s="326"/>
      <c r="K2100" s="326"/>
      <c r="L2100" s="328"/>
      <c r="M2100" s="326"/>
      <c r="N2100" s="326"/>
      <c r="O2100" s="328"/>
      <c r="P2100" s="326"/>
      <c r="Q2100" s="290">
        <v>1.75</v>
      </c>
    </row>
    <row r="2101" spans="1:17" hidden="1" outlineLevel="1" collapsed="1" x14ac:dyDescent="0.25">
      <c r="A2101" s="287"/>
      <c r="B2101" s="287"/>
      <c r="C2101" s="287"/>
      <c r="D2101" s="325">
        <v>100459539</v>
      </c>
      <c r="E2101" s="326"/>
      <c r="F2101" s="326"/>
      <c r="G2101" s="326"/>
      <c r="H2101" s="326"/>
      <c r="I2101" s="327">
        <v>8.89</v>
      </c>
      <c r="J2101" s="326"/>
      <c r="K2101" s="326"/>
      <c r="L2101" s="328"/>
      <c r="M2101" s="326"/>
      <c r="N2101" s="326"/>
      <c r="O2101" s="328"/>
      <c r="P2101" s="326"/>
      <c r="Q2101" s="290">
        <v>8.89</v>
      </c>
    </row>
    <row r="2102" spans="1:17" hidden="1" outlineLevel="1" collapsed="1" x14ac:dyDescent="0.25">
      <c r="A2102" s="287"/>
      <c r="B2102" s="287"/>
      <c r="C2102" s="287"/>
      <c r="D2102" s="325">
        <v>100459540</v>
      </c>
      <c r="E2102" s="326"/>
      <c r="F2102" s="326"/>
      <c r="G2102" s="326"/>
      <c r="H2102" s="326"/>
      <c r="I2102" s="327">
        <v>9.11</v>
      </c>
      <c r="J2102" s="326"/>
      <c r="K2102" s="326"/>
      <c r="L2102" s="328"/>
      <c r="M2102" s="326"/>
      <c r="N2102" s="326"/>
      <c r="O2102" s="328"/>
      <c r="P2102" s="326"/>
      <c r="Q2102" s="290">
        <v>9.11</v>
      </c>
    </row>
    <row r="2103" spans="1:17" hidden="1" outlineLevel="1" collapsed="1" x14ac:dyDescent="0.25">
      <c r="A2103" s="287"/>
      <c r="B2103" s="287"/>
      <c r="C2103" s="287"/>
      <c r="D2103" s="325">
        <v>100459542</v>
      </c>
      <c r="E2103" s="326"/>
      <c r="F2103" s="326"/>
      <c r="G2103" s="326"/>
      <c r="H2103" s="326"/>
      <c r="I2103" s="327">
        <v>7.96</v>
      </c>
      <c r="J2103" s="326"/>
      <c r="K2103" s="326"/>
      <c r="L2103" s="328"/>
      <c r="M2103" s="326"/>
      <c r="N2103" s="326"/>
      <c r="O2103" s="328"/>
      <c r="P2103" s="326"/>
      <c r="Q2103" s="290">
        <v>7.96</v>
      </c>
    </row>
    <row r="2104" spans="1:17" hidden="1" outlineLevel="1" collapsed="1" x14ac:dyDescent="0.25">
      <c r="A2104" s="287"/>
      <c r="B2104" s="287"/>
      <c r="C2104" s="287"/>
      <c r="D2104" s="325">
        <v>100459544</v>
      </c>
      <c r="E2104" s="326"/>
      <c r="F2104" s="326"/>
      <c r="G2104" s="326"/>
      <c r="H2104" s="326"/>
      <c r="I2104" s="327">
        <v>7.15</v>
      </c>
      <c r="J2104" s="326"/>
      <c r="K2104" s="326"/>
      <c r="L2104" s="328"/>
      <c r="M2104" s="326"/>
      <c r="N2104" s="326"/>
      <c r="O2104" s="328"/>
      <c r="P2104" s="326"/>
      <c r="Q2104" s="290">
        <v>7.15</v>
      </c>
    </row>
    <row r="2105" spans="1:17" hidden="1" outlineLevel="1" collapsed="1" x14ac:dyDescent="0.25">
      <c r="A2105" s="287"/>
      <c r="B2105" s="287"/>
      <c r="C2105" s="287"/>
      <c r="D2105" s="325">
        <v>100459546</v>
      </c>
      <c r="E2105" s="326"/>
      <c r="F2105" s="326"/>
      <c r="G2105" s="326"/>
      <c r="H2105" s="326"/>
      <c r="I2105" s="327">
        <v>10.119999999999999</v>
      </c>
      <c r="J2105" s="326"/>
      <c r="K2105" s="326"/>
      <c r="L2105" s="328"/>
      <c r="M2105" s="326"/>
      <c r="N2105" s="326"/>
      <c r="O2105" s="328"/>
      <c r="P2105" s="326"/>
      <c r="Q2105" s="290">
        <v>10.119999999999999</v>
      </c>
    </row>
    <row r="2106" spans="1:17" hidden="1" outlineLevel="1" collapsed="1" x14ac:dyDescent="0.25">
      <c r="A2106" s="287"/>
      <c r="B2106" s="287"/>
      <c r="C2106" s="287"/>
      <c r="D2106" s="325">
        <v>100459547</v>
      </c>
      <c r="E2106" s="326"/>
      <c r="F2106" s="326"/>
      <c r="G2106" s="326"/>
      <c r="H2106" s="326"/>
      <c r="I2106" s="327">
        <v>1.94</v>
      </c>
      <c r="J2106" s="326"/>
      <c r="K2106" s="326"/>
      <c r="L2106" s="328"/>
      <c r="M2106" s="326"/>
      <c r="N2106" s="326"/>
      <c r="O2106" s="328"/>
      <c r="P2106" s="326"/>
      <c r="Q2106" s="290">
        <v>1.94</v>
      </c>
    </row>
    <row r="2107" spans="1:17" hidden="1" outlineLevel="1" collapsed="1" x14ac:dyDescent="0.25">
      <c r="A2107" s="287"/>
      <c r="B2107" s="287"/>
      <c r="C2107" s="287"/>
      <c r="D2107" s="325">
        <v>100459553</v>
      </c>
      <c r="E2107" s="326"/>
      <c r="F2107" s="326"/>
      <c r="G2107" s="326"/>
      <c r="H2107" s="326"/>
      <c r="I2107" s="327">
        <v>5.28</v>
      </c>
      <c r="J2107" s="326"/>
      <c r="K2107" s="326"/>
      <c r="L2107" s="328"/>
      <c r="M2107" s="326"/>
      <c r="N2107" s="326"/>
      <c r="O2107" s="328"/>
      <c r="P2107" s="326"/>
      <c r="Q2107" s="290">
        <v>5.28</v>
      </c>
    </row>
    <row r="2108" spans="1:17" hidden="1" outlineLevel="1" collapsed="1" x14ac:dyDescent="0.25">
      <c r="A2108" s="287"/>
      <c r="B2108" s="287"/>
      <c r="C2108" s="287"/>
      <c r="D2108" s="325">
        <v>100459556</v>
      </c>
      <c r="E2108" s="326"/>
      <c r="F2108" s="326"/>
      <c r="G2108" s="326"/>
      <c r="H2108" s="326"/>
      <c r="I2108" s="327">
        <v>3.4335</v>
      </c>
      <c r="J2108" s="326"/>
      <c r="K2108" s="326"/>
      <c r="L2108" s="328"/>
      <c r="M2108" s="326"/>
      <c r="N2108" s="326"/>
      <c r="O2108" s="328"/>
      <c r="P2108" s="326"/>
      <c r="Q2108" s="290">
        <v>3.4335</v>
      </c>
    </row>
    <row r="2109" spans="1:17" hidden="1" outlineLevel="1" collapsed="1" x14ac:dyDescent="0.25">
      <c r="A2109" s="287"/>
      <c r="B2109" s="287"/>
      <c r="C2109" s="287"/>
      <c r="D2109" s="325">
        <v>100459558</v>
      </c>
      <c r="E2109" s="326"/>
      <c r="F2109" s="326"/>
      <c r="G2109" s="326"/>
      <c r="H2109" s="326"/>
      <c r="I2109" s="327">
        <v>0.89</v>
      </c>
      <c r="J2109" s="326"/>
      <c r="K2109" s="326"/>
      <c r="L2109" s="328"/>
      <c r="M2109" s="326"/>
      <c r="N2109" s="326"/>
      <c r="O2109" s="328"/>
      <c r="P2109" s="326"/>
      <c r="Q2109" s="290">
        <v>0.89</v>
      </c>
    </row>
    <row r="2110" spans="1:17" hidden="1" outlineLevel="1" collapsed="1" x14ac:dyDescent="0.25">
      <c r="A2110" s="287"/>
      <c r="B2110" s="287"/>
      <c r="C2110" s="287"/>
      <c r="D2110" s="325">
        <v>100459483</v>
      </c>
      <c r="E2110" s="326"/>
      <c r="F2110" s="326"/>
      <c r="G2110" s="326"/>
      <c r="H2110" s="326"/>
      <c r="I2110" s="327">
        <v>8.7799999999999994</v>
      </c>
      <c r="J2110" s="326"/>
      <c r="K2110" s="326"/>
      <c r="L2110" s="328"/>
      <c r="M2110" s="326"/>
      <c r="N2110" s="326"/>
      <c r="O2110" s="328"/>
      <c r="P2110" s="326"/>
      <c r="Q2110" s="290">
        <v>8.7799999999999994</v>
      </c>
    </row>
    <row r="2111" spans="1:17" hidden="1" outlineLevel="1" collapsed="1" x14ac:dyDescent="0.25">
      <c r="A2111" s="287"/>
      <c r="B2111" s="287"/>
      <c r="C2111" s="287"/>
      <c r="D2111" s="325">
        <v>100459490</v>
      </c>
      <c r="E2111" s="326"/>
      <c r="F2111" s="326"/>
      <c r="G2111" s="326"/>
      <c r="H2111" s="326"/>
      <c r="I2111" s="327">
        <v>7.24</v>
      </c>
      <c r="J2111" s="326"/>
      <c r="K2111" s="326"/>
      <c r="L2111" s="328"/>
      <c r="M2111" s="326"/>
      <c r="N2111" s="326"/>
      <c r="O2111" s="328"/>
      <c r="P2111" s="326"/>
      <c r="Q2111" s="290">
        <v>7.24</v>
      </c>
    </row>
    <row r="2112" spans="1:17" hidden="1" outlineLevel="1" collapsed="1" x14ac:dyDescent="0.25">
      <c r="A2112" s="287"/>
      <c r="B2112" s="287"/>
      <c r="C2112" s="287"/>
      <c r="D2112" s="325">
        <v>100459491</v>
      </c>
      <c r="E2112" s="326"/>
      <c r="F2112" s="326"/>
      <c r="G2112" s="326"/>
      <c r="H2112" s="326"/>
      <c r="I2112" s="327">
        <v>4.6900000000000004</v>
      </c>
      <c r="J2112" s="326"/>
      <c r="K2112" s="326"/>
      <c r="L2112" s="328"/>
      <c r="M2112" s="326"/>
      <c r="N2112" s="326"/>
      <c r="O2112" s="328"/>
      <c r="P2112" s="326"/>
      <c r="Q2112" s="290">
        <v>4.6900000000000004</v>
      </c>
    </row>
    <row r="2113" spans="1:17" hidden="1" outlineLevel="1" collapsed="1" x14ac:dyDescent="0.25">
      <c r="A2113" s="287"/>
      <c r="B2113" s="287"/>
      <c r="C2113" s="287"/>
      <c r="D2113" s="325">
        <v>100459494</v>
      </c>
      <c r="E2113" s="326"/>
      <c r="F2113" s="326"/>
      <c r="G2113" s="326"/>
      <c r="H2113" s="326"/>
      <c r="I2113" s="327">
        <v>8.1300000000000008</v>
      </c>
      <c r="J2113" s="326"/>
      <c r="K2113" s="326"/>
      <c r="L2113" s="328"/>
      <c r="M2113" s="326"/>
      <c r="N2113" s="326"/>
      <c r="O2113" s="328"/>
      <c r="P2113" s="326"/>
      <c r="Q2113" s="290">
        <v>8.1300000000000008</v>
      </c>
    </row>
    <row r="2114" spans="1:17" hidden="1" outlineLevel="1" collapsed="1" x14ac:dyDescent="0.25">
      <c r="A2114" s="287"/>
      <c r="B2114" s="287"/>
      <c r="C2114" s="287"/>
      <c r="D2114" s="325">
        <v>100459504</v>
      </c>
      <c r="E2114" s="326"/>
      <c r="F2114" s="326"/>
      <c r="G2114" s="326"/>
      <c r="H2114" s="326"/>
      <c r="I2114" s="327">
        <v>9.82</v>
      </c>
      <c r="J2114" s="326"/>
      <c r="K2114" s="326"/>
      <c r="L2114" s="328"/>
      <c r="M2114" s="326"/>
      <c r="N2114" s="326"/>
      <c r="O2114" s="328"/>
      <c r="P2114" s="326"/>
      <c r="Q2114" s="290">
        <v>9.82</v>
      </c>
    </row>
    <row r="2115" spans="1:17" hidden="1" outlineLevel="1" collapsed="1" x14ac:dyDescent="0.25">
      <c r="A2115" s="287"/>
      <c r="B2115" s="287"/>
      <c r="C2115" s="287"/>
      <c r="D2115" s="325">
        <v>100459327</v>
      </c>
      <c r="E2115" s="326"/>
      <c r="F2115" s="326"/>
      <c r="G2115" s="326"/>
      <c r="H2115" s="326"/>
      <c r="I2115" s="327">
        <v>6.04</v>
      </c>
      <c r="J2115" s="326"/>
      <c r="K2115" s="326"/>
      <c r="L2115" s="328"/>
      <c r="M2115" s="326"/>
      <c r="N2115" s="326"/>
      <c r="O2115" s="328"/>
      <c r="P2115" s="326"/>
      <c r="Q2115" s="290">
        <v>6.04</v>
      </c>
    </row>
    <row r="2116" spans="1:17" hidden="1" outlineLevel="1" collapsed="1" x14ac:dyDescent="0.25">
      <c r="A2116" s="287"/>
      <c r="B2116" s="287"/>
      <c r="C2116" s="287"/>
      <c r="D2116" s="325">
        <v>100459330</v>
      </c>
      <c r="E2116" s="326"/>
      <c r="F2116" s="326"/>
      <c r="G2116" s="326"/>
      <c r="H2116" s="326"/>
      <c r="I2116" s="327">
        <v>11.23</v>
      </c>
      <c r="J2116" s="326"/>
      <c r="K2116" s="326"/>
      <c r="L2116" s="328"/>
      <c r="M2116" s="326"/>
      <c r="N2116" s="326"/>
      <c r="O2116" s="328"/>
      <c r="P2116" s="326"/>
      <c r="Q2116" s="290">
        <v>11.23</v>
      </c>
    </row>
    <row r="2117" spans="1:17" hidden="1" outlineLevel="1" collapsed="1" x14ac:dyDescent="0.25">
      <c r="A2117" s="287"/>
      <c r="B2117" s="287"/>
      <c r="C2117" s="287"/>
      <c r="D2117" s="325">
        <v>100459331</v>
      </c>
      <c r="E2117" s="326"/>
      <c r="F2117" s="326"/>
      <c r="G2117" s="326"/>
      <c r="H2117" s="326"/>
      <c r="I2117" s="327">
        <v>11.72</v>
      </c>
      <c r="J2117" s="326"/>
      <c r="K2117" s="326"/>
      <c r="L2117" s="328"/>
      <c r="M2117" s="326"/>
      <c r="N2117" s="326"/>
      <c r="O2117" s="328"/>
      <c r="P2117" s="326"/>
      <c r="Q2117" s="290">
        <v>11.72</v>
      </c>
    </row>
    <row r="2118" spans="1:17" hidden="1" outlineLevel="1" collapsed="1" x14ac:dyDescent="0.25">
      <c r="A2118" s="287"/>
      <c r="B2118" s="287"/>
      <c r="C2118" s="287"/>
      <c r="D2118" s="325">
        <v>100459333</v>
      </c>
      <c r="E2118" s="326"/>
      <c r="F2118" s="326"/>
      <c r="G2118" s="326"/>
      <c r="H2118" s="326"/>
      <c r="I2118" s="327">
        <v>10.51</v>
      </c>
      <c r="J2118" s="326"/>
      <c r="K2118" s="326"/>
      <c r="L2118" s="328"/>
      <c r="M2118" s="326"/>
      <c r="N2118" s="326"/>
      <c r="O2118" s="328"/>
      <c r="P2118" s="326"/>
      <c r="Q2118" s="290">
        <v>10.51</v>
      </c>
    </row>
    <row r="2119" spans="1:17" hidden="1" outlineLevel="1" collapsed="1" x14ac:dyDescent="0.25">
      <c r="A2119" s="287"/>
      <c r="B2119" s="287"/>
      <c r="C2119" s="287"/>
      <c r="D2119" s="325">
        <v>100459339</v>
      </c>
      <c r="E2119" s="326"/>
      <c r="F2119" s="326"/>
      <c r="G2119" s="326"/>
      <c r="H2119" s="326"/>
      <c r="I2119" s="327">
        <v>8.56</v>
      </c>
      <c r="J2119" s="326"/>
      <c r="K2119" s="326"/>
      <c r="L2119" s="328"/>
      <c r="M2119" s="326"/>
      <c r="N2119" s="326"/>
      <c r="O2119" s="328"/>
      <c r="P2119" s="326"/>
      <c r="Q2119" s="290">
        <v>8.56</v>
      </c>
    </row>
    <row r="2120" spans="1:17" hidden="1" outlineLevel="1" collapsed="1" x14ac:dyDescent="0.25">
      <c r="A2120" s="287"/>
      <c r="B2120" s="287"/>
      <c r="C2120" s="287"/>
      <c r="D2120" s="325">
        <v>100459343</v>
      </c>
      <c r="E2120" s="326"/>
      <c r="F2120" s="326"/>
      <c r="G2120" s="326"/>
      <c r="H2120" s="326"/>
      <c r="I2120" s="327">
        <v>6.9009999999999998</v>
      </c>
      <c r="J2120" s="326"/>
      <c r="K2120" s="326"/>
      <c r="L2120" s="328"/>
      <c r="M2120" s="326"/>
      <c r="N2120" s="326"/>
      <c r="O2120" s="328"/>
      <c r="P2120" s="326"/>
      <c r="Q2120" s="290">
        <v>6.9009999999999998</v>
      </c>
    </row>
    <row r="2121" spans="1:17" hidden="1" outlineLevel="1" collapsed="1" x14ac:dyDescent="0.25">
      <c r="A2121" s="287"/>
      <c r="B2121" s="287"/>
      <c r="C2121" s="287"/>
      <c r="D2121" s="325">
        <v>100459380</v>
      </c>
      <c r="E2121" s="326"/>
      <c r="F2121" s="326"/>
      <c r="G2121" s="326"/>
      <c r="H2121" s="326"/>
      <c r="I2121" s="327">
        <v>4.4400000000000004</v>
      </c>
      <c r="J2121" s="326"/>
      <c r="K2121" s="326"/>
      <c r="L2121" s="328"/>
      <c r="M2121" s="326"/>
      <c r="N2121" s="326"/>
      <c r="O2121" s="328"/>
      <c r="P2121" s="326"/>
      <c r="Q2121" s="290">
        <v>4.4400000000000004</v>
      </c>
    </row>
    <row r="2122" spans="1:17" hidden="1" outlineLevel="1" collapsed="1" x14ac:dyDescent="0.25">
      <c r="A2122" s="287"/>
      <c r="B2122" s="287"/>
      <c r="C2122" s="287"/>
      <c r="D2122" s="325">
        <v>100459384</v>
      </c>
      <c r="E2122" s="326"/>
      <c r="F2122" s="326"/>
      <c r="G2122" s="326"/>
      <c r="H2122" s="326"/>
      <c r="I2122" s="327">
        <v>7.38</v>
      </c>
      <c r="J2122" s="326"/>
      <c r="K2122" s="326"/>
      <c r="L2122" s="328"/>
      <c r="M2122" s="326"/>
      <c r="N2122" s="326"/>
      <c r="O2122" s="328"/>
      <c r="P2122" s="326"/>
      <c r="Q2122" s="290">
        <v>7.38</v>
      </c>
    </row>
    <row r="2123" spans="1:17" hidden="1" outlineLevel="1" collapsed="1" x14ac:dyDescent="0.25">
      <c r="A2123" s="287"/>
      <c r="B2123" s="287"/>
      <c r="C2123" s="287"/>
      <c r="D2123" s="325">
        <v>100459386</v>
      </c>
      <c r="E2123" s="326"/>
      <c r="F2123" s="326"/>
      <c r="G2123" s="326"/>
      <c r="H2123" s="326"/>
      <c r="I2123" s="327">
        <v>8.6</v>
      </c>
      <c r="J2123" s="326"/>
      <c r="K2123" s="326"/>
      <c r="L2123" s="328"/>
      <c r="M2123" s="326"/>
      <c r="N2123" s="326"/>
      <c r="O2123" s="328"/>
      <c r="P2123" s="326"/>
      <c r="Q2123" s="290">
        <v>8.6</v>
      </c>
    </row>
    <row r="2124" spans="1:17" hidden="1" outlineLevel="1" collapsed="1" x14ac:dyDescent="0.25">
      <c r="A2124" s="287"/>
      <c r="B2124" s="287"/>
      <c r="C2124" s="287"/>
      <c r="D2124" s="325">
        <v>100459409</v>
      </c>
      <c r="E2124" s="326"/>
      <c r="F2124" s="326"/>
      <c r="G2124" s="326"/>
      <c r="H2124" s="326"/>
      <c r="I2124" s="327">
        <v>9.89</v>
      </c>
      <c r="J2124" s="326"/>
      <c r="K2124" s="326"/>
      <c r="L2124" s="328"/>
      <c r="M2124" s="326"/>
      <c r="N2124" s="326"/>
      <c r="O2124" s="328"/>
      <c r="P2124" s="326"/>
      <c r="Q2124" s="290">
        <v>9.89</v>
      </c>
    </row>
    <row r="2125" spans="1:17" hidden="1" outlineLevel="1" collapsed="1" x14ac:dyDescent="0.25">
      <c r="A2125" s="287"/>
      <c r="B2125" s="287"/>
      <c r="C2125" s="287"/>
      <c r="D2125" s="325">
        <v>100459410</v>
      </c>
      <c r="E2125" s="326"/>
      <c r="F2125" s="326"/>
      <c r="G2125" s="326"/>
      <c r="H2125" s="326"/>
      <c r="I2125" s="327">
        <v>8.82</v>
      </c>
      <c r="J2125" s="326"/>
      <c r="K2125" s="326"/>
      <c r="L2125" s="328"/>
      <c r="M2125" s="326"/>
      <c r="N2125" s="326"/>
      <c r="O2125" s="328"/>
      <c r="P2125" s="326"/>
      <c r="Q2125" s="290">
        <v>8.82</v>
      </c>
    </row>
    <row r="2126" spans="1:17" hidden="1" outlineLevel="1" collapsed="1" x14ac:dyDescent="0.25">
      <c r="A2126" s="287"/>
      <c r="B2126" s="287"/>
      <c r="C2126" s="287"/>
      <c r="D2126" s="325">
        <v>100459411</v>
      </c>
      <c r="E2126" s="326"/>
      <c r="F2126" s="326"/>
      <c r="G2126" s="326"/>
      <c r="H2126" s="326"/>
      <c r="I2126" s="327">
        <v>13.07</v>
      </c>
      <c r="J2126" s="326"/>
      <c r="K2126" s="326"/>
      <c r="L2126" s="328"/>
      <c r="M2126" s="326"/>
      <c r="N2126" s="326"/>
      <c r="O2126" s="328"/>
      <c r="P2126" s="326"/>
      <c r="Q2126" s="290">
        <v>13.07</v>
      </c>
    </row>
    <row r="2127" spans="1:17" hidden="1" outlineLevel="1" collapsed="1" x14ac:dyDescent="0.25">
      <c r="A2127" s="287"/>
      <c r="B2127" s="287"/>
      <c r="C2127" s="287"/>
      <c r="D2127" s="325">
        <v>100459412</v>
      </c>
      <c r="E2127" s="326"/>
      <c r="F2127" s="326"/>
      <c r="G2127" s="326"/>
      <c r="H2127" s="326"/>
      <c r="I2127" s="327">
        <v>11.31</v>
      </c>
      <c r="J2127" s="326"/>
      <c r="K2127" s="326"/>
      <c r="L2127" s="328"/>
      <c r="M2127" s="326"/>
      <c r="N2127" s="326"/>
      <c r="O2127" s="328"/>
      <c r="P2127" s="326"/>
      <c r="Q2127" s="290">
        <v>11.31</v>
      </c>
    </row>
    <row r="2128" spans="1:17" hidden="1" outlineLevel="1" collapsed="1" x14ac:dyDescent="0.25">
      <c r="A2128" s="287"/>
      <c r="B2128" s="287"/>
      <c r="C2128" s="287"/>
      <c r="D2128" s="325">
        <v>100459413</v>
      </c>
      <c r="E2128" s="326"/>
      <c r="F2128" s="326"/>
      <c r="G2128" s="326"/>
      <c r="H2128" s="326"/>
      <c r="I2128" s="327">
        <v>10.99</v>
      </c>
      <c r="J2128" s="326"/>
      <c r="K2128" s="326"/>
      <c r="L2128" s="328"/>
      <c r="M2128" s="326"/>
      <c r="N2128" s="326"/>
      <c r="O2128" s="328"/>
      <c r="P2128" s="326"/>
      <c r="Q2128" s="290">
        <v>10.99</v>
      </c>
    </row>
    <row r="2129" spans="1:17" hidden="1" outlineLevel="1" collapsed="1" x14ac:dyDescent="0.25">
      <c r="A2129" s="287"/>
      <c r="B2129" s="287"/>
      <c r="C2129" s="287"/>
      <c r="D2129" s="325">
        <v>100459414</v>
      </c>
      <c r="E2129" s="326"/>
      <c r="F2129" s="326"/>
      <c r="G2129" s="326"/>
      <c r="H2129" s="326"/>
      <c r="I2129" s="327">
        <v>8.74</v>
      </c>
      <c r="J2129" s="326"/>
      <c r="K2129" s="326"/>
      <c r="L2129" s="328"/>
      <c r="M2129" s="326"/>
      <c r="N2129" s="326"/>
      <c r="O2129" s="328"/>
      <c r="P2129" s="326"/>
      <c r="Q2129" s="290">
        <v>8.74</v>
      </c>
    </row>
    <row r="2130" spans="1:17" hidden="1" outlineLevel="1" collapsed="1" x14ac:dyDescent="0.25">
      <c r="A2130" s="287"/>
      <c r="B2130" s="287"/>
      <c r="C2130" s="287"/>
      <c r="D2130" s="325">
        <v>100459415</v>
      </c>
      <c r="E2130" s="326"/>
      <c r="F2130" s="326"/>
      <c r="G2130" s="326"/>
      <c r="H2130" s="326"/>
      <c r="I2130" s="327">
        <v>7.79</v>
      </c>
      <c r="J2130" s="326"/>
      <c r="K2130" s="326"/>
      <c r="L2130" s="328"/>
      <c r="M2130" s="326"/>
      <c r="N2130" s="326"/>
      <c r="O2130" s="328"/>
      <c r="P2130" s="326"/>
      <c r="Q2130" s="290">
        <v>7.79</v>
      </c>
    </row>
    <row r="2131" spans="1:17" hidden="1" outlineLevel="1" collapsed="1" x14ac:dyDescent="0.25">
      <c r="A2131" s="287"/>
      <c r="B2131" s="287"/>
      <c r="C2131" s="287"/>
      <c r="D2131" s="325">
        <v>100459416</v>
      </c>
      <c r="E2131" s="326"/>
      <c r="F2131" s="326"/>
      <c r="G2131" s="326"/>
      <c r="H2131" s="326"/>
      <c r="I2131" s="327">
        <v>8.2200000000000006</v>
      </c>
      <c r="J2131" s="326"/>
      <c r="K2131" s="326"/>
      <c r="L2131" s="328"/>
      <c r="M2131" s="326"/>
      <c r="N2131" s="326"/>
      <c r="O2131" s="328"/>
      <c r="P2131" s="326"/>
      <c r="Q2131" s="290">
        <v>8.2200000000000006</v>
      </c>
    </row>
    <row r="2132" spans="1:17" hidden="1" outlineLevel="1" collapsed="1" x14ac:dyDescent="0.25">
      <c r="A2132" s="287"/>
      <c r="B2132" s="287"/>
      <c r="C2132" s="287"/>
      <c r="D2132" s="325">
        <v>100459417</v>
      </c>
      <c r="E2132" s="326"/>
      <c r="F2132" s="326"/>
      <c r="G2132" s="326"/>
      <c r="H2132" s="326"/>
      <c r="I2132" s="327">
        <v>9.9700000000000006</v>
      </c>
      <c r="J2132" s="326"/>
      <c r="K2132" s="326"/>
      <c r="L2132" s="328"/>
      <c r="M2132" s="326"/>
      <c r="N2132" s="326"/>
      <c r="O2132" s="328"/>
      <c r="P2132" s="326"/>
      <c r="Q2132" s="290">
        <v>9.9700000000000006</v>
      </c>
    </row>
    <row r="2133" spans="1:17" hidden="1" outlineLevel="1" collapsed="1" x14ac:dyDescent="0.25">
      <c r="A2133" s="287"/>
      <c r="B2133" s="287"/>
      <c r="C2133" s="287"/>
      <c r="D2133" s="325">
        <v>100459418</v>
      </c>
      <c r="E2133" s="326"/>
      <c r="F2133" s="326"/>
      <c r="G2133" s="326"/>
      <c r="H2133" s="326"/>
      <c r="I2133" s="327">
        <v>10.54</v>
      </c>
      <c r="J2133" s="326"/>
      <c r="K2133" s="326"/>
      <c r="L2133" s="328"/>
      <c r="M2133" s="326"/>
      <c r="N2133" s="326"/>
      <c r="O2133" s="328"/>
      <c r="P2133" s="326"/>
      <c r="Q2133" s="290">
        <v>10.54</v>
      </c>
    </row>
    <row r="2134" spans="1:17" hidden="1" outlineLevel="1" collapsed="1" x14ac:dyDescent="0.25">
      <c r="A2134" s="287"/>
      <c r="B2134" s="287"/>
      <c r="C2134" s="287"/>
      <c r="D2134" s="325">
        <v>100459423</v>
      </c>
      <c r="E2134" s="326"/>
      <c r="F2134" s="326"/>
      <c r="G2134" s="326"/>
      <c r="H2134" s="326"/>
      <c r="I2134" s="327">
        <v>9.07</v>
      </c>
      <c r="J2134" s="326"/>
      <c r="K2134" s="326"/>
      <c r="L2134" s="328"/>
      <c r="M2134" s="326"/>
      <c r="N2134" s="326"/>
      <c r="O2134" s="328"/>
      <c r="P2134" s="326"/>
      <c r="Q2134" s="290">
        <v>9.07</v>
      </c>
    </row>
    <row r="2135" spans="1:17" hidden="1" outlineLevel="1" collapsed="1" x14ac:dyDescent="0.25">
      <c r="A2135" s="287"/>
      <c r="B2135" s="287"/>
      <c r="C2135" s="287"/>
      <c r="D2135" s="325">
        <v>100459424</v>
      </c>
      <c r="E2135" s="326"/>
      <c r="F2135" s="326"/>
      <c r="G2135" s="326"/>
      <c r="H2135" s="326"/>
      <c r="I2135" s="327">
        <v>3.13</v>
      </c>
      <c r="J2135" s="326"/>
      <c r="K2135" s="326"/>
      <c r="L2135" s="328"/>
      <c r="M2135" s="326"/>
      <c r="N2135" s="326"/>
      <c r="O2135" s="328"/>
      <c r="P2135" s="326"/>
      <c r="Q2135" s="290">
        <v>3.13</v>
      </c>
    </row>
    <row r="2136" spans="1:17" hidden="1" outlineLevel="1" collapsed="1" x14ac:dyDescent="0.25">
      <c r="A2136" s="287"/>
      <c r="B2136" s="287"/>
      <c r="C2136" s="287"/>
      <c r="D2136" s="325">
        <v>100459425</v>
      </c>
      <c r="E2136" s="326"/>
      <c r="F2136" s="326"/>
      <c r="G2136" s="326"/>
      <c r="H2136" s="326"/>
      <c r="I2136" s="327">
        <v>6.96</v>
      </c>
      <c r="J2136" s="326"/>
      <c r="K2136" s="326"/>
      <c r="L2136" s="328"/>
      <c r="M2136" s="326"/>
      <c r="N2136" s="326"/>
      <c r="O2136" s="328"/>
      <c r="P2136" s="326"/>
      <c r="Q2136" s="290">
        <v>6.96</v>
      </c>
    </row>
    <row r="2137" spans="1:17" hidden="1" outlineLevel="1" collapsed="1" x14ac:dyDescent="0.25">
      <c r="A2137" s="287"/>
      <c r="B2137" s="287"/>
      <c r="C2137" s="287"/>
      <c r="D2137" s="325">
        <v>100459427</v>
      </c>
      <c r="E2137" s="326"/>
      <c r="F2137" s="326"/>
      <c r="G2137" s="326"/>
      <c r="H2137" s="326"/>
      <c r="I2137" s="327">
        <v>7.3034999999999997</v>
      </c>
      <c r="J2137" s="326"/>
      <c r="K2137" s="326"/>
      <c r="L2137" s="328"/>
      <c r="M2137" s="326"/>
      <c r="N2137" s="326"/>
      <c r="O2137" s="328"/>
      <c r="P2137" s="326"/>
      <c r="Q2137" s="290">
        <v>7.3034999999999997</v>
      </c>
    </row>
    <row r="2138" spans="1:17" hidden="1" outlineLevel="1" collapsed="1" x14ac:dyDescent="0.25">
      <c r="A2138" s="287"/>
      <c r="B2138" s="287"/>
      <c r="C2138" s="287"/>
      <c r="D2138" s="325">
        <v>100459428</v>
      </c>
      <c r="E2138" s="326"/>
      <c r="F2138" s="326"/>
      <c r="G2138" s="326"/>
      <c r="H2138" s="326"/>
      <c r="I2138" s="327">
        <v>8.2899999999999991</v>
      </c>
      <c r="J2138" s="326"/>
      <c r="K2138" s="326"/>
      <c r="L2138" s="328"/>
      <c r="M2138" s="326"/>
      <c r="N2138" s="326"/>
      <c r="O2138" s="328"/>
      <c r="P2138" s="326"/>
      <c r="Q2138" s="290">
        <v>8.2899999999999991</v>
      </c>
    </row>
    <row r="2139" spans="1:17" hidden="1" outlineLevel="1" collapsed="1" x14ac:dyDescent="0.25">
      <c r="A2139" s="287"/>
      <c r="B2139" s="287"/>
      <c r="C2139" s="287"/>
      <c r="D2139" s="325">
        <v>100459429</v>
      </c>
      <c r="E2139" s="326"/>
      <c r="F2139" s="326"/>
      <c r="G2139" s="326"/>
      <c r="H2139" s="326"/>
      <c r="I2139" s="327">
        <v>1.66</v>
      </c>
      <c r="J2139" s="326"/>
      <c r="K2139" s="326"/>
      <c r="L2139" s="328"/>
      <c r="M2139" s="326"/>
      <c r="N2139" s="326"/>
      <c r="O2139" s="328"/>
      <c r="P2139" s="326"/>
      <c r="Q2139" s="290">
        <v>1.66</v>
      </c>
    </row>
    <row r="2140" spans="1:17" hidden="1" outlineLevel="1" collapsed="1" x14ac:dyDescent="0.25">
      <c r="A2140" s="287"/>
      <c r="B2140" s="287"/>
      <c r="C2140" s="287"/>
      <c r="D2140" s="325">
        <v>100459430</v>
      </c>
      <c r="E2140" s="326"/>
      <c r="F2140" s="326"/>
      <c r="G2140" s="326"/>
      <c r="H2140" s="326"/>
      <c r="I2140" s="327">
        <v>2.08</v>
      </c>
      <c r="J2140" s="326"/>
      <c r="K2140" s="326"/>
      <c r="L2140" s="328"/>
      <c r="M2140" s="326"/>
      <c r="N2140" s="326"/>
      <c r="O2140" s="328"/>
      <c r="P2140" s="326"/>
      <c r="Q2140" s="290">
        <v>2.08</v>
      </c>
    </row>
    <row r="2141" spans="1:17" hidden="1" outlineLevel="1" collapsed="1" x14ac:dyDescent="0.25">
      <c r="A2141" s="287"/>
      <c r="B2141" s="287"/>
      <c r="C2141" s="287"/>
      <c r="D2141" s="325">
        <v>100459431</v>
      </c>
      <c r="E2141" s="326"/>
      <c r="F2141" s="326"/>
      <c r="G2141" s="326"/>
      <c r="H2141" s="326"/>
      <c r="I2141" s="327">
        <v>9.41</v>
      </c>
      <c r="J2141" s="326"/>
      <c r="K2141" s="326"/>
      <c r="L2141" s="328"/>
      <c r="M2141" s="326"/>
      <c r="N2141" s="326"/>
      <c r="O2141" s="328"/>
      <c r="P2141" s="326"/>
      <c r="Q2141" s="290">
        <v>9.41</v>
      </c>
    </row>
    <row r="2142" spans="1:17" hidden="1" outlineLevel="1" collapsed="1" x14ac:dyDescent="0.25">
      <c r="A2142" s="287"/>
      <c r="B2142" s="287"/>
      <c r="C2142" s="287"/>
      <c r="D2142" s="325">
        <v>100459432</v>
      </c>
      <c r="E2142" s="326"/>
      <c r="F2142" s="326"/>
      <c r="G2142" s="326"/>
      <c r="H2142" s="326"/>
      <c r="I2142" s="327">
        <v>0.42</v>
      </c>
      <c r="J2142" s="326"/>
      <c r="K2142" s="326"/>
      <c r="L2142" s="328"/>
      <c r="M2142" s="326"/>
      <c r="N2142" s="326"/>
      <c r="O2142" s="328"/>
      <c r="P2142" s="326"/>
      <c r="Q2142" s="290">
        <v>0.42</v>
      </c>
    </row>
    <row r="2143" spans="1:17" hidden="1" outlineLevel="1" collapsed="1" x14ac:dyDescent="0.25">
      <c r="A2143" s="287"/>
      <c r="B2143" s="287"/>
      <c r="C2143" s="287"/>
      <c r="D2143" s="325">
        <v>100459434</v>
      </c>
      <c r="E2143" s="326"/>
      <c r="F2143" s="326"/>
      <c r="G2143" s="326"/>
      <c r="H2143" s="326"/>
      <c r="I2143" s="327">
        <v>9.07</v>
      </c>
      <c r="J2143" s="326"/>
      <c r="K2143" s="326"/>
      <c r="L2143" s="328"/>
      <c r="M2143" s="326"/>
      <c r="N2143" s="326"/>
      <c r="O2143" s="328"/>
      <c r="P2143" s="326"/>
      <c r="Q2143" s="290">
        <v>9.07</v>
      </c>
    </row>
    <row r="2144" spans="1:17" hidden="1" outlineLevel="1" collapsed="1" x14ac:dyDescent="0.25">
      <c r="A2144" s="287"/>
      <c r="B2144" s="287"/>
      <c r="C2144" s="287"/>
      <c r="D2144" s="325">
        <v>100459435</v>
      </c>
      <c r="E2144" s="326"/>
      <c r="F2144" s="326"/>
      <c r="G2144" s="326"/>
      <c r="H2144" s="326"/>
      <c r="I2144" s="327">
        <v>7.49</v>
      </c>
      <c r="J2144" s="326"/>
      <c r="K2144" s="326"/>
      <c r="L2144" s="328"/>
      <c r="M2144" s="326"/>
      <c r="N2144" s="326"/>
      <c r="O2144" s="328"/>
      <c r="P2144" s="326"/>
      <c r="Q2144" s="290">
        <v>7.49</v>
      </c>
    </row>
    <row r="2145" spans="1:17" hidden="1" outlineLevel="1" collapsed="1" x14ac:dyDescent="0.25">
      <c r="A2145" s="287"/>
      <c r="B2145" s="287"/>
      <c r="C2145" s="287"/>
      <c r="D2145" s="325">
        <v>100459436</v>
      </c>
      <c r="E2145" s="326"/>
      <c r="F2145" s="326"/>
      <c r="G2145" s="326"/>
      <c r="H2145" s="326"/>
      <c r="I2145" s="327">
        <v>9.7899999999999991</v>
      </c>
      <c r="J2145" s="326"/>
      <c r="K2145" s="326"/>
      <c r="L2145" s="328"/>
      <c r="M2145" s="326"/>
      <c r="N2145" s="326"/>
      <c r="O2145" s="328"/>
      <c r="P2145" s="326"/>
      <c r="Q2145" s="290">
        <v>9.7899999999999991</v>
      </c>
    </row>
    <row r="2146" spans="1:17" hidden="1" outlineLevel="1" collapsed="1" x14ac:dyDescent="0.25">
      <c r="A2146" s="287"/>
      <c r="B2146" s="287"/>
      <c r="C2146" s="287"/>
      <c r="D2146" s="325">
        <v>100459437</v>
      </c>
      <c r="E2146" s="326"/>
      <c r="F2146" s="326"/>
      <c r="G2146" s="326"/>
      <c r="H2146" s="326"/>
      <c r="I2146" s="327">
        <v>5.3</v>
      </c>
      <c r="J2146" s="326"/>
      <c r="K2146" s="326"/>
      <c r="L2146" s="328"/>
      <c r="M2146" s="326"/>
      <c r="N2146" s="326"/>
      <c r="O2146" s="328"/>
      <c r="P2146" s="326"/>
      <c r="Q2146" s="290">
        <v>5.3</v>
      </c>
    </row>
    <row r="2147" spans="1:17" hidden="1" outlineLevel="1" collapsed="1" x14ac:dyDescent="0.25">
      <c r="A2147" s="287"/>
      <c r="B2147" s="287"/>
      <c r="C2147" s="287"/>
      <c r="D2147" s="325">
        <v>100459438</v>
      </c>
      <c r="E2147" s="326"/>
      <c r="F2147" s="326"/>
      <c r="G2147" s="326"/>
      <c r="H2147" s="326"/>
      <c r="I2147" s="327">
        <v>9.27</v>
      </c>
      <c r="J2147" s="326"/>
      <c r="K2147" s="326"/>
      <c r="L2147" s="328"/>
      <c r="M2147" s="326"/>
      <c r="N2147" s="326"/>
      <c r="O2147" s="328"/>
      <c r="P2147" s="326"/>
      <c r="Q2147" s="290">
        <v>9.27</v>
      </c>
    </row>
    <row r="2148" spans="1:17" hidden="1" outlineLevel="1" collapsed="1" x14ac:dyDescent="0.25">
      <c r="A2148" s="287"/>
      <c r="B2148" s="287"/>
      <c r="C2148" s="287"/>
      <c r="D2148" s="325">
        <v>100459439</v>
      </c>
      <c r="E2148" s="326"/>
      <c r="F2148" s="326"/>
      <c r="G2148" s="326"/>
      <c r="H2148" s="326"/>
      <c r="I2148" s="327">
        <v>3.47</v>
      </c>
      <c r="J2148" s="326"/>
      <c r="K2148" s="326"/>
      <c r="L2148" s="328"/>
      <c r="M2148" s="326"/>
      <c r="N2148" s="326"/>
      <c r="O2148" s="328"/>
      <c r="P2148" s="326"/>
      <c r="Q2148" s="290">
        <v>3.47</v>
      </c>
    </row>
    <row r="2149" spans="1:17" hidden="1" outlineLevel="1" collapsed="1" x14ac:dyDescent="0.25">
      <c r="A2149" s="287"/>
      <c r="B2149" s="287"/>
      <c r="C2149" s="287"/>
      <c r="D2149" s="325">
        <v>100459440</v>
      </c>
      <c r="E2149" s="326"/>
      <c r="F2149" s="326"/>
      <c r="G2149" s="326"/>
      <c r="H2149" s="326"/>
      <c r="I2149" s="327">
        <v>9.01</v>
      </c>
      <c r="J2149" s="326"/>
      <c r="K2149" s="326"/>
      <c r="L2149" s="328"/>
      <c r="M2149" s="326"/>
      <c r="N2149" s="326"/>
      <c r="O2149" s="328"/>
      <c r="P2149" s="326"/>
      <c r="Q2149" s="290">
        <v>9.01</v>
      </c>
    </row>
    <row r="2150" spans="1:17" hidden="1" outlineLevel="1" collapsed="1" x14ac:dyDescent="0.25">
      <c r="A2150" s="287"/>
      <c r="B2150" s="287"/>
      <c r="C2150" s="287"/>
      <c r="D2150" s="325">
        <v>100459446</v>
      </c>
      <c r="E2150" s="326"/>
      <c r="F2150" s="326"/>
      <c r="G2150" s="326"/>
      <c r="H2150" s="326"/>
      <c r="I2150" s="327">
        <v>9.57</v>
      </c>
      <c r="J2150" s="326"/>
      <c r="K2150" s="326"/>
      <c r="L2150" s="328"/>
      <c r="M2150" s="326"/>
      <c r="N2150" s="326"/>
      <c r="O2150" s="328"/>
      <c r="P2150" s="326"/>
      <c r="Q2150" s="290">
        <v>9.57</v>
      </c>
    </row>
    <row r="2151" spans="1:17" hidden="1" outlineLevel="1" collapsed="1" x14ac:dyDescent="0.25">
      <c r="A2151" s="287"/>
      <c r="B2151" s="287"/>
      <c r="C2151" s="287"/>
      <c r="D2151" s="325">
        <v>100459452</v>
      </c>
      <c r="E2151" s="326"/>
      <c r="F2151" s="326"/>
      <c r="G2151" s="326"/>
      <c r="H2151" s="326"/>
      <c r="I2151" s="327">
        <v>8.6999999999999993</v>
      </c>
      <c r="J2151" s="326"/>
      <c r="K2151" s="326"/>
      <c r="L2151" s="328"/>
      <c r="M2151" s="326"/>
      <c r="N2151" s="326"/>
      <c r="O2151" s="328"/>
      <c r="P2151" s="326"/>
      <c r="Q2151" s="290">
        <v>8.6999999999999993</v>
      </c>
    </row>
    <row r="2152" spans="1:17" hidden="1" outlineLevel="1" collapsed="1" x14ac:dyDescent="0.25">
      <c r="A2152" s="287"/>
      <c r="B2152" s="287"/>
      <c r="C2152" s="287"/>
      <c r="D2152" s="325">
        <v>100459130</v>
      </c>
      <c r="E2152" s="326"/>
      <c r="F2152" s="326"/>
      <c r="G2152" s="326"/>
      <c r="H2152" s="326"/>
      <c r="I2152" s="327">
        <v>7.71</v>
      </c>
      <c r="J2152" s="326"/>
      <c r="K2152" s="326"/>
      <c r="L2152" s="328"/>
      <c r="M2152" s="326"/>
      <c r="N2152" s="326"/>
      <c r="O2152" s="328"/>
      <c r="P2152" s="326"/>
      <c r="Q2152" s="290">
        <v>7.71</v>
      </c>
    </row>
    <row r="2153" spans="1:17" hidden="1" outlineLevel="1" collapsed="1" x14ac:dyDescent="0.25">
      <c r="A2153" s="287"/>
      <c r="B2153" s="287"/>
      <c r="C2153" s="287"/>
      <c r="D2153" s="325">
        <v>100459134</v>
      </c>
      <c r="E2153" s="326"/>
      <c r="F2153" s="326"/>
      <c r="G2153" s="326"/>
      <c r="H2153" s="326"/>
      <c r="I2153" s="327">
        <v>5.39</v>
      </c>
      <c r="J2153" s="326"/>
      <c r="K2153" s="326"/>
      <c r="L2153" s="328"/>
      <c r="M2153" s="326"/>
      <c r="N2153" s="326"/>
      <c r="O2153" s="328"/>
      <c r="P2153" s="326"/>
      <c r="Q2153" s="290">
        <v>5.39</v>
      </c>
    </row>
    <row r="2154" spans="1:17" hidden="1" outlineLevel="1" collapsed="1" x14ac:dyDescent="0.25">
      <c r="A2154" s="287"/>
      <c r="B2154" s="287"/>
      <c r="C2154" s="287"/>
      <c r="D2154" s="325">
        <v>100459136</v>
      </c>
      <c r="E2154" s="326"/>
      <c r="F2154" s="326"/>
      <c r="G2154" s="326"/>
      <c r="H2154" s="326"/>
      <c r="I2154" s="327">
        <v>5.55</v>
      </c>
      <c r="J2154" s="326"/>
      <c r="K2154" s="326"/>
      <c r="L2154" s="328"/>
      <c r="M2154" s="326"/>
      <c r="N2154" s="326"/>
      <c r="O2154" s="328"/>
      <c r="P2154" s="326"/>
      <c r="Q2154" s="290">
        <v>5.55</v>
      </c>
    </row>
    <row r="2155" spans="1:17" hidden="1" outlineLevel="1" collapsed="1" x14ac:dyDescent="0.25">
      <c r="A2155" s="287"/>
      <c r="B2155" s="287"/>
      <c r="C2155" s="287"/>
      <c r="D2155" s="325">
        <v>100459140</v>
      </c>
      <c r="E2155" s="326"/>
      <c r="F2155" s="326"/>
      <c r="G2155" s="326"/>
      <c r="H2155" s="326"/>
      <c r="I2155" s="327">
        <v>5.98</v>
      </c>
      <c r="J2155" s="326"/>
      <c r="K2155" s="326"/>
      <c r="L2155" s="328"/>
      <c r="M2155" s="326"/>
      <c r="N2155" s="326"/>
      <c r="O2155" s="328"/>
      <c r="P2155" s="326"/>
      <c r="Q2155" s="290">
        <v>5.98</v>
      </c>
    </row>
    <row r="2156" spans="1:17" hidden="1" outlineLevel="1" collapsed="1" x14ac:dyDescent="0.25">
      <c r="A2156" s="287"/>
      <c r="B2156" s="287"/>
      <c r="C2156" s="287"/>
      <c r="D2156" s="325">
        <v>100459142</v>
      </c>
      <c r="E2156" s="326"/>
      <c r="F2156" s="326"/>
      <c r="G2156" s="326"/>
      <c r="H2156" s="326"/>
      <c r="I2156" s="327">
        <v>8.5734999999999992</v>
      </c>
      <c r="J2156" s="326"/>
      <c r="K2156" s="326"/>
      <c r="L2156" s="328"/>
      <c r="M2156" s="326"/>
      <c r="N2156" s="326"/>
      <c r="O2156" s="328"/>
      <c r="P2156" s="326"/>
      <c r="Q2156" s="290">
        <v>8.5734999999999992</v>
      </c>
    </row>
    <row r="2157" spans="1:17" hidden="1" outlineLevel="1" collapsed="1" x14ac:dyDescent="0.25">
      <c r="A2157" s="287"/>
      <c r="B2157" s="287"/>
      <c r="C2157" s="287"/>
      <c r="D2157" s="325">
        <v>100459148</v>
      </c>
      <c r="E2157" s="326"/>
      <c r="F2157" s="326"/>
      <c r="G2157" s="326"/>
      <c r="H2157" s="326"/>
      <c r="I2157" s="327">
        <v>7.84</v>
      </c>
      <c r="J2157" s="326"/>
      <c r="K2157" s="326"/>
      <c r="L2157" s="328"/>
      <c r="M2157" s="326"/>
      <c r="N2157" s="326"/>
      <c r="O2157" s="328"/>
      <c r="P2157" s="326"/>
      <c r="Q2157" s="290">
        <v>7.84</v>
      </c>
    </row>
    <row r="2158" spans="1:17" hidden="1" outlineLevel="1" collapsed="1" x14ac:dyDescent="0.25">
      <c r="A2158" s="287"/>
      <c r="B2158" s="287"/>
      <c r="C2158" s="287"/>
      <c r="D2158" s="325">
        <v>100459149</v>
      </c>
      <c r="E2158" s="326"/>
      <c r="F2158" s="326"/>
      <c r="G2158" s="326"/>
      <c r="H2158" s="326"/>
      <c r="I2158" s="327">
        <v>3.83</v>
      </c>
      <c r="J2158" s="326"/>
      <c r="K2158" s="326"/>
      <c r="L2158" s="328"/>
      <c r="M2158" s="326"/>
      <c r="N2158" s="326"/>
      <c r="O2158" s="328"/>
      <c r="P2158" s="326"/>
      <c r="Q2158" s="290">
        <v>3.83</v>
      </c>
    </row>
    <row r="2159" spans="1:17" hidden="1" outlineLevel="1" collapsed="1" x14ac:dyDescent="0.25">
      <c r="A2159" s="287"/>
      <c r="B2159" s="287"/>
      <c r="C2159" s="287"/>
      <c r="D2159" s="325">
        <v>100459150</v>
      </c>
      <c r="E2159" s="326"/>
      <c r="F2159" s="326"/>
      <c r="G2159" s="326"/>
      <c r="H2159" s="326"/>
      <c r="I2159" s="327">
        <v>9.4</v>
      </c>
      <c r="J2159" s="326"/>
      <c r="K2159" s="326"/>
      <c r="L2159" s="328"/>
      <c r="M2159" s="326"/>
      <c r="N2159" s="326"/>
      <c r="O2159" s="328"/>
      <c r="P2159" s="326"/>
      <c r="Q2159" s="290">
        <v>9.4</v>
      </c>
    </row>
    <row r="2160" spans="1:17" hidden="1" outlineLevel="1" collapsed="1" x14ac:dyDescent="0.25">
      <c r="A2160" s="287"/>
      <c r="B2160" s="287"/>
      <c r="C2160" s="287"/>
      <c r="D2160" s="325">
        <v>100459151</v>
      </c>
      <c r="E2160" s="326"/>
      <c r="F2160" s="326"/>
      <c r="G2160" s="326"/>
      <c r="H2160" s="326"/>
      <c r="I2160" s="327">
        <v>7.72</v>
      </c>
      <c r="J2160" s="326"/>
      <c r="K2160" s="326"/>
      <c r="L2160" s="328"/>
      <c r="M2160" s="326"/>
      <c r="N2160" s="326"/>
      <c r="O2160" s="328"/>
      <c r="P2160" s="326"/>
      <c r="Q2160" s="290">
        <v>7.72</v>
      </c>
    </row>
    <row r="2161" spans="1:17" hidden="1" outlineLevel="1" collapsed="1" x14ac:dyDescent="0.25">
      <c r="A2161" s="287"/>
      <c r="B2161" s="287"/>
      <c r="C2161" s="287"/>
      <c r="D2161" s="325">
        <v>100459157</v>
      </c>
      <c r="E2161" s="326"/>
      <c r="F2161" s="326"/>
      <c r="G2161" s="326"/>
      <c r="H2161" s="326"/>
      <c r="I2161" s="327">
        <v>0.92</v>
      </c>
      <c r="J2161" s="326"/>
      <c r="K2161" s="326"/>
      <c r="L2161" s="328"/>
      <c r="M2161" s="326"/>
      <c r="N2161" s="326"/>
      <c r="O2161" s="328"/>
      <c r="P2161" s="326"/>
      <c r="Q2161" s="290">
        <v>0.92</v>
      </c>
    </row>
    <row r="2162" spans="1:17" hidden="1" outlineLevel="1" collapsed="1" x14ac:dyDescent="0.25">
      <c r="A2162" s="287"/>
      <c r="B2162" s="287"/>
      <c r="C2162" s="287"/>
      <c r="D2162" s="325">
        <v>100459160</v>
      </c>
      <c r="E2162" s="326"/>
      <c r="F2162" s="326"/>
      <c r="G2162" s="326"/>
      <c r="H2162" s="326"/>
      <c r="I2162" s="327">
        <v>7.55</v>
      </c>
      <c r="J2162" s="326"/>
      <c r="K2162" s="326"/>
      <c r="L2162" s="328"/>
      <c r="M2162" s="326"/>
      <c r="N2162" s="326"/>
      <c r="O2162" s="328"/>
      <c r="P2162" s="326"/>
      <c r="Q2162" s="290">
        <v>7.55</v>
      </c>
    </row>
    <row r="2163" spans="1:17" hidden="1" outlineLevel="1" collapsed="1" x14ac:dyDescent="0.25">
      <c r="A2163" s="287"/>
      <c r="B2163" s="287"/>
      <c r="C2163" s="287"/>
      <c r="D2163" s="325">
        <v>100459164</v>
      </c>
      <c r="E2163" s="326"/>
      <c r="F2163" s="326"/>
      <c r="G2163" s="326"/>
      <c r="H2163" s="326"/>
      <c r="I2163" s="327">
        <v>4.03</v>
      </c>
      <c r="J2163" s="326"/>
      <c r="K2163" s="326"/>
      <c r="L2163" s="328"/>
      <c r="M2163" s="326"/>
      <c r="N2163" s="326"/>
      <c r="O2163" s="328"/>
      <c r="P2163" s="326"/>
      <c r="Q2163" s="290">
        <v>4.03</v>
      </c>
    </row>
    <row r="2164" spans="1:17" hidden="1" outlineLevel="1" collapsed="1" x14ac:dyDescent="0.25">
      <c r="A2164" s="287"/>
      <c r="B2164" s="287"/>
      <c r="C2164" s="287"/>
      <c r="D2164" s="325">
        <v>50341</v>
      </c>
      <c r="E2164" s="326"/>
      <c r="F2164" s="326"/>
      <c r="G2164" s="326"/>
      <c r="H2164" s="326"/>
      <c r="I2164" s="327">
        <v>4.5</v>
      </c>
      <c r="J2164" s="326"/>
      <c r="K2164" s="326"/>
      <c r="L2164" s="328"/>
      <c r="M2164" s="326"/>
      <c r="N2164" s="326"/>
      <c r="O2164" s="328"/>
      <c r="P2164" s="326"/>
      <c r="Q2164" s="290">
        <v>4.5</v>
      </c>
    </row>
    <row r="2165" spans="1:17" hidden="1" outlineLevel="1" collapsed="1" x14ac:dyDescent="0.25">
      <c r="A2165" s="287"/>
      <c r="B2165" s="287"/>
      <c r="C2165" s="287"/>
      <c r="D2165" s="325">
        <v>100459319</v>
      </c>
      <c r="E2165" s="326"/>
      <c r="F2165" s="326"/>
      <c r="G2165" s="326"/>
      <c r="H2165" s="326"/>
      <c r="I2165" s="327">
        <v>7.5709999999999997</v>
      </c>
      <c r="J2165" s="326"/>
      <c r="K2165" s="326"/>
      <c r="L2165" s="328"/>
      <c r="M2165" s="326"/>
      <c r="N2165" s="326"/>
      <c r="O2165" s="328"/>
      <c r="P2165" s="326"/>
      <c r="Q2165" s="290">
        <v>7.5709999999999997</v>
      </c>
    </row>
    <row r="2166" spans="1:17" hidden="1" outlineLevel="1" collapsed="1" x14ac:dyDescent="0.25">
      <c r="A2166" s="287"/>
      <c r="B2166" s="287"/>
      <c r="C2166" s="287"/>
      <c r="D2166" s="325">
        <v>100459320</v>
      </c>
      <c r="E2166" s="326"/>
      <c r="F2166" s="326"/>
      <c r="G2166" s="326"/>
      <c r="H2166" s="326"/>
      <c r="I2166" s="327">
        <v>9.7100000000000009</v>
      </c>
      <c r="J2166" s="326"/>
      <c r="K2166" s="326"/>
      <c r="L2166" s="328"/>
      <c r="M2166" s="326"/>
      <c r="N2166" s="326"/>
      <c r="O2166" s="328"/>
      <c r="P2166" s="326"/>
      <c r="Q2166" s="290">
        <v>9.7100000000000009</v>
      </c>
    </row>
    <row r="2167" spans="1:17" hidden="1" outlineLevel="1" collapsed="1" x14ac:dyDescent="0.25">
      <c r="A2167" s="287"/>
      <c r="B2167" s="287"/>
      <c r="C2167" s="287"/>
      <c r="D2167" s="325">
        <v>100459321</v>
      </c>
      <c r="E2167" s="326"/>
      <c r="F2167" s="326"/>
      <c r="G2167" s="326"/>
      <c r="H2167" s="326"/>
      <c r="I2167" s="327">
        <v>6.53</v>
      </c>
      <c r="J2167" s="326"/>
      <c r="K2167" s="326"/>
      <c r="L2167" s="328"/>
      <c r="M2167" s="326"/>
      <c r="N2167" s="326"/>
      <c r="O2167" s="328"/>
      <c r="P2167" s="326"/>
      <c r="Q2167" s="290">
        <v>6.53</v>
      </c>
    </row>
    <row r="2168" spans="1:17" hidden="1" outlineLevel="1" collapsed="1" x14ac:dyDescent="0.25">
      <c r="A2168" s="287"/>
      <c r="B2168" s="287"/>
      <c r="C2168" s="287"/>
      <c r="D2168" s="325">
        <v>100459355</v>
      </c>
      <c r="E2168" s="326"/>
      <c r="F2168" s="326"/>
      <c r="G2168" s="326"/>
      <c r="H2168" s="326"/>
      <c r="I2168" s="327">
        <v>5.59</v>
      </c>
      <c r="J2168" s="326"/>
      <c r="K2168" s="326"/>
      <c r="L2168" s="328"/>
      <c r="M2168" s="326"/>
      <c r="N2168" s="326"/>
      <c r="O2168" s="328"/>
      <c r="P2168" s="326"/>
      <c r="Q2168" s="290">
        <v>5.59</v>
      </c>
    </row>
    <row r="2169" spans="1:17" hidden="1" outlineLevel="1" collapsed="1" x14ac:dyDescent="0.25">
      <c r="A2169" s="287"/>
      <c r="B2169" s="287"/>
      <c r="C2169" s="287"/>
      <c r="D2169" s="325">
        <v>100459357</v>
      </c>
      <c r="E2169" s="326"/>
      <c r="F2169" s="326"/>
      <c r="G2169" s="326"/>
      <c r="H2169" s="326"/>
      <c r="I2169" s="327">
        <v>12.5</v>
      </c>
      <c r="J2169" s="326"/>
      <c r="K2169" s="326"/>
      <c r="L2169" s="328"/>
      <c r="M2169" s="326"/>
      <c r="N2169" s="326"/>
      <c r="O2169" s="328"/>
      <c r="P2169" s="326"/>
      <c r="Q2169" s="290">
        <v>12.5</v>
      </c>
    </row>
    <row r="2170" spans="1:17" hidden="1" outlineLevel="1" collapsed="1" x14ac:dyDescent="0.25">
      <c r="A2170" s="287"/>
      <c r="B2170" s="287"/>
      <c r="C2170" s="287"/>
      <c r="D2170" s="325">
        <v>100459359</v>
      </c>
      <c r="E2170" s="326"/>
      <c r="F2170" s="326"/>
      <c r="G2170" s="326"/>
      <c r="H2170" s="326"/>
      <c r="I2170" s="327">
        <v>10.82</v>
      </c>
      <c r="J2170" s="326"/>
      <c r="K2170" s="326"/>
      <c r="L2170" s="328"/>
      <c r="M2170" s="326"/>
      <c r="N2170" s="326"/>
      <c r="O2170" s="328"/>
      <c r="P2170" s="326"/>
      <c r="Q2170" s="290">
        <v>10.82</v>
      </c>
    </row>
    <row r="2171" spans="1:17" hidden="1" outlineLevel="1" collapsed="1" x14ac:dyDescent="0.25">
      <c r="A2171" s="287"/>
      <c r="B2171" s="287"/>
      <c r="C2171" s="287"/>
      <c r="D2171" s="325">
        <v>100459360</v>
      </c>
      <c r="E2171" s="326"/>
      <c r="F2171" s="326"/>
      <c r="G2171" s="326"/>
      <c r="H2171" s="326"/>
      <c r="I2171" s="327">
        <v>2.4209999999999998</v>
      </c>
      <c r="J2171" s="326"/>
      <c r="K2171" s="326"/>
      <c r="L2171" s="328"/>
      <c r="M2171" s="326"/>
      <c r="N2171" s="326"/>
      <c r="O2171" s="328"/>
      <c r="P2171" s="326"/>
      <c r="Q2171" s="290">
        <v>2.4209999999999998</v>
      </c>
    </row>
    <row r="2172" spans="1:17" hidden="1" outlineLevel="1" collapsed="1" x14ac:dyDescent="0.25">
      <c r="A2172" s="287"/>
      <c r="B2172" s="287"/>
      <c r="C2172" s="287"/>
      <c r="D2172" s="325">
        <v>100459361</v>
      </c>
      <c r="E2172" s="326"/>
      <c r="F2172" s="326"/>
      <c r="G2172" s="326"/>
      <c r="H2172" s="326"/>
      <c r="I2172" s="327">
        <v>5.23</v>
      </c>
      <c r="J2172" s="326"/>
      <c r="K2172" s="326"/>
      <c r="L2172" s="328"/>
      <c r="M2172" s="326"/>
      <c r="N2172" s="326"/>
      <c r="O2172" s="328"/>
      <c r="P2172" s="326"/>
      <c r="Q2172" s="290">
        <v>5.23</v>
      </c>
    </row>
    <row r="2173" spans="1:17" hidden="1" outlineLevel="1" collapsed="1" x14ac:dyDescent="0.25">
      <c r="A2173" s="287"/>
      <c r="B2173" s="287"/>
      <c r="C2173" s="287"/>
      <c r="D2173" s="325">
        <v>100459365</v>
      </c>
      <c r="E2173" s="326"/>
      <c r="F2173" s="326"/>
      <c r="G2173" s="326"/>
      <c r="H2173" s="326"/>
      <c r="I2173" s="327">
        <v>6.91</v>
      </c>
      <c r="J2173" s="326"/>
      <c r="K2173" s="326"/>
      <c r="L2173" s="328"/>
      <c r="M2173" s="326"/>
      <c r="N2173" s="326"/>
      <c r="O2173" s="328"/>
      <c r="P2173" s="326"/>
      <c r="Q2173" s="290">
        <v>6.91</v>
      </c>
    </row>
    <row r="2174" spans="1:17" hidden="1" outlineLevel="1" collapsed="1" x14ac:dyDescent="0.25">
      <c r="A2174" s="287"/>
      <c r="B2174" s="287"/>
      <c r="C2174" s="287"/>
      <c r="D2174" s="325">
        <v>100459369</v>
      </c>
      <c r="E2174" s="326"/>
      <c r="F2174" s="326"/>
      <c r="G2174" s="326"/>
      <c r="H2174" s="326"/>
      <c r="I2174" s="327">
        <v>7.73</v>
      </c>
      <c r="J2174" s="326"/>
      <c r="K2174" s="326"/>
      <c r="L2174" s="328"/>
      <c r="M2174" s="326"/>
      <c r="N2174" s="326"/>
      <c r="O2174" s="328"/>
      <c r="P2174" s="326"/>
      <c r="Q2174" s="290">
        <v>7.73</v>
      </c>
    </row>
    <row r="2175" spans="1:17" hidden="1" outlineLevel="1" collapsed="1" x14ac:dyDescent="0.25">
      <c r="A2175" s="287"/>
      <c r="B2175" s="287"/>
      <c r="C2175" s="287"/>
      <c r="D2175" s="325">
        <v>100459375</v>
      </c>
      <c r="E2175" s="326"/>
      <c r="F2175" s="326"/>
      <c r="G2175" s="326"/>
      <c r="H2175" s="326"/>
      <c r="I2175" s="327">
        <v>10.38</v>
      </c>
      <c r="J2175" s="326"/>
      <c r="K2175" s="326"/>
      <c r="L2175" s="328"/>
      <c r="M2175" s="326"/>
      <c r="N2175" s="326"/>
      <c r="O2175" s="328"/>
      <c r="P2175" s="326"/>
      <c r="Q2175" s="290">
        <v>10.38</v>
      </c>
    </row>
    <row r="2176" spans="1:17" hidden="1" outlineLevel="1" collapsed="1" x14ac:dyDescent="0.25">
      <c r="A2176" s="287"/>
      <c r="B2176" s="287"/>
      <c r="C2176" s="287"/>
      <c r="D2176" s="325">
        <v>100459376</v>
      </c>
      <c r="E2176" s="326"/>
      <c r="F2176" s="326"/>
      <c r="G2176" s="326"/>
      <c r="H2176" s="326"/>
      <c r="I2176" s="327">
        <v>8.14</v>
      </c>
      <c r="J2176" s="326"/>
      <c r="K2176" s="326"/>
      <c r="L2176" s="328"/>
      <c r="M2176" s="326"/>
      <c r="N2176" s="326"/>
      <c r="O2176" s="328"/>
      <c r="P2176" s="326"/>
      <c r="Q2176" s="290">
        <v>8.14</v>
      </c>
    </row>
    <row r="2177" spans="1:17" hidden="1" outlineLevel="1" collapsed="1" x14ac:dyDescent="0.25">
      <c r="A2177" s="287"/>
      <c r="B2177" s="287"/>
      <c r="C2177" s="287"/>
      <c r="D2177" s="325">
        <v>100459377</v>
      </c>
      <c r="E2177" s="326"/>
      <c r="F2177" s="326"/>
      <c r="G2177" s="326"/>
      <c r="H2177" s="326"/>
      <c r="I2177" s="327">
        <v>10.43</v>
      </c>
      <c r="J2177" s="326"/>
      <c r="K2177" s="326"/>
      <c r="L2177" s="328"/>
      <c r="M2177" s="326"/>
      <c r="N2177" s="326"/>
      <c r="O2177" s="328"/>
      <c r="P2177" s="326"/>
      <c r="Q2177" s="290">
        <v>10.43</v>
      </c>
    </row>
    <row r="2178" spans="1:17" hidden="1" outlineLevel="1" collapsed="1" x14ac:dyDescent="0.25">
      <c r="A2178" s="287"/>
      <c r="B2178" s="287"/>
      <c r="C2178" s="287"/>
      <c r="D2178" s="325">
        <v>100459047</v>
      </c>
      <c r="E2178" s="326"/>
      <c r="F2178" s="326"/>
      <c r="G2178" s="326"/>
      <c r="H2178" s="326"/>
      <c r="I2178" s="327">
        <v>7.57</v>
      </c>
      <c r="J2178" s="326"/>
      <c r="K2178" s="326"/>
      <c r="L2178" s="328"/>
      <c r="M2178" s="326"/>
      <c r="N2178" s="326"/>
      <c r="O2178" s="328"/>
      <c r="P2178" s="326"/>
      <c r="Q2178" s="290">
        <v>7.57</v>
      </c>
    </row>
    <row r="2179" spans="1:17" hidden="1" outlineLevel="1" collapsed="1" x14ac:dyDescent="0.25">
      <c r="A2179" s="287"/>
      <c r="B2179" s="287"/>
      <c r="C2179" s="287"/>
      <c r="D2179" s="325">
        <v>100459048</v>
      </c>
      <c r="E2179" s="326"/>
      <c r="F2179" s="326"/>
      <c r="G2179" s="326"/>
      <c r="H2179" s="326"/>
      <c r="I2179" s="327">
        <v>7.5</v>
      </c>
      <c r="J2179" s="326"/>
      <c r="K2179" s="326"/>
      <c r="L2179" s="328"/>
      <c r="M2179" s="326"/>
      <c r="N2179" s="326"/>
      <c r="O2179" s="328"/>
      <c r="P2179" s="326"/>
      <c r="Q2179" s="290">
        <v>7.5</v>
      </c>
    </row>
    <row r="2180" spans="1:17" hidden="1" outlineLevel="1" collapsed="1" x14ac:dyDescent="0.25">
      <c r="A2180" s="287"/>
      <c r="B2180" s="287"/>
      <c r="C2180" s="287"/>
      <c r="D2180" s="325">
        <v>100459049</v>
      </c>
      <c r="E2180" s="326"/>
      <c r="F2180" s="326"/>
      <c r="G2180" s="326"/>
      <c r="H2180" s="326"/>
      <c r="I2180" s="327">
        <v>7.6</v>
      </c>
      <c r="J2180" s="326"/>
      <c r="K2180" s="326"/>
      <c r="L2180" s="328"/>
      <c r="M2180" s="326"/>
      <c r="N2180" s="326"/>
      <c r="O2180" s="328"/>
      <c r="P2180" s="326"/>
      <c r="Q2180" s="290">
        <v>7.6</v>
      </c>
    </row>
    <row r="2181" spans="1:17" hidden="1" outlineLevel="1" collapsed="1" x14ac:dyDescent="0.25">
      <c r="A2181" s="287"/>
      <c r="B2181" s="287"/>
      <c r="C2181" s="287"/>
      <c r="D2181" s="325">
        <v>100459050</v>
      </c>
      <c r="E2181" s="326"/>
      <c r="F2181" s="326"/>
      <c r="G2181" s="326"/>
      <c r="H2181" s="326"/>
      <c r="I2181" s="327">
        <v>7.79</v>
      </c>
      <c r="J2181" s="326"/>
      <c r="K2181" s="326"/>
      <c r="L2181" s="328"/>
      <c r="M2181" s="326"/>
      <c r="N2181" s="326"/>
      <c r="O2181" s="328"/>
      <c r="P2181" s="326"/>
      <c r="Q2181" s="290">
        <v>7.79</v>
      </c>
    </row>
    <row r="2182" spans="1:17" hidden="1" outlineLevel="1" collapsed="1" x14ac:dyDescent="0.25">
      <c r="A2182" s="287"/>
      <c r="B2182" s="287"/>
      <c r="C2182" s="287"/>
      <c r="D2182" s="325">
        <v>100459065</v>
      </c>
      <c r="E2182" s="326"/>
      <c r="F2182" s="326"/>
      <c r="G2182" s="326"/>
      <c r="H2182" s="326"/>
      <c r="I2182" s="327">
        <v>8.2200000000000006</v>
      </c>
      <c r="J2182" s="326"/>
      <c r="K2182" s="326"/>
      <c r="L2182" s="328"/>
      <c r="M2182" s="326"/>
      <c r="N2182" s="326"/>
      <c r="O2182" s="328"/>
      <c r="P2182" s="326"/>
      <c r="Q2182" s="290">
        <v>8.2200000000000006</v>
      </c>
    </row>
    <row r="2183" spans="1:17" hidden="1" outlineLevel="1" collapsed="1" x14ac:dyDescent="0.25">
      <c r="A2183" s="287"/>
      <c r="B2183" s="287"/>
      <c r="C2183" s="287"/>
      <c r="D2183" s="325">
        <v>100459067</v>
      </c>
      <c r="E2183" s="326"/>
      <c r="F2183" s="326"/>
      <c r="G2183" s="326"/>
      <c r="H2183" s="326"/>
      <c r="I2183" s="327">
        <v>3.37</v>
      </c>
      <c r="J2183" s="326"/>
      <c r="K2183" s="326"/>
      <c r="L2183" s="328"/>
      <c r="M2183" s="326"/>
      <c r="N2183" s="326"/>
      <c r="O2183" s="328"/>
      <c r="P2183" s="326"/>
      <c r="Q2183" s="290">
        <v>3.37</v>
      </c>
    </row>
    <row r="2184" spans="1:17" hidden="1" outlineLevel="1" collapsed="1" x14ac:dyDescent="0.25">
      <c r="A2184" s="287"/>
      <c r="B2184" s="287"/>
      <c r="C2184" s="287"/>
      <c r="D2184" s="325">
        <v>100459069</v>
      </c>
      <c r="E2184" s="326"/>
      <c r="F2184" s="326"/>
      <c r="G2184" s="326"/>
      <c r="H2184" s="326"/>
      <c r="I2184" s="327">
        <v>5.86</v>
      </c>
      <c r="J2184" s="326"/>
      <c r="K2184" s="326"/>
      <c r="L2184" s="328"/>
      <c r="M2184" s="326"/>
      <c r="N2184" s="326"/>
      <c r="O2184" s="328"/>
      <c r="P2184" s="326"/>
      <c r="Q2184" s="290">
        <v>5.86</v>
      </c>
    </row>
    <row r="2185" spans="1:17" hidden="1" outlineLevel="1" collapsed="1" x14ac:dyDescent="0.25">
      <c r="A2185" s="287"/>
      <c r="B2185" s="287"/>
      <c r="C2185" s="287"/>
      <c r="D2185" s="325">
        <v>100459072</v>
      </c>
      <c r="E2185" s="326"/>
      <c r="F2185" s="326"/>
      <c r="G2185" s="326"/>
      <c r="H2185" s="326"/>
      <c r="I2185" s="327">
        <v>9.7200000000000006</v>
      </c>
      <c r="J2185" s="326"/>
      <c r="K2185" s="326"/>
      <c r="L2185" s="328"/>
      <c r="M2185" s="326"/>
      <c r="N2185" s="326"/>
      <c r="O2185" s="328"/>
      <c r="P2185" s="326"/>
      <c r="Q2185" s="290">
        <v>9.7200000000000006</v>
      </c>
    </row>
    <row r="2186" spans="1:17" hidden="1" outlineLevel="1" collapsed="1" x14ac:dyDescent="0.25">
      <c r="A2186" s="287"/>
      <c r="B2186" s="287"/>
      <c r="C2186" s="287"/>
      <c r="D2186" s="325">
        <v>100459073</v>
      </c>
      <c r="E2186" s="326"/>
      <c r="F2186" s="326"/>
      <c r="G2186" s="326"/>
      <c r="H2186" s="326"/>
      <c r="I2186" s="327">
        <v>7.95</v>
      </c>
      <c r="J2186" s="326"/>
      <c r="K2186" s="326"/>
      <c r="L2186" s="328"/>
      <c r="M2186" s="326"/>
      <c r="N2186" s="326"/>
      <c r="O2186" s="328"/>
      <c r="P2186" s="326"/>
      <c r="Q2186" s="290">
        <v>7.95</v>
      </c>
    </row>
    <row r="2187" spans="1:17" hidden="1" outlineLevel="1" collapsed="1" x14ac:dyDescent="0.25">
      <c r="A2187" s="287"/>
      <c r="B2187" s="287"/>
      <c r="C2187" s="287"/>
      <c r="D2187" s="325">
        <v>100459074</v>
      </c>
      <c r="E2187" s="326"/>
      <c r="F2187" s="326"/>
      <c r="G2187" s="326"/>
      <c r="H2187" s="326"/>
      <c r="I2187" s="327">
        <v>9.15</v>
      </c>
      <c r="J2187" s="326"/>
      <c r="K2187" s="326"/>
      <c r="L2187" s="328"/>
      <c r="M2187" s="326"/>
      <c r="N2187" s="326"/>
      <c r="O2187" s="328"/>
      <c r="P2187" s="326"/>
      <c r="Q2187" s="290">
        <v>9.15</v>
      </c>
    </row>
    <row r="2188" spans="1:17" hidden="1" outlineLevel="1" collapsed="1" x14ac:dyDescent="0.25">
      <c r="A2188" s="287"/>
      <c r="B2188" s="287"/>
      <c r="C2188" s="287"/>
      <c r="D2188" s="325">
        <v>100459042</v>
      </c>
      <c r="E2188" s="326"/>
      <c r="F2188" s="326"/>
      <c r="G2188" s="326"/>
      <c r="H2188" s="326"/>
      <c r="I2188" s="327">
        <v>9.36</v>
      </c>
      <c r="J2188" s="326"/>
      <c r="K2188" s="326"/>
      <c r="L2188" s="328"/>
      <c r="M2188" s="326"/>
      <c r="N2188" s="326"/>
      <c r="O2188" s="328"/>
      <c r="P2188" s="326"/>
      <c r="Q2188" s="290">
        <v>9.36</v>
      </c>
    </row>
    <row r="2189" spans="1:17" hidden="1" outlineLevel="1" collapsed="1" x14ac:dyDescent="0.25">
      <c r="A2189" s="287"/>
      <c r="B2189" s="287"/>
      <c r="C2189" s="287"/>
      <c r="D2189" s="325">
        <v>100459044</v>
      </c>
      <c r="E2189" s="326"/>
      <c r="F2189" s="326"/>
      <c r="G2189" s="326"/>
      <c r="H2189" s="326"/>
      <c r="I2189" s="327">
        <v>4.41</v>
      </c>
      <c r="J2189" s="326"/>
      <c r="K2189" s="326"/>
      <c r="L2189" s="328"/>
      <c r="M2189" s="326"/>
      <c r="N2189" s="326"/>
      <c r="O2189" s="328"/>
      <c r="P2189" s="326"/>
      <c r="Q2189" s="290">
        <v>4.41</v>
      </c>
    </row>
    <row r="2190" spans="1:17" hidden="1" outlineLevel="1" collapsed="1" x14ac:dyDescent="0.25">
      <c r="A2190" s="287"/>
      <c r="B2190" s="287"/>
      <c r="C2190" s="287"/>
      <c r="D2190" s="325">
        <v>100459033</v>
      </c>
      <c r="E2190" s="326"/>
      <c r="F2190" s="326"/>
      <c r="G2190" s="326"/>
      <c r="H2190" s="326"/>
      <c r="I2190" s="327">
        <v>8.5399999999999991</v>
      </c>
      <c r="J2190" s="326"/>
      <c r="K2190" s="326"/>
      <c r="L2190" s="328"/>
      <c r="M2190" s="326"/>
      <c r="N2190" s="326"/>
      <c r="O2190" s="328"/>
      <c r="P2190" s="326"/>
      <c r="Q2190" s="290">
        <v>8.5399999999999991</v>
      </c>
    </row>
    <row r="2191" spans="1:17" hidden="1" outlineLevel="1" collapsed="1" x14ac:dyDescent="0.25">
      <c r="A2191" s="287"/>
      <c r="B2191" s="287"/>
      <c r="C2191" s="287"/>
      <c r="D2191" s="325">
        <v>100458927</v>
      </c>
      <c r="E2191" s="326"/>
      <c r="F2191" s="326"/>
      <c r="G2191" s="326"/>
      <c r="H2191" s="326"/>
      <c r="I2191" s="327">
        <v>4.92</v>
      </c>
      <c r="J2191" s="326"/>
      <c r="K2191" s="326"/>
      <c r="L2191" s="328"/>
      <c r="M2191" s="326"/>
      <c r="N2191" s="326"/>
      <c r="O2191" s="328"/>
      <c r="P2191" s="326"/>
      <c r="Q2191" s="290">
        <v>4.92</v>
      </c>
    </row>
    <row r="2192" spans="1:17" hidden="1" outlineLevel="1" collapsed="1" x14ac:dyDescent="0.25">
      <c r="A2192" s="287"/>
      <c r="B2192" s="287"/>
      <c r="C2192" s="287"/>
      <c r="D2192" s="325">
        <v>100458928</v>
      </c>
      <c r="E2192" s="326"/>
      <c r="F2192" s="326"/>
      <c r="G2192" s="326"/>
      <c r="H2192" s="326"/>
      <c r="I2192" s="327">
        <v>2.93</v>
      </c>
      <c r="J2192" s="326"/>
      <c r="K2192" s="326"/>
      <c r="L2192" s="328"/>
      <c r="M2192" s="326"/>
      <c r="N2192" s="326"/>
      <c r="O2192" s="328"/>
      <c r="P2192" s="326"/>
      <c r="Q2192" s="290">
        <v>2.93</v>
      </c>
    </row>
    <row r="2193" spans="1:17" hidden="1" outlineLevel="1" collapsed="1" x14ac:dyDescent="0.25">
      <c r="A2193" s="287"/>
      <c r="B2193" s="287"/>
      <c r="C2193" s="287"/>
      <c r="D2193" s="325">
        <v>100459078</v>
      </c>
      <c r="E2193" s="326"/>
      <c r="F2193" s="326"/>
      <c r="G2193" s="326"/>
      <c r="H2193" s="326"/>
      <c r="I2193" s="327">
        <v>9.35</v>
      </c>
      <c r="J2193" s="326"/>
      <c r="K2193" s="326"/>
      <c r="L2193" s="328"/>
      <c r="M2193" s="326"/>
      <c r="N2193" s="326"/>
      <c r="O2193" s="328"/>
      <c r="P2193" s="326"/>
      <c r="Q2193" s="290">
        <v>9.35</v>
      </c>
    </row>
    <row r="2194" spans="1:17" hidden="1" outlineLevel="1" collapsed="1" x14ac:dyDescent="0.25">
      <c r="A2194" s="287"/>
      <c r="B2194" s="287"/>
      <c r="C2194" s="287"/>
      <c r="D2194" s="325">
        <v>100459079</v>
      </c>
      <c r="E2194" s="326"/>
      <c r="F2194" s="326"/>
      <c r="G2194" s="326"/>
      <c r="H2194" s="326"/>
      <c r="I2194" s="327">
        <v>4.0609999999999999</v>
      </c>
      <c r="J2194" s="326"/>
      <c r="K2194" s="326"/>
      <c r="L2194" s="328"/>
      <c r="M2194" s="326"/>
      <c r="N2194" s="326"/>
      <c r="O2194" s="328"/>
      <c r="P2194" s="326"/>
      <c r="Q2194" s="290">
        <v>4.0609999999999999</v>
      </c>
    </row>
    <row r="2195" spans="1:17" hidden="1" outlineLevel="1" collapsed="1" x14ac:dyDescent="0.25">
      <c r="A2195" s="287"/>
      <c r="B2195" s="287"/>
      <c r="C2195" s="287"/>
      <c r="D2195" s="325">
        <v>100459081</v>
      </c>
      <c r="E2195" s="326"/>
      <c r="F2195" s="326"/>
      <c r="G2195" s="326"/>
      <c r="H2195" s="326"/>
      <c r="I2195" s="327">
        <v>8.1</v>
      </c>
      <c r="J2195" s="326"/>
      <c r="K2195" s="326"/>
      <c r="L2195" s="328"/>
      <c r="M2195" s="326"/>
      <c r="N2195" s="326"/>
      <c r="O2195" s="328"/>
      <c r="P2195" s="326"/>
      <c r="Q2195" s="290">
        <v>8.1</v>
      </c>
    </row>
    <row r="2196" spans="1:17" hidden="1" outlineLevel="1" collapsed="1" x14ac:dyDescent="0.25">
      <c r="A2196" s="287"/>
      <c r="B2196" s="287"/>
      <c r="C2196" s="287"/>
      <c r="D2196" s="325">
        <v>100459082</v>
      </c>
      <c r="E2196" s="326"/>
      <c r="F2196" s="326"/>
      <c r="G2196" s="326"/>
      <c r="H2196" s="326"/>
      <c r="I2196" s="327">
        <v>8.93</v>
      </c>
      <c r="J2196" s="326"/>
      <c r="K2196" s="326"/>
      <c r="L2196" s="328"/>
      <c r="M2196" s="326"/>
      <c r="N2196" s="326"/>
      <c r="O2196" s="328"/>
      <c r="P2196" s="326"/>
      <c r="Q2196" s="290">
        <v>8.93</v>
      </c>
    </row>
    <row r="2197" spans="1:17" hidden="1" outlineLevel="1" collapsed="1" x14ac:dyDescent="0.25">
      <c r="A2197" s="287"/>
      <c r="B2197" s="287"/>
      <c r="C2197" s="287"/>
      <c r="D2197" s="325">
        <v>100459083</v>
      </c>
      <c r="E2197" s="326"/>
      <c r="F2197" s="326"/>
      <c r="G2197" s="326"/>
      <c r="H2197" s="326"/>
      <c r="I2197" s="327">
        <v>6.77</v>
      </c>
      <c r="J2197" s="326"/>
      <c r="K2197" s="326"/>
      <c r="L2197" s="328"/>
      <c r="M2197" s="326"/>
      <c r="N2197" s="326"/>
      <c r="O2197" s="328"/>
      <c r="P2197" s="326"/>
      <c r="Q2197" s="290">
        <v>6.77</v>
      </c>
    </row>
    <row r="2198" spans="1:17" hidden="1" outlineLevel="1" collapsed="1" x14ac:dyDescent="0.25">
      <c r="A2198" s="287"/>
      <c r="B2198" s="287"/>
      <c r="C2198" s="287"/>
      <c r="D2198" s="325">
        <v>100459084</v>
      </c>
      <c r="E2198" s="326"/>
      <c r="F2198" s="326"/>
      <c r="G2198" s="326"/>
      <c r="H2198" s="326"/>
      <c r="I2198" s="327">
        <v>8.2899999999999991</v>
      </c>
      <c r="J2198" s="326"/>
      <c r="K2198" s="326"/>
      <c r="L2198" s="328"/>
      <c r="M2198" s="326"/>
      <c r="N2198" s="326"/>
      <c r="O2198" s="328"/>
      <c r="P2198" s="326"/>
      <c r="Q2198" s="290">
        <v>8.2899999999999991</v>
      </c>
    </row>
    <row r="2199" spans="1:17" hidden="1" outlineLevel="1" collapsed="1" x14ac:dyDescent="0.25">
      <c r="A2199" s="287"/>
      <c r="B2199" s="287"/>
      <c r="C2199" s="287"/>
      <c r="D2199" s="325">
        <v>100459088</v>
      </c>
      <c r="E2199" s="326"/>
      <c r="F2199" s="326"/>
      <c r="G2199" s="326"/>
      <c r="H2199" s="326"/>
      <c r="I2199" s="327">
        <v>9.74</v>
      </c>
      <c r="J2199" s="326"/>
      <c r="K2199" s="326"/>
      <c r="L2199" s="328"/>
      <c r="M2199" s="326"/>
      <c r="N2199" s="326"/>
      <c r="O2199" s="328"/>
      <c r="P2199" s="326"/>
      <c r="Q2199" s="290">
        <v>9.74</v>
      </c>
    </row>
    <row r="2200" spans="1:17" hidden="1" outlineLevel="1" collapsed="1" x14ac:dyDescent="0.25">
      <c r="A2200" s="287"/>
      <c r="B2200" s="287"/>
      <c r="C2200" s="287"/>
      <c r="D2200" s="325">
        <v>100459098</v>
      </c>
      <c r="E2200" s="326"/>
      <c r="F2200" s="326"/>
      <c r="G2200" s="326"/>
      <c r="H2200" s="326"/>
      <c r="I2200" s="327">
        <v>5.7110000000000003</v>
      </c>
      <c r="J2200" s="326"/>
      <c r="K2200" s="326"/>
      <c r="L2200" s="328"/>
      <c r="M2200" s="326"/>
      <c r="N2200" s="326"/>
      <c r="O2200" s="328"/>
      <c r="P2200" s="326"/>
      <c r="Q2200" s="290">
        <v>5.7110000000000003</v>
      </c>
    </row>
    <row r="2201" spans="1:17" hidden="1" outlineLevel="1" collapsed="1" x14ac:dyDescent="0.25">
      <c r="A2201" s="287"/>
      <c r="B2201" s="287"/>
      <c r="C2201" s="287"/>
      <c r="D2201" s="325">
        <v>100459103</v>
      </c>
      <c r="E2201" s="326"/>
      <c r="F2201" s="326"/>
      <c r="G2201" s="326"/>
      <c r="H2201" s="326"/>
      <c r="I2201" s="327">
        <v>1.9510000000000001</v>
      </c>
      <c r="J2201" s="326"/>
      <c r="K2201" s="326"/>
      <c r="L2201" s="328"/>
      <c r="M2201" s="326"/>
      <c r="N2201" s="326"/>
      <c r="O2201" s="328"/>
      <c r="P2201" s="326"/>
      <c r="Q2201" s="290">
        <v>1.9510000000000001</v>
      </c>
    </row>
    <row r="2202" spans="1:17" hidden="1" outlineLevel="1" collapsed="1" x14ac:dyDescent="0.25">
      <c r="A2202" s="287"/>
      <c r="B2202" s="287"/>
      <c r="C2202" s="287"/>
      <c r="D2202" s="325">
        <v>100459104</v>
      </c>
      <c r="E2202" s="326"/>
      <c r="F2202" s="326"/>
      <c r="G2202" s="326"/>
      <c r="H2202" s="326"/>
      <c r="I2202" s="327">
        <v>2.74</v>
      </c>
      <c r="J2202" s="326"/>
      <c r="K2202" s="326"/>
      <c r="L2202" s="328"/>
      <c r="M2202" s="326"/>
      <c r="N2202" s="326"/>
      <c r="O2202" s="328"/>
      <c r="P2202" s="326"/>
      <c r="Q2202" s="290">
        <v>2.74</v>
      </c>
    </row>
    <row r="2203" spans="1:17" hidden="1" outlineLevel="1" collapsed="1" x14ac:dyDescent="0.25">
      <c r="A2203" s="287"/>
      <c r="B2203" s="287"/>
      <c r="C2203" s="287"/>
      <c r="D2203" s="325">
        <v>100459106</v>
      </c>
      <c r="E2203" s="326"/>
      <c r="F2203" s="326"/>
      <c r="G2203" s="326"/>
      <c r="H2203" s="326"/>
      <c r="I2203" s="327">
        <v>5.8049999999999997</v>
      </c>
      <c r="J2203" s="326"/>
      <c r="K2203" s="326"/>
      <c r="L2203" s="328"/>
      <c r="M2203" s="326"/>
      <c r="N2203" s="326"/>
      <c r="O2203" s="328"/>
      <c r="P2203" s="326"/>
      <c r="Q2203" s="290">
        <v>5.8049999999999997</v>
      </c>
    </row>
    <row r="2204" spans="1:17" hidden="1" outlineLevel="1" collapsed="1" x14ac:dyDescent="0.25">
      <c r="A2204" s="287"/>
      <c r="B2204" s="287"/>
      <c r="C2204" s="287"/>
      <c r="D2204" s="325">
        <v>100459107</v>
      </c>
      <c r="E2204" s="326"/>
      <c r="F2204" s="326"/>
      <c r="G2204" s="326"/>
      <c r="H2204" s="326"/>
      <c r="I2204" s="327">
        <v>9.4700000000000006</v>
      </c>
      <c r="J2204" s="326"/>
      <c r="K2204" s="326"/>
      <c r="L2204" s="328"/>
      <c r="M2204" s="326"/>
      <c r="N2204" s="326"/>
      <c r="O2204" s="328"/>
      <c r="P2204" s="326"/>
      <c r="Q2204" s="290">
        <v>9.4700000000000006</v>
      </c>
    </row>
    <row r="2205" spans="1:17" hidden="1" outlineLevel="1" collapsed="1" x14ac:dyDescent="0.25">
      <c r="A2205" s="287"/>
      <c r="B2205" s="287"/>
      <c r="C2205" s="287"/>
      <c r="D2205" s="325">
        <v>100459108</v>
      </c>
      <c r="E2205" s="326"/>
      <c r="F2205" s="326"/>
      <c r="G2205" s="326"/>
      <c r="H2205" s="326"/>
      <c r="I2205" s="327">
        <v>1.45</v>
      </c>
      <c r="J2205" s="326"/>
      <c r="K2205" s="326"/>
      <c r="L2205" s="328"/>
      <c r="M2205" s="326"/>
      <c r="N2205" s="326"/>
      <c r="O2205" s="328"/>
      <c r="P2205" s="326"/>
      <c r="Q2205" s="290">
        <v>1.45</v>
      </c>
    </row>
    <row r="2206" spans="1:17" hidden="1" outlineLevel="1" collapsed="1" x14ac:dyDescent="0.25">
      <c r="A2206" s="287"/>
      <c r="B2206" s="287"/>
      <c r="C2206" s="287"/>
      <c r="D2206" s="325">
        <v>100459109</v>
      </c>
      <c r="E2206" s="326"/>
      <c r="F2206" s="326"/>
      <c r="G2206" s="326"/>
      <c r="H2206" s="326"/>
      <c r="I2206" s="327">
        <v>9.73</v>
      </c>
      <c r="J2206" s="326"/>
      <c r="K2206" s="326"/>
      <c r="L2206" s="328"/>
      <c r="M2206" s="326"/>
      <c r="N2206" s="326"/>
      <c r="O2206" s="328"/>
      <c r="P2206" s="326"/>
      <c r="Q2206" s="290">
        <v>9.73</v>
      </c>
    </row>
    <row r="2207" spans="1:17" hidden="1" outlineLevel="1" collapsed="1" x14ac:dyDescent="0.25">
      <c r="A2207" s="287"/>
      <c r="B2207" s="287"/>
      <c r="C2207" s="287"/>
      <c r="D2207" s="325">
        <v>100459110</v>
      </c>
      <c r="E2207" s="326"/>
      <c r="F2207" s="326"/>
      <c r="G2207" s="326"/>
      <c r="H2207" s="326"/>
      <c r="I2207" s="327">
        <v>4.3899999999999997</v>
      </c>
      <c r="J2207" s="326"/>
      <c r="K2207" s="326"/>
      <c r="L2207" s="328"/>
      <c r="M2207" s="326"/>
      <c r="N2207" s="326"/>
      <c r="O2207" s="328"/>
      <c r="P2207" s="326"/>
      <c r="Q2207" s="290">
        <v>4.3899999999999997</v>
      </c>
    </row>
    <row r="2208" spans="1:17" hidden="1" outlineLevel="1" collapsed="1" x14ac:dyDescent="0.25">
      <c r="A2208" s="287"/>
      <c r="B2208" s="287"/>
      <c r="C2208" s="287"/>
      <c r="D2208" s="325">
        <v>100459111</v>
      </c>
      <c r="E2208" s="326"/>
      <c r="F2208" s="326"/>
      <c r="G2208" s="326"/>
      <c r="H2208" s="326"/>
      <c r="I2208" s="327">
        <v>8.65</v>
      </c>
      <c r="J2208" s="326"/>
      <c r="K2208" s="326"/>
      <c r="L2208" s="328"/>
      <c r="M2208" s="326"/>
      <c r="N2208" s="326"/>
      <c r="O2208" s="328"/>
      <c r="P2208" s="326"/>
      <c r="Q2208" s="290">
        <v>8.65</v>
      </c>
    </row>
    <row r="2209" spans="1:17" hidden="1" outlineLevel="1" collapsed="1" x14ac:dyDescent="0.25">
      <c r="A2209" s="287"/>
      <c r="B2209" s="287"/>
      <c r="C2209" s="287"/>
      <c r="D2209" s="325">
        <v>100459112</v>
      </c>
      <c r="E2209" s="326"/>
      <c r="F2209" s="326"/>
      <c r="G2209" s="326"/>
      <c r="H2209" s="326"/>
      <c r="I2209" s="327">
        <v>9.07</v>
      </c>
      <c r="J2209" s="326"/>
      <c r="K2209" s="326"/>
      <c r="L2209" s="328"/>
      <c r="M2209" s="326"/>
      <c r="N2209" s="326"/>
      <c r="O2209" s="328"/>
      <c r="P2209" s="326"/>
      <c r="Q2209" s="290">
        <v>9.07</v>
      </c>
    </row>
    <row r="2210" spans="1:17" hidden="1" outlineLevel="1" collapsed="1" x14ac:dyDescent="0.25">
      <c r="A2210" s="287"/>
      <c r="B2210" s="287"/>
      <c r="C2210" s="287"/>
      <c r="D2210" s="325">
        <v>100459113</v>
      </c>
      <c r="E2210" s="326"/>
      <c r="F2210" s="326"/>
      <c r="G2210" s="326"/>
      <c r="H2210" s="326"/>
      <c r="I2210" s="327">
        <v>7.98</v>
      </c>
      <c r="J2210" s="326"/>
      <c r="K2210" s="326"/>
      <c r="L2210" s="328"/>
      <c r="M2210" s="326"/>
      <c r="N2210" s="326"/>
      <c r="O2210" s="328"/>
      <c r="P2210" s="326"/>
      <c r="Q2210" s="290">
        <v>7.98</v>
      </c>
    </row>
    <row r="2211" spans="1:17" hidden="1" outlineLevel="1" collapsed="1" x14ac:dyDescent="0.25">
      <c r="A2211" s="287"/>
      <c r="B2211" s="287"/>
      <c r="C2211" s="287"/>
      <c r="D2211" s="325">
        <v>100458998</v>
      </c>
      <c r="E2211" s="326"/>
      <c r="F2211" s="326"/>
      <c r="G2211" s="326"/>
      <c r="H2211" s="326"/>
      <c r="I2211" s="327">
        <v>0.69</v>
      </c>
      <c r="J2211" s="326"/>
      <c r="K2211" s="326"/>
      <c r="L2211" s="328"/>
      <c r="M2211" s="326"/>
      <c r="N2211" s="326"/>
      <c r="O2211" s="328"/>
      <c r="P2211" s="326"/>
      <c r="Q2211" s="290">
        <v>0.69</v>
      </c>
    </row>
    <row r="2212" spans="1:17" hidden="1" outlineLevel="1" collapsed="1" x14ac:dyDescent="0.25">
      <c r="A2212" s="287"/>
      <c r="B2212" s="287"/>
      <c r="C2212" s="287"/>
      <c r="D2212" s="325">
        <v>100459000</v>
      </c>
      <c r="E2212" s="326"/>
      <c r="F2212" s="326"/>
      <c r="G2212" s="326"/>
      <c r="H2212" s="326"/>
      <c r="I2212" s="327">
        <v>7.5</v>
      </c>
      <c r="J2212" s="326"/>
      <c r="K2212" s="326"/>
      <c r="L2212" s="328"/>
      <c r="M2212" s="326"/>
      <c r="N2212" s="326"/>
      <c r="O2212" s="328"/>
      <c r="P2212" s="326"/>
      <c r="Q2212" s="290">
        <v>7.5</v>
      </c>
    </row>
    <row r="2213" spans="1:17" hidden="1" outlineLevel="1" collapsed="1" x14ac:dyDescent="0.25">
      <c r="A2213" s="287"/>
      <c r="B2213" s="287"/>
      <c r="C2213" s="287"/>
      <c r="D2213" s="325">
        <v>100459001</v>
      </c>
      <c r="E2213" s="326"/>
      <c r="F2213" s="326"/>
      <c r="G2213" s="326"/>
      <c r="H2213" s="326"/>
      <c r="I2213" s="327">
        <v>3.5</v>
      </c>
      <c r="J2213" s="326"/>
      <c r="K2213" s="326"/>
      <c r="L2213" s="328"/>
      <c r="M2213" s="326"/>
      <c r="N2213" s="326"/>
      <c r="O2213" s="328"/>
      <c r="P2213" s="326"/>
      <c r="Q2213" s="290">
        <v>3.5</v>
      </c>
    </row>
    <row r="2214" spans="1:17" hidden="1" outlineLevel="1" collapsed="1" x14ac:dyDescent="0.25">
      <c r="A2214" s="287"/>
      <c r="B2214" s="287"/>
      <c r="C2214" s="287"/>
      <c r="D2214" s="325">
        <v>100459002</v>
      </c>
      <c r="E2214" s="326"/>
      <c r="F2214" s="326"/>
      <c r="G2214" s="326"/>
      <c r="H2214" s="326"/>
      <c r="I2214" s="327">
        <v>11.55</v>
      </c>
      <c r="J2214" s="326"/>
      <c r="K2214" s="326"/>
      <c r="L2214" s="328"/>
      <c r="M2214" s="326"/>
      <c r="N2214" s="326"/>
      <c r="O2214" s="328"/>
      <c r="P2214" s="326"/>
      <c r="Q2214" s="290">
        <v>11.55</v>
      </c>
    </row>
    <row r="2215" spans="1:17" hidden="1" outlineLevel="1" collapsed="1" x14ac:dyDescent="0.25">
      <c r="A2215" s="287"/>
      <c r="B2215" s="287"/>
      <c r="C2215" s="287"/>
      <c r="D2215" s="325">
        <v>100459003</v>
      </c>
      <c r="E2215" s="326"/>
      <c r="F2215" s="326"/>
      <c r="G2215" s="326"/>
      <c r="H2215" s="326"/>
      <c r="I2215" s="327">
        <v>2.4550000000000001</v>
      </c>
      <c r="J2215" s="326"/>
      <c r="K2215" s="326"/>
      <c r="L2215" s="328"/>
      <c r="M2215" s="326"/>
      <c r="N2215" s="326"/>
      <c r="O2215" s="328"/>
      <c r="P2215" s="326"/>
      <c r="Q2215" s="290">
        <v>2.4550000000000001</v>
      </c>
    </row>
    <row r="2216" spans="1:17" hidden="1" outlineLevel="1" collapsed="1" x14ac:dyDescent="0.25">
      <c r="A2216" s="287"/>
      <c r="B2216" s="287"/>
      <c r="C2216" s="287"/>
      <c r="D2216" s="325">
        <v>100459004</v>
      </c>
      <c r="E2216" s="326"/>
      <c r="F2216" s="326"/>
      <c r="G2216" s="326"/>
      <c r="H2216" s="326"/>
      <c r="I2216" s="327">
        <v>9.44</v>
      </c>
      <c r="J2216" s="326"/>
      <c r="K2216" s="326"/>
      <c r="L2216" s="328"/>
      <c r="M2216" s="326"/>
      <c r="N2216" s="326"/>
      <c r="O2216" s="328"/>
      <c r="P2216" s="326"/>
      <c r="Q2216" s="290">
        <v>9.44</v>
      </c>
    </row>
    <row r="2217" spans="1:17" hidden="1" outlineLevel="1" collapsed="1" x14ac:dyDescent="0.25">
      <c r="A2217" s="287"/>
      <c r="B2217" s="287"/>
      <c r="C2217" s="287"/>
      <c r="D2217" s="325">
        <v>100459005</v>
      </c>
      <c r="E2217" s="326"/>
      <c r="F2217" s="326"/>
      <c r="G2217" s="326"/>
      <c r="H2217" s="326"/>
      <c r="I2217" s="327">
        <v>9.5299999999999994</v>
      </c>
      <c r="J2217" s="326"/>
      <c r="K2217" s="326"/>
      <c r="L2217" s="328"/>
      <c r="M2217" s="326"/>
      <c r="N2217" s="326"/>
      <c r="O2217" s="328"/>
      <c r="P2217" s="326"/>
      <c r="Q2217" s="290">
        <v>9.5299999999999994</v>
      </c>
    </row>
    <row r="2218" spans="1:17" hidden="1" outlineLevel="1" collapsed="1" x14ac:dyDescent="0.25">
      <c r="A2218" s="287"/>
      <c r="B2218" s="287"/>
      <c r="C2218" s="287"/>
      <c r="D2218" s="325">
        <v>100459008</v>
      </c>
      <c r="E2218" s="326"/>
      <c r="F2218" s="326"/>
      <c r="G2218" s="326"/>
      <c r="H2218" s="326"/>
      <c r="I2218" s="327">
        <v>8.81</v>
      </c>
      <c r="J2218" s="326"/>
      <c r="K2218" s="326"/>
      <c r="L2218" s="328"/>
      <c r="M2218" s="326"/>
      <c r="N2218" s="326"/>
      <c r="O2218" s="328"/>
      <c r="P2218" s="326"/>
      <c r="Q2218" s="290">
        <v>8.81</v>
      </c>
    </row>
    <row r="2219" spans="1:17" hidden="1" outlineLevel="1" collapsed="1" x14ac:dyDescent="0.25">
      <c r="A2219" s="287"/>
      <c r="B2219" s="287"/>
      <c r="C2219" s="287"/>
      <c r="D2219" s="325">
        <v>100459029</v>
      </c>
      <c r="E2219" s="326"/>
      <c r="F2219" s="326"/>
      <c r="G2219" s="326"/>
      <c r="H2219" s="326"/>
      <c r="I2219" s="327">
        <v>3.5910000000000002</v>
      </c>
      <c r="J2219" s="326"/>
      <c r="K2219" s="326"/>
      <c r="L2219" s="328"/>
      <c r="M2219" s="326"/>
      <c r="N2219" s="326"/>
      <c r="O2219" s="328"/>
      <c r="P2219" s="326"/>
      <c r="Q2219" s="290">
        <v>3.5910000000000002</v>
      </c>
    </row>
    <row r="2220" spans="1:17" hidden="1" outlineLevel="1" collapsed="1" x14ac:dyDescent="0.25">
      <c r="A2220" s="287"/>
      <c r="B2220" s="287"/>
      <c r="C2220" s="287"/>
      <c r="D2220" s="325">
        <v>100458894</v>
      </c>
      <c r="E2220" s="326"/>
      <c r="F2220" s="326"/>
      <c r="G2220" s="326"/>
      <c r="H2220" s="326"/>
      <c r="I2220" s="327">
        <v>2.891</v>
      </c>
      <c r="J2220" s="326"/>
      <c r="K2220" s="326"/>
      <c r="L2220" s="328"/>
      <c r="M2220" s="326"/>
      <c r="N2220" s="326"/>
      <c r="O2220" s="328"/>
      <c r="P2220" s="326"/>
      <c r="Q2220" s="290">
        <v>2.891</v>
      </c>
    </row>
    <row r="2221" spans="1:17" hidden="1" outlineLevel="1" collapsed="1" x14ac:dyDescent="0.25">
      <c r="A2221" s="287"/>
      <c r="B2221" s="287"/>
      <c r="C2221" s="287"/>
      <c r="D2221" s="325">
        <v>100458895</v>
      </c>
      <c r="E2221" s="326"/>
      <c r="F2221" s="326"/>
      <c r="G2221" s="326"/>
      <c r="H2221" s="326"/>
      <c r="I2221" s="327">
        <v>4.1900000000000004</v>
      </c>
      <c r="J2221" s="326"/>
      <c r="K2221" s="326"/>
      <c r="L2221" s="328"/>
      <c r="M2221" s="326"/>
      <c r="N2221" s="326"/>
      <c r="O2221" s="328"/>
      <c r="P2221" s="326"/>
      <c r="Q2221" s="290">
        <v>4.1900000000000004</v>
      </c>
    </row>
    <row r="2222" spans="1:17" hidden="1" outlineLevel="1" collapsed="1" x14ac:dyDescent="0.25">
      <c r="A2222" s="287"/>
      <c r="B2222" s="287"/>
      <c r="C2222" s="287"/>
      <c r="D2222" s="325">
        <v>100458898</v>
      </c>
      <c r="E2222" s="326"/>
      <c r="F2222" s="326"/>
      <c r="G2222" s="326"/>
      <c r="H2222" s="326"/>
      <c r="I2222" s="327">
        <v>10.33</v>
      </c>
      <c r="J2222" s="326"/>
      <c r="K2222" s="326"/>
      <c r="L2222" s="328"/>
      <c r="M2222" s="326"/>
      <c r="N2222" s="326"/>
      <c r="O2222" s="328"/>
      <c r="P2222" s="326"/>
      <c r="Q2222" s="290">
        <v>10.33</v>
      </c>
    </row>
    <row r="2223" spans="1:17" hidden="1" outlineLevel="1" collapsed="1" x14ac:dyDescent="0.25">
      <c r="A2223" s="287"/>
      <c r="B2223" s="287"/>
      <c r="C2223" s="287"/>
      <c r="D2223" s="325">
        <v>100458899</v>
      </c>
      <c r="E2223" s="326"/>
      <c r="F2223" s="326"/>
      <c r="G2223" s="326"/>
      <c r="H2223" s="326"/>
      <c r="I2223" s="327">
        <v>6.31</v>
      </c>
      <c r="J2223" s="326"/>
      <c r="K2223" s="326"/>
      <c r="L2223" s="328"/>
      <c r="M2223" s="326"/>
      <c r="N2223" s="326"/>
      <c r="O2223" s="328"/>
      <c r="P2223" s="326"/>
      <c r="Q2223" s="290">
        <v>6.31</v>
      </c>
    </row>
    <row r="2224" spans="1:17" hidden="1" outlineLevel="1" collapsed="1" x14ac:dyDescent="0.25">
      <c r="A2224" s="287"/>
      <c r="B2224" s="287"/>
      <c r="C2224" s="287"/>
      <c r="D2224" s="325">
        <v>100458900</v>
      </c>
      <c r="E2224" s="326"/>
      <c r="F2224" s="326"/>
      <c r="G2224" s="326"/>
      <c r="H2224" s="326"/>
      <c r="I2224" s="327">
        <v>9.89</v>
      </c>
      <c r="J2224" s="326"/>
      <c r="K2224" s="326"/>
      <c r="L2224" s="328"/>
      <c r="M2224" s="326"/>
      <c r="N2224" s="326"/>
      <c r="O2224" s="328"/>
      <c r="P2224" s="326"/>
      <c r="Q2224" s="290">
        <v>9.89</v>
      </c>
    </row>
    <row r="2225" spans="1:17" hidden="1" outlineLevel="1" collapsed="1" x14ac:dyDescent="0.25">
      <c r="A2225" s="287"/>
      <c r="B2225" s="287"/>
      <c r="C2225" s="287"/>
      <c r="D2225" s="325">
        <v>100458901</v>
      </c>
      <c r="E2225" s="326"/>
      <c r="F2225" s="326"/>
      <c r="G2225" s="326"/>
      <c r="H2225" s="326"/>
      <c r="I2225" s="327">
        <v>4.5</v>
      </c>
      <c r="J2225" s="326"/>
      <c r="K2225" s="326"/>
      <c r="L2225" s="328"/>
      <c r="M2225" s="326"/>
      <c r="N2225" s="326"/>
      <c r="O2225" s="328"/>
      <c r="P2225" s="326"/>
      <c r="Q2225" s="290">
        <v>4.5</v>
      </c>
    </row>
    <row r="2226" spans="1:17" hidden="1" outlineLevel="1" collapsed="1" x14ac:dyDescent="0.25">
      <c r="A2226" s="287"/>
      <c r="B2226" s="287"/>
      <c r="C2226" s="287"/>
      <c r="D2226" s="325">
        <v>100458906</v>
      </c>
      <c r="E2226" s="326"/>
      <c r="F2226" s="326"/>
      <c r="G2226" s="326"/>
      <c r="H2226" s="326"/>
      <c r="I2226" s="327">
        <v>8.7200000000000006</v>
      </c>
      <c r="J2226" s="326"/>
      <c r="K2226" s="326"/>
      <c r="L2226" s="328"/>
      <c r="M2226" s="326"/>
      <c r="N2226" s="326"/>
      <c r="O2226" s="328"/>
      <c r="P2226" s="326"/>
      <c r="Q2226" s="290">
        <v>8.7200000000000006</v>
      </c>
    </row>
    <row r="2227" spans="1:17" hidden="1" outlineLevel="1" collapsed="1" x14ac:dyDescent="0.25">
      <c r="A2227" s="287"/>
      <c r="B2227" s="287"/>
      <c r="C2227" s="287"/>
      <c r="D2227" s="325">
        <v>100458912</v>
      </c>
      <c r="E2227" s="326"/>
      <c r="F2227" s="326"/>
      <c r="G2227" s="326"/>
      <c r="H2227" s="326"/>
      <c r="I2227" s="327">
        <v>5.08</v>
      </c>
      <c r="J2227" s="326"/>
      <c r="K2227" s="326"/>
      <c r="L2227" s="328"/>
      <c r="M2227" s="326"/>
      <c r="N2227" s="326"/>
      <c r="O2227" s="328"/>
      <c r="P2227" s="326"/>
      <c r="Q2227" s="290">
        <v>5.08</v>
      </c>
    </row>
    <row r="2228" spans="1:17" hidden="1" outlineLevel="1" collapsed="1" x14ac:dyDescent="0.25">
      <c r="A2228" s="287"/>
      <c r="B2228" s="287"/>
      <c r="C2228" s="287"/>
      <c r="D2228" s="325">
        <v>100458914</v>
      </c>
      <c r="E2228" s="326"/>
      <c r="F2228" s="326"/>
      <c r="G2228" s="326"/>
      <c r="H2228" s="326"/>
      <c r="I2228" s="327">
        <v>4.5599999999999996</v>
      </c>
      <c r="J2228" s="326"/>
      <c r="K2228" s="326"/>
      <c r="L2228" s="328"/>
      <c r="M2228" s="326"/>
      <c r="N2228" s="326"/>
      <c r="O2228" s="328"/>
      <c r="P2228" s="326"/>
      <c r="Q2228" s="290">
        <v>4.5599999999999996</v>
      </c>
    </row>
    <row r="2229" spans="1:17" hidden="1" outlineLevel="1" collapsed="1" x14ac:dyDescent="0.25">
      <c r="A2229" s="287"/>
      <c r="B2229" s="287"/>
      <c r="C2229" s="287"/>
      <c r="D2229" s="325">
        <v>100458915</v>
      </c>
      <c r="E2229" s="326"/>
      <c r="F2229" s="326"/>
      <c r="G2229" s="326"/>
      <c r="H2229" s="326"/>
      <c r="I2229" s="327">
        <v>7.41</v>
      </c>
      <c r="J2229" s="326"/>
      <c r="K2229" s="326"/>
      <c r="L2229" s="328"/>
      <c r="M2229" s="326"/>
      <c r="N2229" s="326"/>
      <c r="O2229" s="328"/>
      <c r="P2229" s="326"/>
      <c r="Q2229" s="290">
        <v>7.41</v>
      </c>
    </row>
    <row r="2230" spans="1:17" hidden="1" outlineLevel="1" collapsed="1" x14ac:dyDescent="0.25">
      <c r="A2230" s="287"/>
      <c r="B2230" s="287"/>
      <c r="C2230" s="287"/>
      <c r="D2230" s="325">
        <v>100458918</v>
      </c>
      <c r="E2230" s="326"/>
      <c r="F2230" s="326"/>
      <c r="G2230" s="326"/>
      <c r="H2230" s="326"/>
      <c r="I2230" s="327">
        <v>13.7</v>
      </c>
      <c r="J2230" s="326"/>
      <c r="K2230" s="326"/>
      <c r="L2230" s="328"/>
      <c r="M2230" s="326"/>
      <c r="N2230" s="326"/>
      <c r="O2230" s="328"/>
      <c r="P2230" s="326"/>
      <c r="Q2230" s="290">
        <v>13.7</v>
      </c>
    </row>
    <row r="2231" spans="1:17" hidden="1" outlineLevel="1" collapsed="1" x14ac:dyDescent="0.25">
      <c r="A2231" s="287"/>
      <c r="B2231" s="287"/>
      <c r="C2231" s="287"/>
      <c r="D2231" s="325">
        <v>100458923</v>
      </c>
      <c r="E2231" s="326"/>
      <c r="F2231" s="326"/>
      <c r="G2231" s="326"/>
      <c r="H2231" s="326"/>
      <c r="I2231" s="327">
        <v>6.52</v>
      </c>
      <c r="J2231" s="326"/>
      <c r="K2231" s="326"/>
      <c r="L2231" s="328"/>
      <c r="M2231" s="326"/>
      <c r="N2231" s="326"/>
      <c r="O2231" s="328"/>
      <c r="P2231" s="326"/>
      <c r="Q2231" s="290">
        <v>6.52</v>
      </c>
    </row>
    <row r="2232" spans="1:17" hidden="1" outlineLevel="1" collapsed="1" x14ac:dyDescent="0.25">
      <c r="A2232" s="287"/>
      <c r="B2232" s="287"/>
      <c r="C2232" s="287"/>
      <c r="D2232" s="325">
        <v>100458925</v>
      </c>
      <c r="E2232" s="326"/>
      <c r="F2232" s="326"/>
      <c r="G2232" s="326"/>
      <c r="H2232" s="326"/>
      <c r="I2232" s="327">
        <v>12.73</v>
      </c>
      <c r="J2232" s="326"/>
      <c r="K2232" s="326"/>
      <c r="L2232" s="328"/>
      <c r="M2232" s="326"/>
      <c r="N2232" s="326"/>
      <c r="O2232" s="328"/>
      <c r="P2232" s="326"/>
      <c r="Q2232" s="290">
        <v>12.73</v>
      </c>
    </row>
    <row r="2233" spans="1:17" hidden="1" outlineLevel="1" collapsed="1" x14ac:dyDescent="0.25">
      <c r="A2233" s="287"/>
      <c r="B2233" s="287"/>
      <c r="C2233" s="287"/>
      <c r="D2233" s="325">
        <v>100458955</v>
      </c>
      <c r="E2233" s="326"/>
      <c r="F2233" s="326"/>
      <c r="G2233" s="326"/>
      <c r="H2233" s="326"/>
      <c r="I2233" s="327">
        <v>9.25</v>
      </c>
      <c r="J2233" s="326"/>
      <c r="K2233" s="326"/>
      <c r="L2233" s="328"/>
      <c r="M2233" s="326"/>
      <c r="N2233" s="326"/>
      <c r="O2233" s="328"/>
      <c r="P2233" s="326"/>
      <c r="Q2233" s="290">
        <v>9.25</v>
      </c>
    </row>
    <row r="2234" spans="1:17" hidden="1" outlineLevel="1" collapsed="1" x14ac:dyDescent="0.25">
      <c r="A2234" s="287"/>
      <c r="B2234" s="287"/>
      <c r="C2234" s="287"/>
      <c r="D2234" s="325">
        <v>100458957</v>
      </c>
      <c r="E2234" s="326"/>
      <c r="F2234" s="326"/>
      <c r="G2234" s="326"/>
      <c r="H2234" s="326"/>
      <c r="I2234" s="327">
        <v>9.77</v>
      </c>
      <c r="J2234" s="326"/>
      <c r="K2234" s="326"/>
      <c r="L2234" s="328"/>
      <c r="M2234" s="326"/>
      <c r="N2234" s="326"/>
      <c r="O2234" s="328"/>
      <c r="P2234" s="326"/>
      <c r="Q2234" s="290">
        <v>9.77</v>
      </c>
    </row>
    <row r="2235" spans="1:17" hidden="1" outlineLevel="1" collapsed="1" x14ac:dyDescent="0.25">
      <c r="A2235" s="287"/>
      <c r="B2235" s="287"/>
      <c r="C2235" s="287"/>
      <c r="D2235" s="325">
        <v>100458962</v>
      </c>
      <c r="E2235" s="326"/>
      <c r="F2235" s="326"/>
      <c r="G2235" s="326"/>
      <c r="H2235" s="326"/>
      <c r="I2235" s="327">
        <v>8.17</v>
      </c>
      <c r="J2235" s="326"/>
      <c r="K2235" s="326"/>
      <c r="L2235" s="328"/>
      <c r="M2235" s="326"/>
      <c r="N2235" s="326"/>
      <c r="O2235" s="328"/>
      <c r="P2235" s="326"/>
      <c r="Q2235" s="290">
        <v>8.17</v>
      </c>
    </row>
    <row r="2236" spans="1:17" hidden="1" outlineLevel="1" collapsed="1" x14ac:dyDescent="0.25">
      <c r="A2236" s="287"/>
      <c r="B2236" s="287"/>
      <c r="C2236" s="287"/>
      <c r="D2236" s="325">
        <v>100458965</v>
      </c>
      <c r="E2236" s="326"/>
      <c r="F2236" s="326"/>
      <c r="G2236" s="326"/>
      <c r="H2236" s="326"/>
      <c r="I2236" s="327">
        <v>9.1300000000000008</v>
      </c>
      <c r="J2236" s="326"/>
      <c r="K2236" s="326"/>
      <c r="L2236" s="328"/>
      <c r="M2236" s="326"/>
      <c r="N2236" s="326"/>
      <c r="O2236" s="328"/>
      <c r="P2236" s="326"/>
      <c r="Q2236" s="290">
        <v>9.1300000000000008</v>
      </c>
    </row>
    <row r="2237" spans="1:17" hidden="1" outlineLevel="1" collapsed="1" x14ac:dyDescent="0.25">
      <c r="A2237" s="287"/>
      <c r="B2237" s="287"/>
      <c r="C2237" s="287"/>
      <c r="D2237" s="325">
        <v>100458968</v>
      </c>
      <c r="E2237" s="326"/>
      <c r="F2237" s="326"/>
      <c r="G2237" s="326"/>
      <c r="H2237" s="326"/>
      <c r="I2237" s="327">
        <v>9.67</v>
      </c>
      <c r="J2237" s="326"/>
      <c r="K2237" s="326"/>
      <c r="L2237" s="328"/>
      <c r="M2237" s="326"/>
      <c r="N2237" s="326"/>
      <c r="O2237" s="328"/>
      <c r="P2237" s="326"/>
      <c r="Q2237" s="290">
        <v>9.67</v>
      </c>
    </row>
    <row r="2238" spans="1:17" hidden="1" outlineLevel="1" collapsed="1" x14ac:dyDescent="0.25">
      <c r="A2238" s="287"/>
      <c r="B2238" s="287"/>
      <c r="C2238" s="287"/>
      <c r="D2238" s="325">
        <v>100458969</v>
      </c>
      <c r="E2238" s="326"/>
      <c r="F2238" s="326"/>
      <c r="G2238" s="326"/>
      <c r="H2238" s="326"/>
      <c r="I2238" s="327">
        <v>9.14</v>
      </c>
      <c r="J2238" s="326"/>
      <c r="K2238" s="326"/>
      <c r="L2238" s="328"/>
      <c r="M2238" s="326"/>
      <c r="N2238" s="326"/>
      <c r="O2238" s="328"/>
      <c r="P2238" s="326"/>
      <c r="Q2238" s="290">
        <v>9.14</v>
      </c>
    </row>
    <row r="2239" spans="1:17" hidden="1" outlineLevel="1" collapsed="1" x14ac:dyDescent="0.25">
      <c r="A2239" s="287"/>
      <c r="B2239" s="287"/>
      <c r="C2239" s="287"/>
      <c r="D2239" s="325">
        <v>100458970</v>
      </c>
      <c r="E2239" s="326"/>
      <c r="F2239" s="326"/>
      <c r="G2239" s="326"/>
      <c r="H2239" s="326"/>
      <c r="I2239" s="327">
        <v>10.15</v>
      </c>
      <c r="J2239" s="326"/>
      <c r="K2239" s="326"/>
      <c r="L2239" s="328"/>
      <c r="M2239" s="326"/>
      <c r="N2239" s="326"/>
      <c r="O2239" s="328"/>
      <c r="P2239" s="326"/>
      <c r="Q2239" s="290">
        <v>10.15</v>
      </c>
    </row>
    <row r="2240" spans="1:17" hidden="1" outlineLevel="1" collapsed="1" x14ac:dyDescent="0.25">
      <c r="A2240" s="287"/>
      <c r="B2240" s="287"/>
      <c r="C2240" s="287"/>
      <c r="D2240" s="325">
        <v>100458971</v>
      </c>
      <c r="E2240" s="326"/>
      <c r="F2240" s="326"/>
      <c r="G2240" s="326"/>
      <c r="H2240" s="326"/>
      <c r="I2240" s="327">
        <v>10.95</v>
      </c>
      <c r="J2240" s="326"/>
      <c r="K2240" s="326"/>
      <c r="L2240" s="328"/>
      <c r="M2240" s="326"/>
      <c r="N2240" s="326"/>
      <c r="O2240" s="328"/>
      <c r="P2240" s="326"/>
      <c r="Q2240" s="290">
        <v>10.95</v>
      </c>
    </row>
    <row r="2241" spans="1:17" hidden="1" outlineLevel="1" collapsed="1" x14ac:dyDescent="0.25">
      <c r="A2241" s="287"/>
      <c r="B2241" s="287"/>
      <c r="C2241" s="287"/>
      <c r="D2241" s="325">
        <v>100458972</v>
      </c>
      <c r="E2241" s="326"/>
      <c r="F2241" s="326"/>
      <c r="G2241" s="326"/>
      <c r="H2241" s="326"/>
      <c r="I2241" s="327">
        <v>8.52</v>
      </c>
      <c r="J2241" s="326"/>
      <c r="K2241" s="326"/>
      <c r="L2241" s="328"/>
      <c r="M2241" s="326"/>
      <c r="N2241" s="326"/>
      <c r="O2241" s="328"/>
      <c r="P2241" s="326"/>
      <c r="Q2241" s="290">
        <v>8.52</v>
      </c>
    </row>
    <row r="2242" spans="1:17" hidden="1" outlineLevel="1" collapsed="1" x14ac:dyDescent="0.25">
      <c r="A2242" s="287"/>
      <c r="B2242" s="287"/>
      <c r="C2242" s="287"/>
      <c r="D2242" s="325">
        <v>100458973</v>
      </c>
      <c r="E2242" s="326"/>
      <c r="F2242" s="326"/>
      <c r="G2242" s="326"/>
      <c r="H2242" s="326"/>
      <c r="I2242" s="327">
        <v>10.54</v>
      </c>
      <c r="J2242" s="326"/>
      <c r="K2242" s="326"/>
      <c r="L2242" s="328"/>
      <c r="M2242" s="326"/>
      <c r="N2242" s="326"/>
      <c r="O2242" s="328"/>
      <c r="P2242" s="326"/>
      <c r="Q2242" s="290">
        <v>10.54</v>
      </c>
    </row>
    <row r="2243" spans="1:17" hidden="1" outlineLevel="1" collapsed="1" x14ac:dyDescent="0.25">
      <c r="A2243" s="287"/>
      <c r="B2243" s="287"/>
      <c r="C2243" s="287"/>
      <c r="D2243" s="325">
        <v>100458975</v>
      </c>
      <c r="E2243" s="326"/>
      <c r="F2243" s="326"/>
      <c r="G2243" s="326"/>
      <c r="H2243" s="326"/>
      <c r="I2243" s="327">
        <v>8.59</v>
      </c>
      <c r="J2243" s="326"/>
      <c r="K2243" s="326"/>
      <c r="L2243" s="328"/>
      <c r="M2243" s="326"/>
      <c r="N2243" s="326"/>
      <c r="O2243" s="328"/>
      <c r="P2243" s="326"/>
      <c r="Q2243" s="290">
        <v>8.59</v>
      </c>
    </row>
    <row r="2244" spans="1:17" hidden="1" outlineLevel="1" collapsed="1" x14ac:dyDescent="0.25">
      <c r="A2244" s="287"/>
      <c r="B2244" s="287"/>
      <c r="C2244" s="287"/>
      <c r="D2244" s="325">
        <v>100458976</v>
      </c>
      <c r="E2244" s="326"/>
      <c r="F2244" s="326"/>
      <c r="G2244" s="326"/>
      <c r="H2244" s="326"/>
      <c r="I2244" s="327">
        <v>5.81</v>
      </c>
      <c r="J2244" s="326"/>
      <c r="K2244" s="326"/>
      <c r="L2244" s="328"/>
      <c r="M2244" s="326"/>
      <c r="N2244" s="326"/>
      <c r="O2244" s="328"/>
      <c r="P2244" s="326"/>
      <c r="Q2244" s="290">
        <v>5.81</v>
      </c>
    </row>
    <row r="2245" spans="1:17" hidden="1" outlineLevel="1" collapsed="1" x14ac:dyDescent="0.25">
      <c r="A2245" s="287"/>
      <c r="B2245" s="287"/>
      <c r="C2245" s="287"/>
      <c r="D2245" s="325">
        <v>100458977</v>
      </c>
      <c r="E2245" s="326"/>
      <c r="F2245" s="326"/>
      <c r="G2245" s="326"/>
      <c r="H2245" s="326"/>
      <c r="I2245" s="327">
        <v>6.16</v>
      </c>
      <c r="J2245" s="326"/>
      <c r="K2245" s="326"/>
      <c r="L2245" s="328"/>
      <c r="M2245" s="326"/>
      <c r="N2245" s="326"/>
      <c r="O2245" s="328"/>
      <c r="P2245" s="326"/>
      <c r="Q2245" s="290">
        <v>6.16</v>
      </c>
    </row>
    <row r="2246" spans="1:17" hidden="1" outlineLevel="1" collapsed="1" x14ac:dyDescent="0.25">
      <c r="A2246" s="287"/>
      <c r="B2246" s="287"/>
      <c r="C2246" s="287"/>
      <c r="D2246" s="325">
        <v>100458979</v>
      </c>
      <c r="E2246" s="326"/>
      <c r="F2246" s="326"/>
      <c r="G2246" s="326"/>
      <c r="H2246" s="326"/>
      <c r="I2246" s="327">
        <v>7.75</v>
      </c>
      <c r="J2246" s="326"/>
      <c r="K2246" s="326"/>
      <c r="L2246" s="328"/>
      <c r="M2246" s="326"/>
      <c r="N2246" s="326"/>
      <c r="O2246" s="328"/>
      <c r="P2246" s="326"/>
      <c r="Q2246" s="290">
        <v>7.75</v>
      </c>
    </row>
    <row r="2247" spans="1:17" hidden="1" outlineLevel="1" collapsed="1" x14ac:dyDescent="0.25">
      <c r="A2247" s="287"/>
      <c r="B2247" s="287"/>
      <c r="C2247" s="287"/>
      <c r="D2247" s="325">
        <v>100458980</v>
      </c>
      <c r="E2247" s="326"/>
      <c r="F2247" s="326"/>
      <c r="G2247" s="326"/>
      <c r="H2247" s="326"/>
      <c r="I2247" s="327">
        <v>7.16</v>
      </c>
      <c r="J2247" s="326"/>
      <c r="K2247" s="326"/>
      <c r="L2247" s="328"/>
      <c r="M2247" s="326"/>
      <c r="N2247" s="326"/>
      <c r="O2247" s="328"/>
      <c r="P2247" s="326"/>
      <c r="Q2247" s="290">
        <v>7.16</v>
      </c>
    </row>
    <row r="2248" spans="1:17" hidden="1" outlineLevel="1" collapsed="1" x14ac:dyDescent="0.25">
      <c r="A2248" s="287"/>
      <c r="B2248" s="287"/>
      <c r="C2248" s="287"/>
      <c r="D2248" s="325">
        <v>100458984</v>
      </c>
      <c r="E2248" s="326"/>
      <c r="F2248" s="326"/>
      <c r="G2248" s="326"/>
      <c r="H2248" s="326"/>
      <c r="I2248" s="327">
        <v>8.8435000000000006</v>
      </c>
      <c r="J2248" s="326"/>
      <c r="K2248" s="326"/>
      <c r="L2248" s="328"/>
      <c r="M2248" s="326"/>
      <c r="N2248" s="326"/>
      <c r="O2248" s="328"/>
      <c r="P2248" s="326"/>
      <c r="Q2248" s="290">
        <v>8.8435000000000006</v>
      </c>
    </row>
    <row r="2249" spans="1:17" hidden="1" outlineLevel="1" collapsed="1" x14ac:dyDescent="0.25">
      <c r="A2249" s="287"/>
      <c r="B2249" s="287"/>
      <c r="C2249" s="287"/>
      <c r="D2249" s="325">
        <v>100458985</v>
      </c>
      <c r="E2249" s="326"/>
      <c r="F2249" s="326"/>
      <c r="G2249" s="326"/>
      <c r="H2249" s="326"/>
      <c r="I2249" s="327">
        <v>3.43</v>
      </c>
      <c r="J2249" s="326"/>
      <c r="K2249" s="326"/>
      <c r="L2249" s="328"/>
      <c r="M2249" s="326"/>
      <c r="N2249" s="326"/>
      <c r="O2249" s="328"/>
      <c r="P2249" s="326"/>
      <c r="Q2249" s="290">
        <v>3.43</v>
      </c>
    </row>
    <row r="2250" spans="1:17" hidden="1" outlineLevel="1" collapsed="1" x14ac:dyDescent="0.25">
      <c r="A2250" s="287"/>
      <c r="B2250" s="287"/>
      <c r="C2250" s="287"/>
      <c r="D2250" s="325">
        <v>100458987</v>
      </c>
      <c r="E2250" s="326"/>
      <c r="F2250" s="326"/>
      <c r="G2250" s="326"/>
      <c r="H2250" s="326"/>
      <c r="I2250" s="327">
        <v>8.8699999999999992</v>
      </c>
      <c r="J2250" s="326"/>
      <c r="K2250" s="326"/>
      <c r="L2250" s="328"/>
      <c r="M2250" s="326"/>
      <c r="N2250" s="326"/>
      <c r="O2250" s="328"/>
      <c r="P2250" s="326"/>
      <c r="Q2250" s="290">
        <v>8.8699999999999992</v>
      </c>
    </row>
    <row r="2251" spans="1:17" hidden="1" outlineLevel="1" collapsed="1" x14ac:dyDescent="0.25">
      <c r="A2251" s="287"/>
      <c r="B2251" s="287"/>
      <c r="C2251" s="287"/>
      <c r="D2251" s="325">
        <v>100458988</v>
      </c>
      <c r="E2251" s="326"/>
      <c r="F2251" s="326"/>
      <c r="G2251" s="326"/>
      <c r="H2251" s="326"/>
      <c r="I2251" s="327">
        <v>7.38</v>
      </c>
      <c r="J2251" s="326"/>
      <c r="K2251" s="326"/>
      <c r="L2251" s="328"/>
      <c r="M2251" s="326"/>
      <c r="N2251" s="326"/>
      <c r="O2251" s="328"/>
      <c r="P2251" s="326"/>
      <c r="Q2251" s="290">
        <v>7.38</v>
      </c>
    </row>
    <row r="2252" spans="1:17" hidden="1" outlineLevel="1" collapsed="1" x14ac:dyDescent="0.25">
      <c r="A2252" s="287"/>
      <c r="B2252" s="287"/>
      <c r="C2252" s="287"/>
      <c r="D2252" s="325">
        <v>100458989</v>
      </c>
      <c r="E2252" s="326"/>
      <c r="F2252" s="326"/>
      <c r="G2252" s="326"/>
      <c r="H2252" s="326"/>
      <c r="I2252" s="327">
        <v>11.28</v>
      </c>
      <c r="J2252" s="326"/>
      <c r="K2252" s="326"/>
      <c r="L2252" s="328"/>
      <c r="M2252" s="326"/>
      <c r="N2252" s="326"/>
      <c r="O2252" s="328"/>
      <c r="P2252" s="326"/>
      <c r="Q2252" s="290">
        <v>11.28</v>
      </c>
    </row>
    <row r="2253" spans="1:17" hidden="1" outlineLevel="1" collapsed="1" x14ac:dyDescent="0.25">
      <c r="A2253" s="287"/>
      <c r="B2253" s="287"/>
      <c r="C2253" s="287"/>
      <c r="D2253" s="325">
        <v>100458990</v>
      </c>
      <c r="E2253" s="326"/>
      <c r="F2253" s="326"/>
      <c r="G2253" s="326"/>
      <c r="H2253" s="326"/>
      <c r="I2253" s="327">
        <v>3.28</v>
      </c>
      <c r="J2253" s="326"/>
      <c r="K2253" s="326"/>
      <c r="L2253" s="328"/>
      <c r="M2253" s="326"/>
      <c r="N2253" s="326"/>
      <c r="O2253" s="328"/>
      <c r="P2253" s="326"/>
      <c r="Q2253" s="290">
        <v>3.28</v>
      </c>
    </row>
    <row r="2254" spans="1:17" hidden="1" outlineLevel="1" collapsed="1" x14ac:dyDescent="0.25">
      <c r="A2254" s="287"/>
      <c r="B2254" s="287"/>
      <c r="C2254" s="287"/>
      <c r="D2254" s="325">
        <v>100458637</v>
      </c>
      <c r="E2254" s="326"/>
      <c r="F2254" s="326"/>
      <c r="G2254" s="326"/>
      <c r="H2254" s="326"/>
      <c r="I2254" s="327">
        <v>4.6950000000000003</v>
      </c>
      <c r="J2254" s="326"/>
      <c r="K2254" s="326"/>
      <c r="L2254" s="328"/>
      <c r="M2254" s="326"/>
      <c r="N2254" s="326"/>
      <c r="O2254" s="328"/>
      <c r="P2254" s="326"/>
      <c r="Q2254" s="290">
        <v>4.6950000000000003</v>
      </c>
    </row>
    <row r="2255" spans="1:17" hidden="1" outlineLevel="1" collapsed="1" x14ac:dyDescent="0.25">
      <c r="A2255" s="287"/>
      <c r="B2255" s="287"/>
      <c r="C2255" s="287"/>
      <c r="D2255" s="325">
        <v>100458761</v>
      </c>
      <c r="E2255" s="326"/>
      <c r="F2255" s="326"/>
      <c r="G2255" s="326"/>
      <c r="H2255" s="326"/>
      <c r="I2255" s="327">
        <v>7.5</v>
      </c>
      <c r="J2255" s="326"/>
      <c r="K2255" s="326"/>
      <c r="L2255" s="328"/>
      <c r="M2255" s="326"/>
      <c r="N2255" s="326"/>
      <c r="O2255" s="328"/>
      <c r="P2255" s="326"/>
      <c r="Q2255" s="290">
        <v>7.5</v>
      </c>
    </row>
    <row r="2256" spans="1:17" hidden="1" outlineLevel="1" collapsed="1" x14ac:dyDescent="0.25">
      <c r="A2256" s="287"/>
      <c r="B2256" s="287"/>
      <c r="C2256" s="287"/>
      <c r="D2256" s="325">
        <v>100458762</v>
      </c>
      <c r="E2256" s="326"/>
      <c r="F2256" s="326"/>
      <c r="G2256" s="326"/>
      <c r="H2256" s="326"/>
      <c r="I2256" s="327">
        <v>8.9</v>
      </c>
      <c r="J2256" s="326"/>
      <c r="K2256" s="326"/>
      <c r="L2256" s="328"/>
      <c r="M2256" s="326"/>
      <c r="N2256" s="326"/>
      <c r="O2256" s="328"/>
      <c r="P2256" s="326"/>
      <c r="Q2256" s="290">
        <v>8.9</v>
      </c>
    </row>
    <row r="2257" spans="1:17" hidden="1" outlineLevel="1" collapsed="1" x14ac:dyDescent="0.25">
      <c r="A2257" s="287"/>
      <c r="B2257" s="287"/>
      <c r="C2257" s="287"/>
      <c r="D2257" s="325">
        <v>100458768</v>
      </c>
      <c r="E2257" s="326"/>
      <c r="F2257" s="326"/>
      <c r="G2257" s="326"/>
      <c r="H2257" s="326"/>
      <c r="I2257" s="327">
        <v>8.26</v>
      </c>
      <c r="J2257" s="326"/>
      <c r="K2257" s="326"/>
      <c r="L2257" s="328"/>
      <c r="M2257" s="326"/>
      <c r="N2257" s="326"/>
      <c r="O2257" s="328"/>
      <c r="P2257" s="326"/>
      <c r="Q2257" s="290">
        <v>8.26</v>
      </c>
    </row>
    <row r="2258" spans="1:17" hidden="1" outlineLevel="1" collapsed="1" x14ac:dyDescent="0.25">
      <c r="A2258" s="287"/>
      <c r="B2258" s="287"/>
      <c r="C2258" s="287"/>
      <c r="D2258" s="325">
        <v>100458769</v>
      </c>
      <c r="E2258" s="326"/>
      <c r="F2258" s="326"/>
      <c r="G2258" s="326"/>
      <c r="H2258" s="326"/>
      <c r="I2258" s="327">
        <v>7.78</v>
      </c>
      <c r="J2258" s="326"/>
      <c r="K2258" s="326"/>
      <c r="L2258" s="328"/>
      <c r="M2258" s="326"/>
      <c r="N2258" s="326"/>
      <c r="O2258" s="328"/>
      <c r="P2258" s="326"/>
      <c r="Q2258" s="290">
        <v>7.78</v>
      </c>
    </row>
    <row r="2259" spans="1:17" hidden="1" outlineLevel="1" collapsed="1" x14ac:dyDescent="0.25">
      <c r="A2259" s="287"/>
      <c r="B2259" s="287"/>
      <c r="C2259" s="287"/>
      <c r="D2259" s="325">
        <v>100458773</v>
      </c>
      <c r="E2259" s="326"/>
      <c r="F2259" s="326"/>
      <c r="G2259" s="326"/>
      <c r="H2259" s="326"/>
      <c r="I2259" s="327">
        <v>7.89</v>
      </c>
      <c r="J2259" s="326"/>
      <c r="K2259" s="326"/>
      <c r="L2259" s="328"/>
      <c r="M2259" s="326"/>
      <c r="N2259" s="326"/>
      <c r="O2259" s="328"/>
      <c r="P2259" s="326"/>
      <c r="Q2259" s="290">
        <v>7.89</v>
      </c>
    </row>
    <row r="2260" spans="1:17" hidden="1" outlineLevel="1" collapsed="1" x14ac:dyDescent="0.25">
      <c r="A2260" s="287"/>
      <c r="B2260" s="287"/>
      <c r="C2260" s="287"/>
      <c r="D2260" s="325">
        <v>100458775</v>
      </c>
      <c r="E2260" s="326"/>
      <c r="F2260" s="326"/>
      <c r="G2260" s="326"/>
      <c r="H2260" s="326"/>
      <c r="I2260" s="327">
        <v>11.63</v>
      </c>
      <c r="J2260" s="326"/>
      <c r="K2260" s="326"/>
      <c r="L2260" s="328"/>
      <c r="M2260" s="326"/>
      <c r="N2260" s="326"/>
      <c r="O2260" s="328"/>
      <c r="P2260" s="326"/>
      <c r="Q2260" s="290">
        <v>11.63</v>
      </c>
    </row>
    <row r="2261" spans="1:17" hidden="1" outlineLevel="1" collapsed="1" x14ac:dyDescent="0.25">
      <c r="A2261" s="287"/>
      <c r="B2261" s="287"/>
      <c r="C2261" s="287"/>
      <c r="D2261" s="325">
        <v>100458578</v>
      </c>
      <c r="E2261" s="326"/>
      <c r="F2261" s="326"/>
      <c r="G2261" s="326"/>
      <c r="H2261" s="326"/>
      <c r="I2261" s="327">
        <v>12.3</v>
      </c>
      <c r="J2261" s="326"/>
      <c r="K2261" s="326"/>
      <c r="L2261" s="328"/>
      <c r="M2261" s="326"/>
      <c r="N2261" s="326"/>
      <c r="O2261" s="328"/>
      <c r="P2261" s="326"/>
      <c r="Q2261" s="290">
        <v>12.3</v>
      </c>
    </row>
    <row r="2262" spans="1:17" hidden="1" outlineLevel="1" collapsed="1" x14ac:dyDescent="0.25">
      <c r="A2262" s="287"/>
      <c r="B2262" s="287"/>
      <c r="C2262" s="287"/>
      <c r="D2262" s="325">
        <v>100458582</v>
      </c>
      <c r="E2262" s="326"/>
      <c r="F2262" s="326"/>
      <c r="G2262" s="326"/>
      <c r="H2262" s="326"/>
      <c r="I2262" s="327">
        <v>11.82</v>
      </c>
      <c r="J2262" s="326"/>
      <c r="K2262" s="326"/>
      <c r="L2262" s="328"/>
      <c r="M2262" s="326"/>
      <c r="N2262" s="326"/>
      <c r="O2262" s="328"/>
      <c r="P2262" s="326"/>
      <c r="Q2262" s="290">
        <v>11.82</v>
      </c>
    </row>
    <row r="2263" spans="1:17" hidden="1" outlineLevel="1" collapsed="1" x14ac:dyDescent="0.25">
      <c r="A2263" s="287"/>
      <c r="B2263" s="287"/>
      <c r="C2263" s="287"/>
      <c r="D2263" s="325">
        <v>100458585</v>
      </c>
      <c r="E2263" s="326"/>
      <c r="F2263" s="326"/>
      <c r="G2263" s="326"/>
      <c r="H2263" s="326"/>
      <c r="I2263" s="327">
        <v>10.34</v>
      </c>
      <c r="J2263" s="326"/>
      <c r="K2263" s="326"/>
      <c r="L2263" s="328"/>
      <c r="M2263" s="326"/>
      <c r="N2263" s="326"/>
      <c r="O2263" s="328"/>
      <c r="P2263" s="326"/>
      <c r="Q2263" s="290">
        <v>10.34</v>
      </c>
    </row>
    <row r="2264" spans="1:17" hidden="1" outlineLevel="1" collapsed="1" x14ac:dyDescent="0.25">
      <c r="A2264" s="287"/>
      <c r="B2264" s="287"/>
      <c r="C2264" s="287"/>
      <c r="D2264" s="325">
        <v>100458589</v>
      </c>
      <c r="E2264" s="326"/>
      <c r="F2264" s="326"/>
      <c r="G2264" s="326"/>
      <c r="H2264" s="326"/>
      <c r="I2264" s="327">
        <v>8.6300000000000008</v>
      </c>
      <c r="J2264" s="326"/>
      <c r="K2264" s="326"/>
      <c r="L2264" s="328"/>
      <c r="M2264" s="326"/>
      <c r="N2264" s="326"/>
      <c r="O2264" s="328"/>
      <c r="P2264" s="326"/>
      <c r="Q2264" s="290">
        <v>8.6300000000000008</v>
      </c>
    </row>
    <row r="2265" spans="1:17" hidden="1" outlineLevel="1" collapsed="1" x14ac:dyDescent="0.25">
      <c r="A2265" s="287"/>
      <c r="B2265" s="287"/>
      <c r="C2265" s="287"/>
      <c r="D2265" s="325">
        <v>100458850</v>
      </c>
      <c r="E2265" s="326"/>
      <c r="F2265" s="326"/>
      <c r="G2265" s="326"/>
      <c r="H2265" s="326"/>
      <c r="I2265" s="327">
        <v>7.99</v>
      </c>
      <c r="J2265" s="326"/>
      <c r="K2265" s="326"/>
      <c r="L2265" s="328"/>
      <c r="M2265" s="326"/>
      <c r="N2265" s="326"/>
      <c r="O2265" s="328"/>
      <c r="P2265" s="326"/>
      <c r="Q2265" s="290">
        <v>7.99</v>
      </c>
    </row>
    <row r="2266" spans="1:17" hidden="1" outlineLevel="1" collapsed="1" x14ac:dyDescent="0.25">
      <c r="A2266" s="287"/>
      <c r="B2266" s="287"/>
      <c r="C2266" s="287"/>
      <c r="D2266" s="325">
        <v>100458852</v>
      </c>
      <c r="E2266" s="326"/>
      <c r="F2266" s="326"/>
      <c r="G2266" s="326"/>
      <c r="H2266" s="326"/>
      <c r="I2266" s="327">
        <v>6.931</v>
      </c>
      <c r="J2266" s="326"/>
      <c r="K2266" s="326"/>
      <c r="L2266" s="328"/>
      <c r="M2266" s="326"/>
      <c r="N2266" s="326"/>
      <c r="O2266" s="328"/>
      <c r="P2266" s="326"/>
      <c r="Q2266" s="290">
        <v>6.931</v>
      </c>
    </row>
    <row r="2267" spans="1:17" hidden="1" outlineLevel="1" collapsed="1" x14ac:dyDescent="0.25">
      <c r="A2267" s="287"/>
      <c r="B2267" s="287"/>
      <c r="C2267" s="287"/>
      <c r="D2267" s="325">
        <v>100458854</v>
      </c>
      <c r="E2267" s="326"/>
      <c r="F2267" s="326"/>
      <c r="G2267" s="326"/>
      <c r="H2267" s="326"/>
      <c r="I2267" s="327">
        <v>9.3800000000000008</v>
      </c>
      <c r="J2267" s="326"/>
      <c r="K2267" s="326"/>
      <c r="L2267" s="328"/>
      <c r="M2267" s="326"/>
      <c r="N2267" s="326"/>
      <c r="O2267" s="328"/>
      <c r="P2267" s="326"/>
      <c r="Q2267" s="290">
        <v>9.3800000000000008</v>
      </c>
    </row>
    <row r="2268" spans="1:17" hidden="1" outlineLevel="1" collapsed="1" x14ac:dyDescent="0.25">
      <c r="A2268" s="287"/>
      <c r="B2268" s="287"/>
      <c r="C2268" s="287"/>
      <c r="D2268" s="325">
        <v>100458858</v>
      </c>
      <c r="E2268" s="326"/>
      <c r="F2268" s="326"/>
      <c r="G2268" s="326"/>
      <c r="H2268" s="326"/>
      <c r="I2268" s="327">
        <v>8.7100000000000009</v>
      </c>
      <c r="J2268" s="326"/>
      <c r="K2268" s="326"/>
      <c r="L2268" s="328"/>
      <c r="M2268" s="326"/>
      <c r="N2268" s="326"/>
      <c r="O2268" s="328"/>
      <c r="P2268" s="326"/>
      <c r="Q2268" s="290">
        <v>8.7100000000000009</v>
      </c>
    </row>
    <row r="2269" spans="1:17" hidden="1" outlineLevel="1" collapsed="1" x14ac:dyDescent="0.25">
      <c r="A2269" s="287"/>
      <c r="B2269" s="287"/>
      <c r="C2269" s="287"/>
      <c r="D2269" s="325">
        <v>100458861</v>
      </c>
      <c r="E2269" s="326"/>
      <c r="F2269" s="326"/>
      <c r="G2269" s="326"/>
      <c r="H2269" s="326"/>
      <c r="I2269" s="327">
        <v>10.74</v>
      </c>
      <c r="J2269" s="326"/>
      <c r="K2269" s="326"/>
      <c r="L2269" s="328"/>
      <c r="M2269" s="326"/>
      <c r="N2269" s="326"/>
      <c r="O2269" s="328"/>
      <c r="P2269" s="326"/>
      <c r="Q2269" s="290">
        <v>10.74</v>
      </c>
    </row>
    <row r="2270" spans="1:17" hidden="1" outlineLevel="1" collapsed="1" x14ac:dyDescent="0.25">
      <c r="A2270" s="287"/>
      <c r="B2270" s="287"/>
      <c r="C2270" s="287"/>
      <c r="D2270" s="325">
        <v>100458862</v>
      </c>
      <c r="E2270" s="326"/>
      <c r="F2270" s="326"/>
      <c r="G2270" s="326"/>
      <c r="H2270" s="326"/>
      <c r="I2270" s="327">
        <v>10.42</v>
      </c>
      <c r="J2270" s="326"/>
      <c r="K2270" s="326"/>
      <c r="L2270" s="328"/>
      <c r="M2270" s="326"/>
      <c r="N2270" s="326"/>
      <c r="O2270" s="328"/>
      <c r="P2270" s="326"/>
      <c r="Q2270" s="290">
        <v>10.42</v>
      </c>
    </row>
    <row r="2271" spans="1:17" hidden="1" outlineLevel="1" collapsed="1" x14ac:dyDescent="0.25">
      <c r="A2271" s="287"/>
      <c r="B2271" s="287"/>
      <c r="C2271" s="287"/>
      <c r="D2271" s="325">
        <v>100458864</v>
      </c>
      <c r="E2271" s="326"/>
      <c r="F2271" s="326"/>
      <c r="G2271" s="326"/>
      <c r="H2271" s="326"/>
      <c r="I2271" s="327">
        <v>11.03</v>
      </c>
      <c r="J2271" s="326"/>
      <c r="K2271" s="326"/>
      <c r="L2271" s="328"/>
      <c r="M2271" s="326"/>
      <c r="N2271" s="326"/>
      <c r="O2271" s="328"/>
      <c r="P2271" s="326"/>
      <c r="Q2271" s="290">
        <v>11.03</v>
      </c>
    </row>
    <row r="2272" spans="1:17" hidden="1" outlineLevel="1" collapsed="1" x14ac:dyDescent="0.25">
      <c r="A2272" s="287"/>
      <c r="B2272" s="287"/>
      <c r="C2272" s="287"/>
      <c r="D2272" s="325">
        <v>100458867</v>
      </c>
      <c r="E2272" s="326"/>
      <c r="F2272" s="326"/>
      <c r="G2272" s="326"/>
      <c r="H2272" s="326"/>
      <c r="I2272" s="327">
        <v>10.15</v>
      </c>
      <c r="J2272" s="326"/>
      <c r="K2272" s="326"/>
      <c r="L2272" s="328"/>
      <c r="M2272" s="326"/>
      <c r="N2272" s="326"/>
      <c r="O2272" s="328"/>
      <c r="P2272" s="326"/>
      <c r="Q2272" s="290">
        <v>10.15</v>
      </c>
    </row>
    <row r="2273" spans="1:17" hidden="1" outlineLevel="1" collapsed="1" x14ac:dyDescent="0.25">
      <c r="A2273" s="287"/>
      <c r="B2273" s="287"/>
      <c r="C2273" s="287"/>
      <c r="D2273" s="325">
        <v>100458871</v>
      </c>
      <c r="E2273" s="326"/>
      <c r="F2273" s="326"/>
      <c r="G2273" s="326"/>
      <c r="H2273" s="326"/>
      <c r="I2273" s="327">
        <v>8.7799999999999994</v>
      </c>
      <c r="J2273" s="326"/>
      <c r="K2273" s="326"/>
      <c r="L2273" s="328"/>
      <c r="M2273" s="326"/>
      <c r="N2273" s="326"/>
      <c r="O2273" s="328"/>
      <c r="P2273" s="326"/>
      <c r="Q2273" s="290">
        <v>8.7799999999999994</v>
      </c>
    </row>
    <row r="2274" spans="1:17" hidden="1" outlineLevel="1" collapsed="1" x14ac:dyDescent="0.25">
      <c r="A2274" s="287"/>
      <c r="B2274" s="287"/>
      <c r="C2274" s="287"/>
      <c r="D2274" s="325">
        <v>100458878</v>
      </c>
      <c r="E2274" s="326"/>
      <c r="F2274" s="326"/>
      <c r="G2274" s="326"/>
      <c r="H2274" s="326"/>
      <c r="I2274" s="327">
        <v>7.11</v>
      </c>
      <c r="J2274" s="326"/>
      <c r="K2274" s="326"/>
      <c r="L2274" s="328"/>
      <c r="M2274" s="326"/>
      <c r="N2274" s="326"/>
      <c r="O2274" s="328"/>
      <c r="P2274" s="326"/>
      <c r="Q2274" s="290">
        <v>7.11</v>
      </c>
    </row>
    <row r="2275" spans="1:17" hidden="1" outlineLevel="1" collapsed="1" x14ac:dyDescent="0.25">
      <c r="A2275" s="287"/>
      <c r="B2275" s="287"/>
      <c r="C2275" s="287"/>
      <c r="D2275" s="325">
        <v>100458879</v>
      </c>
      <c r="E2275" s="326"/>
      <c r="F2275" s="326"/>
      <c r="G2275" s="326"/>
      <c r="H2275" s="326"/>
      <c r="I2275" s="327">
        <v>7.3609999999999998</v>
      </c>
      <c r="J2275" s="326"/>
      <c r="K2275" s="326"/>
      <c r="L2275" s="328"/>
      <c r="M2275" s="326"/>
      <c r="N2275" s="326"/>
      <c r="O2275" s="328"/>
      <c r="P2275" s="326"/>
      <c r="Q2275" s="290">
        <v>7.3609999999999998</v>
      </c>
    </row>
    <row r="2276" spans="1:17" hidden="1" outlineLevel="1" collapsed="1" x14ac:dyDescent="0.25">
      <c r="A2276" s="287"/>
      <c r="B2276" s="287"/>
      <c r="C2276" s="287"/>
      <c r="D2276" s="325">
        <v>100458886</v>
      </c>
      <c r="E2276" s="326"/>
      <c r="F2276" s="326"/>
      <c r="G2276" s="326"/>
      <c r="H2276" s="326"/>
      <c r="I2276" s="327">
        <v>9.0399999999999991</v>
      </c>
      <c r="J2276" s="326"/>
      <c r="K2276" s="326"/>
      <c r="L2276" s="328"/>
      <c r="M2276" s="326"/>
      <c r="N2276" s="326"/>
      <c r="O2276" s="328"/>
      <c r="P2276" s="326"/>
      <c r="Q2276" s="290">
        <v>9.0399999999999991</v>
      </c>
    </row>
    <row r="2277" spans="1:17" hidden="1" outlineLevel="1" collapsed="1" x14ac:dyDescent="0.25">
      <c r="A2277" s="287"/>
      <c r="B2277" s="287"/>
      <c r="C2277" s="287"/>
      <c r="D2277" s="325">
        <v>100458887</v>
      </c>
      <c r="E2277" s="326"/>
      <c r="F2277" s="326"/>
      <c r="G2277" s="326"/>
      <c r="H2277" s="326"/>
      <c r="I2277" s="327">
        <v>6</v>
      </c>
      <c r="J2277" s="326"/>
      <c r="K2277" s="326"/>
      <c r="L2277" s="328"/>
      <c r="M2277" s="326"/>
      <c r="N2277" s="326"/>
      <c r="O2277" s="328"/>
      <c r="P2277" s="326"/>
      <c r="Q2277" s="290">
        <v>6</v>
      </c>
    </row>
    <row r="2278" spans="1:17" hidden="1" outlineLevel="1" collapsed="1" x14ac:dyDescent="0.25">
      <c r="A2278" s="287"/>
      <c r="B2278" s="287"/>
      <c r="C2278" s="287"/>
      <c r="D2278" s="325">
        <v>100458615</v>
      </c>
      <c r="E2278" s="326"/>
      <c r="F2278" s="326"/>
      <c r="G2278" s="326"/>
      <c r="H2278" s="326"/>
      <c r="I2278" s="327">
        <v>2.87</v>
      </c>
      <c r="J2278" s="326"/>
      <c r="K2278" s="326"/>
      <c r="L2278" s="328"/>
      <c r="M2278" s="326"/>
      <c r="N2278" s="326"/>
      <c r="O2278" s="328"/>
      <c r="P2278" s="326"/>
      <c r="Q2278" s="290">
        <v>2.87</v>
      </c>
    </row>
    <row r="2279" spans="1:17" hidden="1" outlineLevel="1" collapsed="1" x14ac:dyDescent="0.25">
      <c r="A2279" s="287"/>
      <c r="B2279" s="287"/>
      <c r="C2279" s="287"/>
      <c r="D2279" s="325">
        <v>100458617</v>
      </c>
      <c r="E2279" s="326"/>
      <c r="F2279" s="326"/>
      <c r="G2279" s="326"/>
      <c r="H2279" s="326"/>
      <c r="I2279" s="327">
        <v>5.63</v>
      </c>
      <c r="J2279" s="326"/>
      <c r="K2279" s="326"/>
      <c r="L2279" s="328"/>
      <c r="M2279" s="326"/>
      <c r="N2279" s="326"/>
      <c r="O2279" s="328"/>
      <c r="P2279" s="326"/>
      <c r="Q2279" s="290">
        <v>5.63</v>
      </c>
    </row>
    <row r="2280" spans="1:17" hidden="1" outlineLevel="1" collapsed="1" x14ac:dyDescent="0.25">
      <c r="A2280" s="287"/>
      <c r="B2280" s="287"/>
      <c r="C2280" s="287"/>
      <c r="D2280" s="325">
        <v>100458620</v>
      </c>
      <c r="E2280" s="326"/>
      <c r="F2280" s="326"/>
      <c r="G2280" s="326"/>
      <c r="H2280" s="326"/>
      <c r="I2280" s="327">
        <v>10.97</v>
      </c>
      <c r="J2280" s="326"/>
      <c r="K2280" s="326"/>
      <c r="L2280" s="328"/>
      <c r="M2280" s="326"/>
      <c r="N2280" s="326"/>
      <c r="O2280" s="328"/>
      <c r="P2280" s="326"/>
      <c r="Q2280" s="290">
        <v>10.97</v>
      </c>
    </row>
    <row r="2281" spans="1:17" hidden="1" outlineLevel="1" collapsed="1" x14ac:dyDescent="0.25">
      <c r="A2281" s="287"/>
      <c r="B2281" s="287"/>
      <c r="C2281" s="287"/>
      <c r="D2281" s="325">
        <v>100458621</v>
      </c>
      <c r="E2281" s="326"/>
      <c r="F2281" s="326"/>
      <c r="G2281" s="326"/>
      <c r="H2281" s="326"/>
      <c r="I2281" s="327">
        <v>5.88</v>
      </c>
      <c r="J2281" s="326"/>
      <c r="K2281" s="326"/>
      <c r="L2281" s="328"/>
      <c r="M2281" s="326"/>
      <c r="N2281" s="326"/>
      <c r="O2281" s="328"/>
      <c r="P2281" s="326"/>
      <c r="Q2281" s="290">
        <v>5.88</v>
      </c>
    </row>
    <row r="2282" spans="1:17" hidden="1" outlineLevel="1" collapsed="1" x14ac:dyDescent="0.25">
      <c r="A2282" s="287"/>
      <c r="B2282" s="287"/>
      <c r="C2282" s="287"/>
      <c r="D2282" s="325">
        <v>100458625</v>
      </c>
      <c r="E2282" s="326"/>
      <c r="F2282" s="326"/>
      <c r="G2282" s="326"/>
      <c r="H2282" s="326"/>
      <c r="I2282" s="327">
        <v>11.03</v>
      </c>
      <c r="J2282" s="326"/>
      <c r="K2282" s="326"/>
      <c r="L2282" s="328"/>
      <c r="M2282" s="326"/>
      <c r="N2282" s="326"/>
      <c r="O2282" s="328"/>
      <c r="P2282" s="326"/>
      <c r="Q2282" s="290">
        <v>11.03</v>
      </c>
    </row>
    <row r="2283" spans="1:17" hidden="1" outlineLevel="1" collapsed="1" x14ac:dyDescent="0.25">
      <c r="A2283" s="287"/>
      <c r="B2283" s="287"/>
      <c r="C2283" s="287"/>
      <c r="D2283" s="325">
        <v>100458629</v>
      </c>
      <c r="E2283" s="326"/>
      <c r="F2283" s="326"/>
      <c r="G2283" s="326"/>
      <c r="H2283" s="326"/>
      <c r="I2283" s="327">
        <v>8.59</v>
      </c>
      <c r="J2283" s="326"/>
      <c r="K2283" s="326"/>
      <c r="L2283" s="328"/>
      <c r="M2283" s="326"/>
      <c r="N2283" s="326"/>
      <c r="O2283" s="328"/>
      <c r="P2283" s="326"/>
      <c r="Q2283" s="290">
        <v>8.59</v>
      </c>
    </row>
    <row r="2284" spans="1:17" hidden="1" outlineLevel="1" collapsed="1" x14ac:dyDescent="0.25">
      <c r="A2284" s="287"/>
      <c r="B2284" s="287"/>
      <c r="C2284" s="287"/>
      <c r="D2284" s="325">
        <v>100458630</v>
      </c>
      <c r="E2284" s="326"/>
      <c r="F2284" s="326"/>
      <c r="G2284" s="326"/>
      <c r="H2284" s="326"/>
      <c r="I2284" s="327">
        <v>6.46</v>
      </c>
      <c r="J2284" s="326"/>
      <c r="K2284" s="326"/>
      <c r="L2284" s="328"/>
      <c r="M2284" s="326"/>
      <c r="N2284" s="326"/>
      <c r="O2284" s="328"/>
      <c r="P2284" s="326"/>
      <c r="Q2284" s="290">
        <v>6.46</v>
      </c>
    </row>
    <row r="2285" spans="1:17" hidden="1" outlineLevel="1" collapsed="1" x14ac:dyDescent="0.25">
      <c r="A2285" s="287"/>
      <c r="B2285" s="287"/>
      <c r="C2285" s="287"/>
      <c r="D2285" s="325">
        <v>100458635</v>
      </c>
      <c r="E2285" s="326"/>
      <c r="F2285" s="326"/>
      <c r="G2285" s="326"/>
      <c r="H2285" s="326"/>
      <c r="I2285" s="327">
        <v>7.34</v>
      </c>
      <c r="J2285" s="326"/>
      <c r="K2285" s="326"/>
      <c r="L2285" s="328"/>
      <c r="M2285" s="326"/>
      <c r="N2285" s="326"/>
      <c r="O2285" s="328"/>
      <c r="P2285" s="326"/>
      <c r="Q2285" s="290">
        <v>7.34</v>
      </c>
    </row>
    <row r="2286" spans="1:17" hidden="1" outlineLevel="1" collapsed="1" x14ac:dyDescent="0.25">
      <c r="A2286" s="287"/>
      <c r="B2286" s="287"/>
      <c r="C2286" s="287"/>
      <c r="D2286" s="325">
        <v>100458684</v>
      </c>
      <c r="E2286" s="326"/>
      <c r="F2286" s="326"/>
      <c r="G2286" s="326"/>
      <c r="H2286" s="326"/>
      <c r="I2286" s="327">
        <v>10.64</v>
      </c>
      <c r="J2286" s="326"/>
      <c r="K2286" s="326"/>
      <c r="L2286" s="328"/>
      <c r="M2286" s="326"/>
      <c r="N2286" s="326"/>
      <c r="O2286" s="328"/>
      <c r="P2286" s="326"/>
      <c r="Q2286" s="290">
        <v>10.64</v>
      </c>
    </row>
    <row r="2287" spans="1:17" hidden="1" outlineLevel="1" collapsed="1" x14ac:dyDescent="0.25">
      <c r="A2287" s="287"/>
      <c r="B2287" s="287"/>
      <c r="C2287" s="287"/>
      <c r="D2287" s="325">
        <v>100458688</v>
      </c>
      <c r="E2287" s="326"/>
      <c r="F2287" s="326"/>
      <c r="G2287" s="326"/>
      <c r="H2287" s="326"/>
      <c r="I2287" s="327">
        <v>9.3635000000000002</v>
      </c>
      <c r="J2287" s="326"/>
      <c r="K2287" s="326"/>
      <c r="L2287" s="328"/>
      <c r="M2287" s="326"/>
      <c r="N2287" s="326"/>
      <c r="O2287" s="328"/>
      <c r="P2287" s="326"/>
      <c r="Q2287" s="290">
        <v>9.3635000000000002</v>
      </c>
    </row>
    <row r="2288" spans="1:17" hidden="1" outlineLevel="1" collapsed="1" x14ac:dyDescent="0.25">
      <c r="A2288" s="287"/>
      <c r="B2288" s="287"/>
      <c r="C2288" s="287"/>
      <c r="D2288" s="325">
        <v>100458707</v>
      </c>
      <c r="E2288" s="326"/>
      <c r="F2288" s="326"/>
      <c r="G2288" s="326"/>
      <c r="H2288" s="326"/>
      <c r="I2288" s="327">
        <v>8.1300000000000008</v>
      </c>
      <c r="J2288" s="326"/>
      <c r="K2288" s="326"/>
      <c r="L2288" s="328"/>
      <c r="M2288" s="326"/>
      <c r="N2288" s="326"/>
      <c r="O2288" s="328"/>
      <c r="P2288" s="326"/>
      <c r="Q2288" s="290">
        <v>8.1300000000000008</v>
      </c>
    </row>
    <row r="2289" spans="1:17" hidden="1" outlineLevel="1" collapsed="1" x14ac:dyDescent="0.25">
      <c r="A2289" s="287"/>
      <c r="B2289" s="287"/>
      <c r="C2289" s="287"/>
      <c r="D2289" s="325">
        <v>100458709</v>
      </c>
      <c r="E2289" s="326"/>
      <c r="F2289" s="326"/>
      <c r="G2289" s="326"/>
      <c r="H2289" s="326"/>
      <c r="I2289" s="327">
        <v>11.72</v>
      </c>
      <c r="J2289" s="326"/>
      <c r="K2289" s="326"/>
      <c r="L2289" s="328"/>
      <c r="M2289" s="326"/>
      <c r="N2289" s="326"/>
      <c r="O2289" s="328"/>
      <c r="P2289" s="326"/>
      <c r="Q2289" s="290">
        <v>11.72</v>
      </c>
    </row>
    <row r="2290" spans="1:17" hidden="1" outlineLevel="1" collapsed="1" x14ac:dyDescent="0.25">
      <c r="A2290" s="287"/>
      <c r="B2290" s="287"/>
      <c r="C2290" s="287"/>
      <c r="D2290" s="325">
        <v>100458711</v>
      </c>
      <c r="E2290" s="326"/>
      <c r="F2290" s="326"/>
      <c r="G2290" s="326"/>
      <c r="H2290" s="326"/>
      <c r="I2290" s="327">
        <v>9.3000000000000007</v>
      </c>
      <c r="J2290" s="326"/>
      <c r="K2290" s="326"/>
      <c r="L2290" s="328"/>
      <c r="M2290" s="326"/>
      <c r="N2290" s="326"/>
      <c r="O2290" s="328"/>
      <c r="P2290" s="326"/>
      <c r="Q2290" s="290">
        <v>9.3000000000000007</v>
      </c>
    </row>
    <row r="2291" spans="1:17" hidden="1" outlineLevel="1" collapsed="1" x14ac:dyDescent="0.25">
      <c r="A2291" s="287"/>
      <c r="B2291" s="287"/>
      <c r="C2291" s="287"/>
      <c r="D2291" s="325">
        <v>100458713</v>
      </c>
      <c r="E2291" s="326"/>
      <c r="F2291" s="326"/>
      <c r="G2291" s="326"/>
      <c r="H2291" s="326"/>
      <c r="I2291" s="327">
        <v>10.48</v>
      </c>
      <c r="J2291" s="326"/>
      <c r="K2291" s="326"/>
      <c r="L2291" s="328"/>
      <c r="M2291" s="326"/>
      <c r="N2291" s="326"/>
      <c r="O2291" s="328"/>
      <c r="P2291" s="326"/>
      <c r="Q2291" s="290">
        <v>10.48</v>
      </c>
    </row>
    <row r="2292" spans="1:17" hidden="1" outlineLevel="1" collapsed="1" x14ac:dyDescent="0.25">
      <c r="A2292" s="287"/>
      <c r="B2292" s="287"/>
      <c r="C2292" s="287"/>
      <c r="D2292" s="325">
        <v>100458716</v>
      </c>
      <c r="E2292" s="326"/>
      <c r="F2292" s="326"/>
      <c r="G2292" s="326"/>
      <c r="H2292" s="326"/>
      <c r="I2292" s="327">
        <v>11.68</v>
      </c>
      <c r="J2292" s="326"/>
      <c r="K2292" s="326"/>
      <c r="L2292" s="328"/>
      <c r="M2292" s="326"/>
      <c r="N2292" s="326"/>
      <c r="O2292" s="328"/>
      <c r="P2292" s="326"/>
      <c r="Q2292" s="290">
        <v>11.68</v>
      </c>
    </row>
    <row r="2293" spans="1:17" hidden="1" outlineLevel="1" collapsed="1" x14ac:dyDescent="0.25">
      <c r="A2293" s="287"/>
      <c r="B2293" s="287"/>
      <c r="C2293" s="287"/>
      <c r="D2293" s="325">
        <v>100458726</v>
      </c>
      <c r="E2293" s="326"/>
      <c r="F2293" s="326"/>
      <c r="G2293" s="326"/>
      <c r="H2293" s="326"/>
      <c r="I2293" s="327">
        <v>11.01</v>
      </c>
      <c r="J2293" s="326"/>
      <c r="K2293" s="326"/>
      <c r="L2293" s="328"/>
      <c r="M2293" s="326"/>
      <c r="N2293" s="326"/>
      <c r="O2293" s="328"/>
      <c r="P2293" s="326"/>
      <c r="Q2293" s="290">
        <v>11.01</v>
      </c>
    </row>
    <row r="2294" spans="1:17" hidden="1" outlineLevel="1" collapsed="1" x14ac:dyDescent="0.25">
      <c r="A2294" s="287"/>
      <c r="B2294" s="287"/>
      <c r="C2294" s="287"/>
      <c r="D2294" s="325">
        <v>100458639</v>
      </c>
      <c r="E2294" s="326"/>
      <c r="F2294" s="326"/>
      <c r="G2294" s="326"/>
      <c r="H2294" s="326"/>
      <c r="I2294" s="327">
        <v>10.14</v>
      </c>
      <c r="J2294" s="326"/>
      <c r="K2294" s="326"/>
      <c r="L2294" s="328"/>
      <c r="M2294" s="326"/>
      <c r="N2294" s="326"/>
      <c r="O2294" s="328"/>
      <c r="P2294" s="326"/>
      <c r="Q2294" s="290">
        <v>10.14</v>
      </c>
    </row>
    <row r="2295" spans="1:17" hidden="1" outlineLevel="1" collapsed="1" x14ac:dyDescent="0.25">
      <c r="A2295" s="287"/>
      <c r="B2295" s="287"/>
      <c r="C2295" s="287"/>
      <c r="D2295" s="325">
        <v>100458640</v>
      </c>
      <c r="E2295" s="326"/>
      <c r="F2295" s="326"/>
      <c r="G2295" s="326"/>
      <c r="H2295" s="326"/>
      <c r="I2295" s="327">
        <v>8.39</v>
      </c>
      <c r="J2295" s="326"/>
      <c r="K2295" s="326"/>
      <c r="L2295" s="328"/>
      <c r="M2295" s="326"/>
      <c r="N2295" s="326"/>
      <c r="O2295" s="328"/>
      <c r="P2295" s="326"/>
      <c r="Q2295" s="290">
        <v>8.39</v>
      </c>
    </row>
    <row r="2296" spans="1:17" hidden="1" outlineLevel="1" collapsed="1" x14ac:dyDescent="0.25">
      <c r="A2296" s="287"/>
      <c r="B2296" s="287"/>
      <c r="C2296" s="287"/>
      <c r="D2296" s="325">
        <v>100458641</v>
      </c>
      <c r="E2296" s="326"/>
      <c r="F2296" s="326"/>
      <c r="G2296" s="326"/>
      <c r="H2296" s="326"/>
      <c r="I2296" s="327">
        <v>4.75</v>
      </c>
      <c r="J2296" s="326"/>
      <c r="K2296" s="326"/>
      <c r="L2296" s="328"/>
      <c r="M2296" s="326"/>
      <c r="N2296" s="326"/>
      <c r="O2296" s="328"/>
      <c r="P2296" s="326"/>
      <c r="Q2296" s="290">
        <v>4.75</v>
      </c>
    </row>
    <row r="2297" spans="1:17" hidden="1" outlineLevel="1" collapsed="1" x14ac:dyDescent="0.25">
      <c r="A2297" s="287"/>
      <c r="B2297" s="287"/>
      <c r="C2297" s="287"/>
      <c r="D2297" s="325">
        <v>100458642</v>
      </c>
      <c r="E2297" s="326"/>
      <c r="F2297" s="326"/>
      <c r="G2297" s="326"/>
      <c r="H2297" s="326"/>
      <c r="I2297" s="327">
        <v>6.01</v>
      </c>
      <c r="J2297" s="326"/>
      <c r="K2297" s="326"/>
      <c r="L2297" s="328"/>
      <c r="M2297" s="326"/>
      <c r="N2297" s="326"/>
      <c r="O2297" s="328"/>
      <c r="P2297" s="326"/>
      <c r="Q2297" s="290">
        <v>6.01</v>
      </c>
    </row>
    <row r="2298" spans="1:17" hidden="1" outlineLevel="1" collapsed="1" x14ac:dyDescent="0.25">
      <c r="A2298" s="287"/>
      <c r="B2298" s="287"/>
      <c r="C2298" s="287"/>
      <c r="D2298" s="325">
        <v>100458644</v>
      </c>
      <c r="E2298" s="326"/>
      <c r="F2298" s="326"/>
      <c r="G2298" s="326"/>
      <c r="H2298" s="326"/>
      <c r="I2298" s="327">
        <v>5.13</v>
      </c>
      <c r="J2298" s="326"/>
      <c r="K2298" s="326"/>
      <c r="L2298" s="328"/>
      <c r="M2298" s="326"/>
      <c r="N2298" s="326"/>
      <c r="O2298" s="328"/>
      <c r="P2298" s="326"/>
      <c r="Q2298" s="290">
        <v>5.13</v>
      </c>
    </row>
    <row r="2299" spans="1:17" hidden="1" outlineLevel="1" collapsed="1" x14ac:dyDescent="0.25">
      <c r="A2299" s="287"/>
      <c r="B2299" s="287"/>
      <c r="C2299" s="287"/>
      <c r="D2299" s="325">
        <v>100458649</v>
      </c>
      <c r="E2299" s="326"/>
      <c r="F2299" s="326"/>
      <c r="G2299" s="326"/>
      <c r="H2299" s="326"/>
      <c r="I2299" s="327">
        <v>1.23</v>
      </c>
      <c r="J2299" s="326"/>
      <c r="K2299" s="326"/>
      <c r="L2299" s="328"/>
      <c r="M2299" s="326"/>
      <c r="N2299" s="326"/>
      <c r="O2299" s="328"/>
      <c r="P2299" s="326"/>
      <c r="Q2299" s="290">
        <v>1.23</v>
      </c>
    </row>
    <row r="2300" spans="1:17" hidden="1" outlineLevel="1" collapsed="1" x14ac:dyDescent="0.25">
      <c r="A2300" s="287"/>
      <c r="B2300" s="287"/>
      <c r="C2300" s="287"/>
      <c r="D2300" s="325">
        <v>100458651</v>
      </c>
      <c r="E2300" s="326"/>
      <c r="F2300" s="326"/>
      <c r="G2300" s="326"/>
      <c r="H2300" s="326"/>
      <c r="I2300" s="327">
        <v>1.84</v>
      </c>
      <c r="J2300" s="326"/>
      <c r="K2300" s="326"/>
      <c r="L2300" s="328"/>
      <c r="M2300" s="326"/>
      <c r="N2300" s="326"/>
      <c r="O2300" s="328"/>
      <c r="P2300" s="326"/>
      <c r="Q2300" s="290">
        <v>1.84</v>
      </c>
    </row>
    <row r="2301" spans="1:17" hidden="1" outlineLevel="1" collapsed="1" x14ac:dyDescent="0.25">
      <c r="A2301" s="287"/>
      <c r="B2301" s="287"/>
      <c r="C2301" s="287"/>
      <c r="D2301" s="325">
        <v>100458654</v>
      </c>
      <c r="E2301" s="326"/>
      <c r="F2301" s="326"/>
      <c r="G2301" s="326"/>
      <c r="H2301" s="326"/>
      <c r="I2301" s="327">
        <v>3.82</v>
      </c>
      <c r="J2301" s="326"/>
      <c r="K2301" s="326"/>
      <c r="L2301" s="328"/>
      <c r="M2301" s="326"/>
      <c r="N2301" s="326"/>
      <c r="O2301" s="328"/>
      <c r="P2301" s="326"/>
      <c r="Q2301" s="290">
        <v>3.82</v>
      </c>
    </row>
    <row r="2302" spans="1:17" hidden="1" outlineLevel="1" collapsed="1" x14ac:dyDescent="0.25">
      <c r="A2302" s="287"/>
      <c r="B2302" s="287"/>
      <c r="C2302" s="287"/>
      <c r="D2302" s="325">
        <v>100458656</v>
      </c>
      <c r="E2302" s="326"/>
      <c r="F2302" s="326"/>
      <c r="G2302" s="326"/>
      <c r="H2302" s="326"/>
      <c r="I2302" s="327">
        <v>7.8665000000000003</v>
      </c>
      <c r="J2302" s="326"/>
      <c r="K2302" s="326"/>
      <c r="L2302" s="328"/>
      <c r="M2302" s="326"/>
      <c r="N2302" s="326"/>
      <c r="O2302" s="328"/>
      <c r="P2302" s="326"/>
      <c r="Q2302" s="290">
        <v>7.8665000000000003</v>
      </c>
    </row>
    <row r="2303" spans="1:17" hidden="1" outlineLevel="1" collapsed="1" x14ac:dyDescent="0.25">
      <c r="A2303" s="287"/>
      <c r="B2303" s="287"/>
      <c r="C2303" s="287"/>
      <c r="D2303" s="325">
        <v>100458658</v>
      </c>
      <c r="E2303" s="326"/>
      <c r="F2303" s="326"/>
      <c r="G2303" s="326"/>
      <c r="H2303" s="326"/>
      <c r="I2303" s="327">
        <v>9.34</v>
      </c>
      <c r="J2303" s="326"/>
      <c r="K2303" s="326"/>
      <c r="L2303" s="328"/>
      <c r="M2303" s="326"/>
      <c r="N2303" s="326"/>
      <c r="O2303" s="328"/>
      <c r="P2303" s="326"/>
      <c r="Q2303" s="290">
        <v>9.34</v>
      </c>
    </row>
    <row r="2304" spans="1:17" hidden="1" outlineLevel="1" collapsed="1" x14ac:dyDescent="0.25">
      <c r="A2304" s="287"/>
      <c r="B2304" s="287"/>
      <c r="C2304" s="287"/>
      <c r="D2304" s="325">
        <v>100458661</v>
      </c>
      <c r="E2304" s="326"/>
      <c r="F2304" s="326"/>
      <c r="G2304" s="326"/>
      <c r="H2304" s="326"/>
      <c r="I2304" s="327">
        <v>0.82</v>
      </c>
      <c r="J2304" s="326"/>
      <c r="K2304" s="326"/>
      <c r="L2304" s="328"/>
      <c r="M2304" s="326"/>
      <c r="N2304" s="326"/>
      <c r="O2304" s="328"/>
      <c r="P2304" s="326"/>
      <c r="Q2304" s="290">
        <v>0.82</v>
      </c>
    </row>
    <row r="2305" spans="1:17" hidden="1" outlineLevel="1" collapsed="1" x14ac:dyDescent="0.25">
      <c r="A2305" s="287"/>
      <c r="B2305" s="287"/>
      <c r="C2305" s="287"/>
      <c r="D2305" s="325">
        <v>100458662</v>
      </c>
      <c r="E2305" s="326"/>
      <c r="F2305" s="326"/>
      <c r="G2305" s="326"/>
      <c r="H2305" s="326"/>
      <c r="I2305" s="327">
        <v>1.25</v>
      </c>
      <c r="J2305" s="326"/>
      <c r="K2305" s="326"/>
      <c r="L2305" s="328"/>
      <c r="M2305" s="326"/>
      <c r="N2305" s="326"/>
      <c r="O2305" s="328"/>
      <c r="P2305" s="326"/>
      <c r="Q2305" s="290">
        <v>1.25</v>
      </c>
    </row>
    <row r="2306" spans="1:17" hidden="1" outlineLevel="1" collapsed="1" x14ac:dyDescent="0.25">
      <c r="A2306" s="287"/>
      <c r="B2306" s="287"/>
      <c r="C2306" s="287"/>
      <c r="D2306" s="325">
        <v>100458668</v>
      </c>
      <c r="E2306" s="326"/>
      <c r="F2306" s="326"/>
      <c r="G2306" s="326"/>
      <c r="H2306" s="326"/>
      <c r="I2306" s="327">
        <v>0.48</v>
      </c>
      <c r="J2306" s="326"/>
      <c r="K2306" s="326"/>
      <c r="L2306" s="328"/>
      <c r="M2306" s="326"/>
      <c r="N2306" s="326"/>
      <c r="O2306" s="328"/>
      <c r="P2306" s="326"/>
      <c r="Q2306" s="290">
        <v>0.48</v>
      </c>
    </row>
    <row r="2307" spans="1:17" hidden="1" outlineLevel="1" collapsed="1" x14ac:dyDescent="0.25">
      <c r="A2307" s="287"/>
      <c r="B2307" s="287"/>
      <c r="C2307" s="287"/>
      <c r="D2307" s="325">
        <v>100458670</v>
      </c>
      <c r="E2307" s="326"/>
      <c r="F2307" s="326"/>
      <c r="G2307" s="326"/>
      <c r="H2307" s="326"/>
      <c r="I2307" s="327">
        <v>5.05</v>
      </c>
      <c r="J2307" s="326"/>
      <c r="K2307" s="326"/>
      <c r="L2307" s="328"/>
      <c r="M2307" s="326"/>
      <c r="N2307" s="326"/>
      <c r="O2307" s="328"/>
      <c r="P2307" s="326"/>
      <c r="Q2307" s="290">
        <v>5.05</v>
      </c>
    </row>
    <row r="2308" spans="1:17" hidden="1" outlineLevel="1" collapsed="1" x14ac:dyDescent="0.25">
      <c r="A2308" s="287"/>
      <c r="B2308" s="287"/>
      <c r="C2308" s="287"/>
      <c r="D2308" s="325">
        <v>100458675</v>
      </c>
      <c r="E2308" s="326"/>
      <c r="F2308" s="326"/>
      <c r="G2308" s="326"/>
      <c r="H2308" s="326"/>
      <c r="I2308" s="327">
        <v>9.4499999999999993</v>
      </c>
      <c r="J2308" s="326"/>
      <c r="K2308" s="326"/>
      <c r="L2308" s="328"/>
      <c r="M2308" s="326"/>
      <c r="N2308" s="326"/>
      <c r="O2308" s="328"/>
      <c r="P2308" s="326"/>
      <c r="Q2308" s="290">
        <v>9.4499999999999993</v>
      </c>
    </row>
    <row r="2309" spans="1:17" hidden="1" outlineLevel="1" collapsed="1" x14ac:dyDescent="0.25">
      <c r="A2309" s="287"/>
      <c r="B2309" s="287"/>
      <c r="C2309" s="287"/>
      <c r="D2309" s="325">
        <v>100458677</v>
      </c>
      <c r="E2309" s="326"/>
      <c r="F2309" s="326"/>
      <c r="G2309" s="326"/>
      <c r="H2309" s="326"/>
      <c r="I2309" s="327">
        <v>9.3000000000000007</v>
      </c>
      <c r="J2309" s="326"/>
      <c r="K2309" s="326"/>
      <c r="L2309" s="328"/>
      <c r="M2309" s="326"/>
      <c r="N2309" s="326"/>
      <c r="O2309" s="328"/>
      <c r="P2309" s="326"/>
      <c r="Q2309" s="290">
        <v>9.3000000000000007</v>
      </c>
    </row>
    <row r="2310" spans="1:17" hidden="1" outlineLevel="1" collapsed="1" x14ac:dyDescent="0.25">
      <c r="A2310" s="287"/>
      <c r="B2310" s="287"/>
      <c r="C2310" s="287"/>
      <c r="D2310" s="325">
        <v>100458678</v>
      </c>
      <c r="E2310" s="326"/>
      <c r="F2310" s="326"/>
      <c r="G2310" s="326"/>
      <c r="H2310" s="326"/>
      <c r="I2310" s="327">
        <v>11.83</v>
      </c>
      <c r="J2310" s="326"/>
      <c r="K2310" s="326"/>
      <c r="L2310" s="328"/>
      <c r="M2310" s="326"/>
      <c r="N2310" s="326"/>
      <c r="O2310" s="328"/>
      <c r="P2310" s="326"/>
      <c r="Q2310" s="290">
        <v>11.83</v>
      </c>
    </row>
    <row r="2311" spans="1:17" hidden="1" outlineLevel="1" collapsed="1" x14ac:dyDescent="0.25">
      <c r="A2311" s="287"/>
      <c r="B2311" s="287"/>
      <c r="C2311" s="287"/>
      <c r="D2311" s="325">
        <v>100458681</v>
      </c>
      <c r="E2311" s="326"/>
      <c r="F2311" s="326"/>
      <c r="G2311" s="326"/>
      <c r="H2311" s="326"/>
      <c r="I2311" s="327">
        <v>2.8250000000000002</v>
      </c>
      <c r="J2311" s="326"/>
      <c r="K2311" s="326"/>
      <c r="L2311" s="328"/>
      <c r="M2311" s="326"/>
      <c r="N2311" s="326"/>
      <c r="O2311" s="328"/>
      <c r="P2311" s="326"/>
      <c r="Q2311" s="290">
        <v>2.8250000000000002</v>
      </c>
    </row>
    <row r="2312" spans="1:17" hidden="1" outlineLevel="1" collapsed="1" x14ac:dyDescent="0.25">
      <c r="A2312" s="287"/>
      <c r="B2312" s="287"/>
      <c r="C2312" s="287"/>
      <c r="D2312" s="325">
        <v>100458596</v>
      </c>
      <c r="E2312" s="326"/>
      <c r="F2312" s="326"/>
      <c r="G2312" s="326"/>
      <c r="H2312" s="326"/>
      <c r="I2312" s="327">
        <v>1.1299999999999999</v>
      </c>
      <c r="J2312" s="326"/>
      <c r="K2312" s="326"/>
      <c r="L2312" s="328"/>
      <c r="M2312" s="326"/>
      <c r="N2312" s="326"/>
      <c r="O2312" s="328"/>
      <c r="P2312" s="326"/>
      <c r="Q2312" s="290">
        <v>1.1299999999999999</v>
      </c>
    </row>
    <row r="2313" spans="1:17" hidden="1" outlineLevel="1" collapsed="1" x14ac:dyDescent="0.25">
      <c r="A2313" s="287"/>
      <c r="B2313" s="287"/>
      <c r="C2313" s="287"/>
      <c r="D2313" s="325">
        <v>100458599</v>
      </c>
      <c r="E2313" s="326"/>
      <c r="F2313" s="326"/>
      <c r="G2313" s="326"/>
      <c r="H2313" s="326"/>
      <c r="I2313" s="327">
        <v>1.05</v>
      </c>
      <c r="J2313" s="326"/>
      <c r="K2313" s="326"/>
      <c r="L2313" s="328"/>
      <c r="M2313" s="326"/>
      <c r="N2313" s="326"/>
      <c r="O2313" s="328"/>
      <c r="P2313" s="326"/>
      <c r="Q2313" s="290">
        <v>1.05</v>
      </c>
    </row>
    <row r="2314" spans="1:17" hidden="1" outlineLevel="1" collapsed="1" x14ac:dyDescent="0.25">
      <c r="A2314" s="287"/>
      <c r="B2314" s="287"/>
      <c r="C2314" s="287"/>
      <c r="D2314" s="325">
        <v>100458602</v>
      </c>
      <c r="E2314" s="326"/>
      <c r="F2314" s="326"/>
      <c r="G2314" s="326"/>
      <c r="H2314" s="326"/>
      <c r="I2314" s="327">
        <v>7.83</v>
      </c>
      <c r="J2314" s="326"/>
      <c r="K2314" s="326"/>
      <c r="L2314" s="328"/>
      <c r="M2314" s="326"/>
      <c r="N2314" s="326"/>
      <c r="O2314" s="328"/>
      <c r="P2314" s="326"/>
      <c r="Q2314" s="290">
        <v>7.83</v>
      </c>
    </row>
    <row r="2315" spans="1:17" hidden="1" outlineLevel="1" collapsed="1" x14ac:dyDescent="0.25">
      <c r="A2315" s="287"/>
      <c r="B2315" s="287"/>
      <c r="C2315" s="287"/>
      <c r="D2315" s="325">
        <v>100458606</v>
      </c>
      <c r="E2315" s="326"/>
      <c r="F2315" s="326"/>
      <c r="G2315" s="326"/>
      <c r="H2315" s="326"/>
      <c r="I2315" s="327">
        <v>2.4300000000000002</v>
      </c>
      <c r="J2315" s="326"/>
      <c r="K2315" s="326"/>
      <c r="L2315" s="328"/>
      <c r="M2315" s="326"/>
      <c r="N2315" s="326"/>
      <c r="O2315" s="328"/>
      <c r="P2315" s="326"/>
      <c r="Q2315" s="290">
        <v>2.4300000000000002</v>
      </c>
    </row>
    <row r="2316" spans="1:17" hidden="1" outlineLevel="1" collapsed="1" x14ac:dyDescent="0.25">
      <c r="A2316" s="287"/>
      <c r="B2316" s="287"/>
      <c r="C2316" s="287"/>
      <c r="D2316" s="325">
        <v>100458607</v>
      </c>
      <c r="E2316" s="326"/>
      <c r="F2316" s="326"/>
      <c r="G2316" s="326"/>
      <c r="H2316" s="326"/>
      <c r="I2316" s="327">
        <v>1.24</v>
      </c>
      <c r="J2316" s="326"/>
      <c r="K2316" s="326"/>
      <c r="L2316" s="328"/>
      <c r="M2316" s="326"/>
      <c r="N2316" s="326"/>
      <c r="O2316" s="328"/>
      <c r="P2316" s="326"/>
      <c r="Q2316" s="290">
        <v>1.24</v>
      </c>
    </row>
    <row r="2317" spans="1:17" hidden="1" outlineLevel="1" collapsed="1" x14ac:dyDescent="0.25">
      <c r="A2317" s="287"/>
      <c r="B2317" s="287"/>
      <c r="C2317" s="287"/>
      <c r="D2317" s="325">
        <v>100458609</v>
      </c>
      <c r="E2317" s="326"/>
      <c r="F2317" s="326"/>
      <c r="G2317" s="326"/>
      <c r="H2317" s="326"/>
      <c r="I2317" s="327">
        <v>0.22</v>
      </c>
      <c r="J2317" s="326"/>
      <c r="K2317" s="326"/>
      <c r="L2317" s="328"/>
      <c r="M2317" s="326"/>
      <c r="N2317" s="326"/>
      <c r="O2317" s="328"/>
      <c r="P2317" s="326"/>
      <c r="Q2317" s="290">
        <v>0.22</v>
      </c>
    </row>
    <row r="2318" spans="1:17" hidden="1" outlineLevel="1" collapsed="1" x14ac:dyDescent="0.25">
      <c r="A2318" s="287"/>
      <c r="B2318" s="287"/>
      <c r="C2318" s="287"/>
      <c r="D2318" s="325">
        <v>100458610</v>
      </c>
      <c r="E2318" s="326"/>
      <c r="F2318" s="326"/>
      <c r="G2318" s="326"/>
      <c r="H2318" s="326"/>
      <c r="I2318" s="327">
        <v>5.42</v>
      </c>
      <c r="J2318" s="326"/>
      <c r="K2318" s="326"/>
      <c r="L2318" s="328"/>
      <c r="M2318" s="326"/>
      <c r="N2318" s="326"/>
      <c r="O2318" s="328"/>
      <c r="P2318" s="326"/>
      <c r="Q2318" s="290">
        <v>5.42</v>
      </c>
    </row>
    <row r="2319" spans="1:17" hidden="1" outlineLevel="1" collapsed="1" x14ac:dyDescent="0.25">
      <c r="A2319" s="287"/>
      <c r="B2319" s="287"/>
      <c r="C2319" s="287"/>
      <c r="D2319" s="325">
        <v>100458611</v>
      </c>
      <c r="E2319" s="326"/>
      <c r="F2319" s="326"/>
      <c r="G2319" s="326"/>
      <c r="H2319" s="326"/>
      <c r="I2319" s="327">
        <v>2.74</v>
      </c>
      <c r="J2319" s="326"/>
      <c r="K2319" s="326"/>
      <c r="L2319" s="328"/>
      <c r="M2319" s="326"/>
      <c r="N2319" s="326"/>
      <c r="O2319" s="328"/>
      <c r="P2319" s="326"/>
      <c r="Q2319" s="290">
        <v>2.74</v>
      </c>
    </row>
    <row r="2320" spans="1:17" hidden="1" outlineLevel="1" collapsed="1" x14ac:dyDescent="0.25">
      <c r="A2320" s="287"/>
      <c r="B2320" s="287"/>
      <c r="C2320" s="287"/>
      <c r="D2320" s="325">
        <v>100458613</v>
      </c>
      <c r="E2320" s="326"/>
      <c r="F2320" s="326"/>
      <c r="G2320" s="326"/>
      <c r="H2320" s="326"/>
      <c r="I2320" s="327">
        <v>9.57</v>
      </c>
      <c r="J2320" s="326"/>
      <c r="K2320" s="326"/>
      <c r="L2320" s="328"/>
      <c r="M2320" s="326"/>
      <c r="N2320" s="326"/>
      <c r="O2320" s="328"/>
      <c r="P2320" s="326"/>
      <c r="Q2320" s="290">
        <v>9.57</v>
      </c>
    </row>
    <row r="2321" spans="1:17" hidden="1" outlineLevel="1" collapsed="1" x14ac:dyDescent="0.25">
      <c r="A2321" s="287"/>
      <c r="B2321" s="287"/>
      <c r="C2321" s="287"/>
      <c r="D2321" s="325">
        <v>100458477</v>
      </c>
      <c r="E2321" s="326"/>
      <c r="F2321" s="326"/>
      <c r="G2321" s="326"/>
      <c r="H2321" s="326"/>
      <c r="I2321" s="327">
        <v>4.5199999999999996</v>
      </c>
      <c r="J2321" s="326"/>
      <c r="K2321" s="326"/>
      <c r="L2321" s="328"/>
      <c r="M2321" s="326"/>
      <c r="N2321" s="326"/>
      <c r="O2321" s="328"/>
      <c r="P2321" s="326"/>
      <c r="Q2321" s="290">
        <v>4.5199999999999996</v>
      </c>
    </row>
    <row r="2322" spans="1:17" hidden="1" outlineLevel="1" collapsed="1" x14ac:dyDescent="0.25">
      <c r="A2322" s="287"/>
      <c r="B2322" s="287"/>
      <c r="C2322" s="287"/>
      <c r="D2322" s="325">
        <v>100458481</v>
      </c>
      <c r="E2322" s="326"/>
      <c r="F2322" s="326"/>
      <c r="G2322" s="326"/>
      <c r="H2322" s="326"/>
      <c r="I2322" s="327">
        <v>10.27</v>
      </c>
      <c r="J2322" s="326"/>
      <c r="K2322" s="326"/>
      <c r="L2322" s="328"/>
      <c r="M2322" s="326"/>
      <c r="N2322" s="326"/>
      <c r="O2322" s="328"/>
      <c r="P2322" s="326"/>
      <c r="Q2322" s="290">
        <v>10.27</v>
      </c>
    </row>
    <row r="2323" spans="1:17" hidden="1" outlineLevel="1" collapsed="1" x14ac:dyDescent="0.25">
      <c r="A2323" s="287"/>
      <c r="B2323" s="287"/>
      <c r="C2323" s="287"/>
      <c r="D2323" s="325">
        <v>100458484</v>
      </c>
      <c r="E2323" s="326"/>
      <c r="F2323" s="326"/>
      <c r="G2323" s="326"/>
      <c r="H2323" s="326"/>
      <c r="I2323" s="327">
        <v>7.43</v>
      </c>
      <c r="J2323" s="326"/>
      <c r="K2323" s="326"/>
      <c r="L2323" s="328"/>
      <c r="M2323" s="326"/>
      <c r="N2323" s="326"/>
      <c r="O2323" s="328"/>
      <c r="P2323" s="326"/>
      <c r="Q2323" s="290">
        <v>7.43</v>
      </c>
    </row>
    <row r="2324" spans="1:17" hidden="1" outlineLevel="1" collapsed="1" x14ac:dyDescent="0.25">
      <c r="A2324" s="287"/>
      <c r="B2324" s="287"/>
      <c r="C2324" s="287"/>
      <c r="D2324" s="325">
        <v>100458485</v>
      </c>
      <c r="E2324" s="326"/>
      <c r="F2324" s="326"/>
      <c r="G2324" s="326"/>
      <c r="H2324" s="326"/>
      <c r="I2324" s="327">
        <v>11.53</v>
      </c>
      <c r="J2324" s="326"/>
      <c r="K2324" s="326"/>
      <c r="L2324" s="328"/>
      <c r="M2324" s="326"/>
      <c r="N2324" s="326"/>
      <c r="O2324" s="328"/>
      <c r="P2324" s="326"/>
      <c r="Q2324" s="290">
        <v>11.53</v>
      </c>
    </row>
    <row r="2325" spans="1:17" hidden="1" outlineLevel="1" collapsed="1" x14ac:dyDescent="0.25">
      <c r="A2325" s="287"/>
      <c r="B2325" s="287"/>
      <c r="C2325" s="287"/>
      <c r="D2325" s="325">
        <v>100458486</v>
      </c>
      <c r="E2325" s="326"/>
      <c r="F2325" s="326"/>
      <c r="G2325" s="326"/>
      <c r="H2325" s="326"/>
      <c r="I2325" s="327">
        <v>7.85</v>
      </c>
      <c r="J2325" s="326"/>
      <c r="K2325" s="326"/>
      <c r="L2325" s="328"/>
      <c r="M2325" s="326"/>
      <c r="N2325" s="326"/>
      <c r="O2325" s="328"/>
      <c r="P2325" s="326"/>
      <c r="Q2325" s="290">
        <v>7.85</v>
      </c>
    </row>
    <row r="2326" spans="1:17" hidden="1" outlineLevel="1" collapsed="1" x14ac:dyDescent="0.25">
      <c r="A2326" s="287"/>
      <c r="B2326" s="287"/>
      <c r="C2326" s="287"/>
      <c r="D2326" s="325">
        <v>100458487</v>
      </c>
      <c r="E2326" s="326"/>
      <c r="F2326" s="326"/>
      <c r="G2326" s="326"/>
      <c r="H2326" s="326"/>
      <c r="I2326" s="327">
        <v>11.1</v>
      </c>
      <c r="J2326" s="326"/>
      <c r="K2326" s="326"/>
      <c r="L2326" s="328"/>
      <c r="M2326" s="326"/>
      <c r="N2326" s="326"/>
      <c r="O2326" s="328"/>
      <c r="P2326" s="326"/>
      <c r="Q2326" s="290">
        <v>11.1</v>
      </c>
    </row>
    <row r="2327" spans="1:17" hidden="1" outlineLevel="1" collapsed="1" x14ac:dyDescent="0.25">
      <c r="A2327" s="287"/>
      <c r="B2327" s="287"/>
      <c r="C2327" s="287"/>
      <c r="D2327" s="325">
        <v>100458495</v>
      </c>
      <c r="E2327" s="326"/>
      <c r="F2327" s="326"/>
      <c r="G2327" s="326"/>
      <c r="H2327" s="326"/>
      <c r="I2327" s="327">
        <v>3.83</v>
      </c>
      <c r="J2327" s="326"/>
      <c r="K2327" s="326"/>
      <c r="L2327" s="328"/>
      <c r="M2327" s="326"/>
      <c r="N2327" s="326"/>
      <c r="O2327" s="328"/>
      <c r="P2327" s="326"/>
      <c r="Q2327" s="290">
        <v>3.83</v>
      </c>
    </row>
    <row r="2328" spans="1:17" hidden="1" outlineLevel="1" collapsed="1" x14ac:dyDescent="0.25">
      <c r="A2328" s="287"/>
      <c r="B2328" s="287"/>
      <c r="C2328" s="287"/>
      <c r="D2328" s="325">
        <v>100458497</v>
      </c>
      <c r="E2328" s="326"/>
      <c r="F2328" s="326"/>
      <c r="G2328" s="326"/>
      <c r="H2328" s="326"/>
      <c r="I2328" s="327">
        <v>10.56</v>
      </c>
      <c r="J2328" s="326"/>
      <c r="K2328" s="326"/>
      <c r="L2328" s="328"/>
      <c r="M2328" s="326"/>
      <c r="N2328" s="326"/>
      <c r="O2328" s="328"/>
      <c r="P2328" s="326"/>
      <c r="Q2328" s="290">
        <v>10.56</v>
      </c>
    </row>
    <row r="2329" spans="1:17" hidden="1" outlineLevel="1" collapsed="1" x14ac:dyDescent="0.25">
      <c r="A2329" s="287"/>
      <c r="B2329" s="287"/>
      <c r="C2329" s="287"/>
      <c r="D2329" s="325">
        <v>100458504</v>
      </c>
      <c r="E2329" s="326"/>
      <c r="F2329" s="326"/>
      <c r="G2329" s="326"/>
      <c r="H2329" s="326"/>
      <c r="I2329" s="327">
        <v>9.8800000000000008</v>
      </c>
      <c r="J2329" s="326"/>
      <c r="K2329" s="326"/>
      <c r="L2329" s="328"/>
      <c r="M2329" s="326"/>
      <c r="N2329" s="326"/>
      <c r="O2329" s="328"/>
      <c r="P2329" s="326"/>
      <c r="Q2329" s="290">
        <v>9.8800000000000008</v>
      </c>
    </row>
    <row r="2330" spans="1:17" hidden="1" outlineLevel="1" collapsed="1" x14ac:dyDescent="0.25">
      <c r="A2330" s="287"/>
      <c r="B2330" s="287"/>
      <c r="C2330" s="287"/>
      <c r="D2330" s="325">
        <v>100458506</v>
      </c>
      <c r="E2330" s="326"/>
      <c r="F2330" s="326"/>
      <c r="G2330" s="326"/>
      <c r="H2330" s="326"/>
      <c r="I2330" s="327">
        <v>7.3650000000000002</v>
      </c>
      <c r="J2330" s="326"/>
      <c r="K2330" s="326"/>
      <c r="L2330" s="328"/>
      <c r="M2330" s="326"/>
      <c r="N2330" s="326"/>
      <c r="O2330" s="328"/>
      <c r="P2330" s="326"/>
      <c r="Q2330" s="290">
        <v>7.3650000000000002</v>
      </c>
    </row>
    <row r="2331" spans="1:17" hidden="1" outlineLevel="1" collapsed="1" x14ac:dyDescent="0.25">
      <c r="A2331" s="287"/>
      <c r="B2331" s="287"/>
      <c r="C2331" s="287"/>
      <c r="D2331" s="325">
        <v>100458507</v>
      </c>
      <c r="E2331" s="326"/>
      <c r="F2331" s="326"/>
      <c r="G2331" s="326"/>
      <c r="H2331" s="326"/>
      <c r="I2331" s="327">
        <v>3.355</v>
      </c>
      <c r="J2331" s="326"/>
      <c r="K2331" s="326"/>
      <c r="L2331" s="328"/>
      <c r="M2331" s="326"/>
      <c r="N2331" s="326"/>
      <c r="O2331" s="328"/>
      <c r="P2331" s="326"/>
      <c r="Q2331" s="290">
        <v>3.355</v>
      </c>
    </row>
    <row r="2332" spans="1:17" hidden="1" outlineLevel="1" collapsed="1" x14ac:dyDescent="0.25">
      <c r="A2332" s="287"/>
      <c r="B2332" s="287"/>
      <c r="C2332" s="287"/>
      <c r="D2332" s="325">
        <v>100458514</v>
      </c>
      <c r="E2332" s="326"/>
      <c r="F2332" s="326"/>
      <c r="G2332" s="326"/>
      <c r="H2332" s="326"/>
      <c r="I2332" s="327">
        <v>7.32</v>
      </c>
      <c r="J2332" s="326"/>
      <c r="K2332" s="326"/>
      <c r="L2332" s="328"/>
      <c r="M2332" s="326"/>
      <c r="N2332" s="326"/>
      <c r="O2332" s="328"/>
      <c r="P2332" s="326"/>
      <c r="Q2332" s="290">
        <v>7.32</v>
      </c>
    </row>
    <row r="2333" spans="1:17" hidden="1" outlineLevel="1" collapsed="1" x14ac:dyDescent="0.25">
      <c r="A2333" s="287"/>
      <c r="B2333" s="287"/>
      <c r="C2333" s="287"/>
      <c r="D2333" s="325">
        <v>100458522</v>
      </c>
      <c r="E2333" s="326"/>
      <c r="F2333" s="326"/>
      <c r="G2333" s="326"/>
      <c r="H2333" s="326"/>
      <c r="I2333" s="327">
        <v>2.52</v>
      </c>
      <c r="J2333" s="326"/>
      <c r="K2333" s="326"/>
      <c r="L2333" s="328"/>
      <c r="M2333" s="326"/>
      <c r="N2333" s="326"/>
      <c r="O2333" s="328"/>
      <c r="P2333" s="326"/>
      <c r="Q2333" s="290">
        <v>2.52</v>
      </c>
    </row>
    <row r="2334" spans="1:17" hidden="1" outlineLevel="1" collapsed="1" x14ac:dyDescent="0.25">
      <c r="A2334" s="287"/>
      <c r="B2334" s="287"/>
      <c r="C2334" s="287"/>
      <c r="D2334" s="325">
        <v>100458526</v>
      </c>
      <c r="E2334" s="326"/>
      <c r="F2334" s="326"/>
      <c r="G2334" s="326"/>
      <c r="H2334" s="326"/>
      <c r="I2334" s="327">
        <v>4.82</v>
      </c>
      <c r="J2334" s="326"/>
      <c r="K2334" s="326"/>
      <c r="L2334" s="328"/>
      <c r="M2334" s="326"/>
      <c r="N2334" s="326"/>
      <c r="O2334" s="328"/>
      <c r="P2334" s="326"/>
      <c r="Q2334" s="290">
        <v>4.82</v>
      </c>
    </row>
    <row r="2335" spans="1:17" hidden="1" outlineLevel="1" collapsed="1" x14ac:dyDescent="0.25">
      <c r="A2335" s="287"/>
      <c r="B2335" s="287"/>
      <c r="C2335" s="287"/>
      <c r="D2335" s="325">
        <v>100458529</v>
      </c>
      <c r="E2335" s="326"/>
      <c r="F2335" s="326"/>
      <c r="G2335" s="326"/>
      <c r="H2335" s="326"/>
      <c r="I2335" s="327">
        <v>8.52</v>
      </c>
      <c r="J2335" s="326"/>
      <c r="K2335" s="326"/>
      <c r="L2335" s="328"/>
      <c r="M2335" s="326"/>
      <c r="N2335" s="326"/>
      <c r="O2335" s="328"/>
      <c r="P2335" s="326"/>
      <c r="Q2335" s="290">
        <v>8.52</v>
      </c>
    </row>
    <row r="2336" spans="1:17" hidden="1" outlineLevel="1" collapsed="1" x14ac:dyDescent="0.25">
      <c r="A2336" s="287"/>
      <c r="B2336" s="287"/>
      <c r="C2336" s="287"/>
      <c r="D2336" s="325">
        <v>100458530</v>
      </c>
      <c r="E2336" s="326"/>
      <c r="F2336" s="326"/>
      <c r="G2336" s="326"/>
      <c r="H2336" s="326"/>
      <c r="I2336" s="327">
        <v>0.93</v>
      </c>
      <c r="J2336" s="326"/>
      <c r="K2336" s="326"/>
      <c r="L2336" s="328"/>
      <c r="M2336" s="326"/>
      <c r="N2336" s="326"/>
      <c r="O2336" s="328"/>
      <c r="P2336" s="326"/>
      <c r="Q2336" s="290">
        <v>0.93</v>
      </c>
    </row>
    <row r="2337" spans="1:17" hidden="1" outlineLevel="1" collapsed="1" x14ac:dyDescent="0.25">
      <c r="A2337" s="287"/>
      <c r="B2337" s="287"/>
      <c r="C2337" s="287"/>
      <c r="D2337" s="325">
        <v>100458533</v>
      </c>
      <c r="E2337" s="326"/>
      <c r="F2337" s="326"/>
      <c r="G2337" s="326"/>
      <c r="H2337" s="326"/>
      <c r="I2337" s="327">
        <v>7.56</v>
      </c>
      <c r="J2337" s="326"/>
      <c r="K2337" s="326"/>
      <c r="L2337" s="328"/>
      <c r="M2337" s="326"/>
      <c r="N2337" s="326"/>
      <c r="O2337" s="328"/>
      <c r="P2337" s="326"/>
      <c r="Q2337" s="290">
        <v>7.56</v>
      </c>
    </row>
    <row r="2338" spans="1:17" hidden="1" outlineLevel="1" collapsed="1" x14ac:dyDescent="0.25">
      <c r="A2338" s="287"/>
      <c r="B2338" s="287"/>
      <c r="C2338" s="287"/>
      <c r="D2338" s="325">
        <v>100458534</v>
      </c>
      <c r="E2338" s="326"/>
      <c r="F2338" s="326"/>
      <c r="G2338" s="326"/>
      <c r="H2338" s="326"/>
      <c r="I2338" s="327">
        <v>9.01</v>
      </c>
      <c r="J2338" s="326"/>
      <c r="K2338" s="326"/>
      <c r="L2338" s="328"/>
      <c r="M2338" s="326"/>
      <c r="N2338" s="326"/>
      <c r="O2338" s="328"/>
      <c r="P2338" s="326"/>
      <c r="Q2338" s="290">
        <v>9.01</v>
      </c>
    </row>
    <row r="2339" spans="1:17" hidden="1" outlineLevel="1" collapsed="1" x14ac:dyDescent="0.25">
      <c r="A2339" s="287"/>
      <c r="B2339" s="287"/>
      <c r="C2339" s="287"/>
      <c r="D2339" s="325">
        <v>100458535</v>
      </c>
      <c r="E2339" s="326"/>
      <c r="F2339" s="326"/>
      <c r="G2339" s="326"/>
      <c r="H2339" s="326"/>
      <c r="I2339" s="327">
        <v>9.25</v>
      </c>
      <c r="J2339" s="326"/>
      <c r="K2339" s="326"/>
      <c r="L2339" s="328"/>
      <c r="M2339" s="326"/>
      <c r="N2339" s="326"/>
      <c r="O2339" s="328"/>
      <c r="P2339" s="326"/>
      <c r="Q2339" s="290">
        <v>9.25</v>
      </c>
    </row>
    <row r="2340" spans="1:17" hidden="1" outlineLevel="1" collapsed="1" x14ac:dyDescent="0.25">
      <c r="A2340" s="287"/>
      <c r="B2340" s="287"/>
      <c r="C2340" s="287"/>
      <c r="D2340" s="325">
        <v>100458540</v>
      </c>
      <c r="E2340" s="326"/>
      <c r="F2340" s="326"/>
      <c r="G2340" s="326"/>
      <c r="H2340" s="326"/>
      <c r="I2340" s="327">
        <v>4.32</v>
      </c>
      <c r="J2340" s="326"/>
      <c r="K2340" s="326"/>
      <c r="L2340" s="328"/>
      <c r="M2340" s="326"/>
      <c r="N2340" s="326"/>
      <c r="O2340" s="328"/>
      <c r="P2340" s="326"/>
      <c r="Q2340" s="290">
        <v>4.32</v>
      </c>
    </row>
    <row r="2341" spans="1:17" hidden="1" outlineLevel="1" collapsed="1" x14ac:dyDescent="0.25">
      <c r="A2341" s="287"/>
      <c r="B2341" s="287"/>
      <c r="C2341" s="287"/>
      <c r="D2341" s="325">
        <v>100458541</v>
      </c>
      <c r="E2341" s="326"/>
      <c r="F2341" s="326"/>
      <c r="G2341" s="326"/>
      <c r="H2341" s="326"/>
      <c r="I2341" s="327">
        <v>6.47</v>
      </c>
      <c r="J2341" s="326"/>
      <c r="K2341" s="326"/>
      <c r="L2341" s="328"/>
      <c r="M2341" s="326"/>
      <c r="N2341" s="326"/>
      <c r="O2341" s="328"/>
      <c r="P2341" s="326"/>
      <c r="Q2341" s="290">
        <v>6.47</v>
      </c>
    </row>
    <row r="2342" spans="1:17" hidden="1" outlineLevel="1" collapsed="1" x14ac:dyDescent="0.25">
      <c r="A2342" s="287"/>
      <c r="B2342" s="287"/>
      <c r="C2342" s="287"/>
      <c r="D2342" s="325">
        <v>100458542</v>
      </c>
      <c r="E2342" s="326"/>
      <c r="F2342" s="326"/>
      <c r="G2342" s="326"/>
      <c r="H2342" s="326"/>
      <c r="I2342" s="327">
        <v>11.1935</v>
      </c>
      <c r="J2342" s="326"/>
      <c r="K2342" s="326"/>
      <c r="L2342" s="328"/>
      <c r="M2342" s="326"/>
      <c r="N2342" s="326"/>
      <c r="O2342" s="328"/>
      <c r="P2342" s="326"/>
      <c r="Q2342" s="290">
        <v>11.1935</v>
      </c>
    </row>
    <row r="2343" spans="1:17" hidden="1" outlineLevel="1" collapsed="1" x14ac:dyDescent="0.25">
      <c r="A2343" s="287"/>
      <c r="B2343" s="287"/>
      <c r="C2343" s="287"/>
      <c r="D2343" s="325">
        <v>100458547</v>
      </c>
      <c r="E2343" s="326"/>
      <c r="F2343" s="326"/>
      <c r="G2343" s="326"/>
      <c r="H2343" s="326"/>
      <c r="I2343" s="327">
        <v>10.39</v>
      </c>
      <c r="J2343" s="326"/>
      <c r="K2343" s="326"/>
      <c r="L2343" s="328"/>
      <c r="M2343" s="326"/>
      <c r="N2343" s="326"/>
      <c r="O2343" s="328"/>
      <c r="P2343" s="326"/>
      <c r="Q2343" s="290">
        <v>10.39</v>
      </c>
    </row>
    <row r="2344" spans="1:17" hidden="1" outlineLevel="1" collapsed="1" x14ac:dyDescent="0.25">
      <c r="A2344" s="287"/>
      <c r="B2344" s="287"/>
      <c r="C2344" s="287"/>
      <c r="D2344" s="325">
        <v>100458551</v>
      </c>
      <c r="E2344" s="326"/>
      <c r="F2344" s="326"/>
      <c r="G2344" s="326"/>
      <c r="H2344" s="326"/>
      <c r="I2344" s="327">
        <v>3.62</v>
      </c>
      <c r="J2344" s="326"/>
      <c r="K2344" s="326"/>
      <c r="L2344" s="328"/>
      <c r="M2344" s="326"/>
      <c r="N2344" s="326"/>
      <c r="O2344" s="328"/>
      <c r="P2344" s="326"/>
      <c r="Q2344" s="290">
        <v>3.62</v>
      </c>
    </row>
    <row r="2345" spans="1:17" hidden="1" outlineLevel="1" collapsed="1" x14ac:dyDescent="0.25">
      <c r="A2345" s="287"/>
      <c r="B2345" s="287"/>
      <c r="C2345" s="287"/>
      <c r="D2345" s="325">
        <v>100458552</v>
      </c>
      <c r="E2345" s="326"/>
      <c r="F2345" s="326"/>
      <c r="G2345" s="326"/>
      <c r="H2345" s="326"/>
      <c r="I2345" s="327">
        <v>4.83</v>
      </c>
      <c r="J2345" s="326"/>
      <c r="K2345" s="326"/>
      <c r="L2345" s="328"/>
      <c r="M2345" s="326"/>
      <c r="N2345" s="326"/>
      <c r="O2345" s="328"/>
      <c r="P2345" s="326"/>
      <c r="Q2345" s="290">
        <v>4.83</v>
      </c>
    </row>
    <row r="2346" spans="1:17" hidden="1" outlineLevel="1" collapsed="1" x14ac:dyDescent="0.25">
      <c r="A2346" s="287"/>
      <c r="B2346" s="287"/>
      <c r="C2346" s="287"/>
      <c r="D2346" s="325">
        <v>100458556</v>
      </c>
      <c r="E2346" s="326"/>
      <c r="F2346" s="326"/>
      <c r="G2346" s="326"/>
      <c r="H2346" s="326"/>
      <c r="I2346" s="327">
        <v>1.7410000000000001</v>
      </c>
      <c r="J2346" s="326"/>
      <c r="K2346" s="326"/>
      <c r="L2346" s="328"/>
      <c r="M2346" s="326"/>
      <c r="N2346" s="326"/>
      <c r="O2346" s="328"/>
      <c r="P2346" s="326"/>
      <c r="Q2346" s="290">
        <v>1.7410000000000001</v>
      </c>
    </row>
    <row r="2347" spans="1:17" hidden="1" outlineLevel="1" collapsed="1" x14ac:dyDescent="0.25">
      <c r="A2347" s="287"/>
      <c r="B2347" s="287"/>
      <c r="C2347" s="287"/>
      <c r="D2347" s="325">
        <v>100458557</v>
      </c>
      <c r="E2347" s="326"/>
      <c r="F2347" s="326"/>
      <c r="G2347" s="326"/>
      <c r="H2347" s="326"/>
      <c r="I2347" s="327">
        <v>8.7100000000000009</v>
      </c>
      <c r="J2347" s="326"/>
      <c r="K2347" s="326"/>
      <c r="L2347" s="328"/>
      <c r="M2347" s="326"/>
      <c r="N2347" s="326"/>
      <c r="O2347" s="328"/>
      <c r="P2347" s="326"/>
      <c r="Q2347" s="290">
        <v>8.7100000000000009</v>
      </c>
    </row>
    <row r="2348" spans="1:17" hidden="1" outlineLevel="1" collapsed="1" x14ac:dyDescent="0.25">
      <c r="A2348" s="287"/>
      <c r="B2348" s="287"/>
      <c r="C2348" s="287"/>
      <c r="D2348" s="325">
        <v>100458558</v>
      </c>
      <c r="E2348" s="326"/>
      <c r="F2348" s="326"/>
      <c r="G2348" s="326"/>
      <c r="H2348" s="326"/>
      <c r="I2348" s="327">
        <v>10.48</v>
      </c>
      <c r="J2348" s="326"/>
      <c r="K2348" s="326"/>
      <c r="L2348" s="328"/>
      <c r="M2348" s="326"/>
      <c r="N2348" s="326"/>
      <c r="O2348" s="328"/>
      <c r="P2348" s="326"/>
      <c r="Q2348" s="290">
        <v>10.48</v>
      </c>
    </row>
    <row r="2349" spans="1:17" hidden="1" outlineLevel="1" collapsed="1" x14ac:dyDescent="0.25">
      <c r="A2349" s="287"/>
      <c r="B2349" s="287"/>
      <c r="C2349" s="287"/>
      <c r="D2349" s="325">
        <v>100458559</v>
      </c>
      <c r="E2349" s="326"/>
      <c r="F2349" s="326"/>
      <c r="G2349" s="326"/>
      <c r="H2349" s="326"/>
      <c r="I2349" s="327">
        <v>8.2850000000000001</v>
      </c>
      <c r="J2349" s="326"/>
      <c r="K2349" s="326"/>
      <c r="L2349" s="328"/>
      <c r="M2349" s="326"/>
      <c r="N2349" s="326"/>
      <c r="O2349" s="328"/>
      <c r="P2349" s="326"/>
      <c r="Q2349" s="290">
        <v>8.2850000000000001</v>
      </c>
    </row>
    <row r="2350" spans="1:17" hidden="1" outlineLevel="1" collapsed="1" x14ac:dyDescent="0.25">
      <c r="A2350" s="287"/>
      <c r="B2350" s="287"/>
      <c r="C2350" s="287"/>
      <c r="D2350" s="325">
        <v>100458568</v>
      </c>
      <c r="E2350" s="326"/>
      <c r="F2350" s="326"/>
      <c r="G2350" s="326"/>
      <c r="H2350" s="326"/>
      <c r="I2350" s="327">
        <v>8.98</v>
      </c>
      <c r="J2350" s="326"/>
      <c r="K2350" s="326"/>
      <c r="L2350" s="328"/>
      <c r="M2350" s="326"/>
      <c r="N2350" s="326"/>
      <c r="O2350" s="328"/>
      <c r="P2350" s="326"/>
      <c r="Q2350" s="290">
        <v>8.98</v>
      </c>
    </row>
    <row r="2351" spans="1:17" hidden="1" outlineLevel="1" collapsed="1" x14ac:dyDescent="0.25">
      <c r="A2351" s="287"/>
      <c r="B2351" s="287"/>
      <c r="C2351" s="287"/>
      <c r="D2351" s="325">
        <v>100459809</v>
      </c>
      <c r="E2351" s="326"/>
      <c r="F2351" s="326"/>
      <c r="G2351" s="326"/>
      <c r="H2351" s="326"/>
      <c r="I2351" s="327">
        <v>6.9</v>
      </c>
      <c r="J2351" s="326"/>
      <c r="K2351" s="326"/>
      <c r="L2351" s="328"/>
      <c r="M2351" s="326"/>
      <c r="N2351" s="326"/>
      <c r="O2351" s="328"/>
      <c r="P2351" s="326"/>
      <c r="Q2351" s="290">
        <v>6.9</v>
      </c>
    </row>
    <row r="2352" spans="1:17" hidden="1" outlineLevel="1" collapsed="1" x14ac:dyDescent="0.25">
      <c r="A2352" s="287"/>
      <c r="B2352" s="287"/>
      <c r="C2352" s="287"/>
      <c r="D2352" s="325">
        <v>100459851</v>
      </c>
      <c r="E2352" s="326"/>
      <c r="F2352" s="326"/>
      <c r="G2352" s="326"/>
      <c r="H2352" s="326"/>
      <c r="I2352" s="327">
        <v>11.34</v>
      </c>
      <c r="J2352" s="326"/>
      <c r="K2352" s="326"/>
      <c r="L2352" s="328"/>
      <c r="M2352" s="326"/>
      <c r="N2352" s="326"/>
      <c r="O2352" s="328"/>
      <c r="P2352" s="326"/>
      <c r="Q2352" s="290">
        <v>11.34</v>
      </c>
    </row>
    <row r="2353" spans="1:17" hidden="1" outlineLevel="1" collapsed="1" x14ac:dyDescent="0.25">
      <c r="A2353" s="287"/>
      <c r="B2353" s="287"/>
      <c r="C2353" s="287"/>
      <c r="D2353" s="325">
        <v>100459814</v>
      </c>
      <c r="E2353" s="326"/>
      <c r="F2353" s="326"/>
      <c r="G2353" s="326"/>
      <c r="H2353" s="326"/>
      <c r="I2353" s="327">
        <v>9.7949999999999999</v>
      </c>
      <c r="J2353" s="326"/>
      <c r="K2353" s="326"/>
      <c r="L2353" s="328"/>
      <c r="M2353" s="326"/>
      <c r="N2353" s="326"/>
      <c r="O2353" s="328"/>
      <c r="P2353" s="326"/>
      <c r="Q2353" s="290">
        <v>9.7949999999999999</v>
      </c>
    </row>
    <row r="2354" spans="1:17" hidden="1" outlineLevel="1" collapsed="1" x14ac:dyDescent="0.25">
      <c r="A2354" s="287"/>
      <c r="B2354" s="287"/>
      <c r="C2354" s="287"/>
      <c r="D2354" s="325">
        <v>100459818</v>
      </c>
      <c r="E2354" s="326"/>
      <c r="F2354" s="326"/>
      <c r="G2354" s="326"/>
      <c r="H2354" s="326"/>
      <c r="I2354" s="327">
        <v>7.22</v>
      </c>
      <c r="J2354" s="326"/>
      <c r="K2354" s="326"/>
      <c r="L2354" s="328"/>
      <c r="M2354" s="326"/>
      <c r="N2354" s="326"/>
      <c r="O2354" s="328"/>
      <c r="P2354" s="326"/>
      <c r="Q2354" s="290">
        <v>7.22</v>
      </c>
    </row>
    <row r="2355" spans="1:17" hidden="1" outlineLevel="1" collapsed="1" x14ac:dyDescent="0.25">
      <c r="A2355" s="287"/>
      <c r="B2355" s="287"/>
      <c r="C2355" s="287"/>
      <c r="D2355" s="325">
        <v>100459822</v>
      </c>
      <c r="E2355" s="326"/>
      <c r="F2355" s="326"/>
      <c r="G2355" s="326"/>
      <c r="H2355" s="326"/>
      <c r="I2355" s="327">
        <v>9.76</v>
      </c>
      <c r="J2355" s="326"/>
      <c r="K2355" s="326"/>
      <c r="L2355" s="328"/>
      <c r="M2355" s="326"/>
      <c r="N2355" s="326"/>
      <c r="O2355" s="328"/>
      <c r="P2355" s="326"/>
      <c r="Q2355" s="290">
        <v>9.76</v>
      </c>
    </row>
    <row r="2356" spans="1:17" hidden="1" outlineLevel="1" collapsed="1" x14ac:dyDescent="0.25">
      <c r="A2356" s="287"/>
      <c r="B2356" s="287"/>
      <c r="C2356" s="287"/>
      <c r="D2356" s="325">
        <v>100459824</v>
      </c>
      <c r="E2356" s="326"/>
      <c r="F2356" s="326"/>
      <c r="G2356" s="326"/>
      <c r="H2356" s="326"/>
      <c r="I2356" s="327">
        <v>9.43</v>
      </c>
      <c r="J2356" s="326"/>
      <c r="K2356" s="326"/>
      <c r="L2356" s="328"/>
      <c r="M2356" s="326"/>
      <c r="N2356" s="326"/>
      <c r="O2356" s="328"/>
      <c r="P2356" s="326"/>
      <c r="Q2356" s="290">
        <v>9.43</v>
      </c>
    </row>
    <row r="2357" spans="1:17" hidden="1" outlineLevel="1" collapsed="1" x14ac:dyDescent="0.25">
      <c r="A2357" s="287"/>
      <c r="B2357" s="287"/>
      <c r="C2357" s="287"/>
      <c r="D2357" s="325">
        <v>100459828</v>
      </c>
      <c r="E2357" s="326"/>
      <c r="F2357" s="326"/>
      <c r="G2357" s="326"/>
      <c r="H2357" s="326"/>
      <c r="I2357" s="327">
        <v>9.44</v>
      </c>
      <c r="J2357" s="326"/>
      <c r="K2357" s="326"/>
      <c r="L2357" s="328"/>
      <c r="M2357" s="326"/>
      <c r="N2357" s="326"/>
      <c r="O2357" s="328"/>
      <c r="P2357" s="326"/>
      <c r="Q2357" s="290">
        <v>9.44</v>
      </c>
    </row>
    <row r="2358" spans="1:17" hidden="1" outlineLevel="1" collapsed="1" x14ac:dyDescent="0.25">
      <c r="A2358" s="287"/>
      <c r="B2358" s="287"/>
      <c r="C2358" s="287"/>
      <c r="D2358" s="325">
        <v>100459831</v>
      </c>
      <c r="E2358" s="326"/>
      <c r="F2358" s="326"/>
      <c r="G2358" s="326"/>
      <c r="H2358" s="326"/>
      <c r="I2358" s="327">
        <v>12.09</v>
      </c>
      <c r="J2358" s="326"/>
      <c r="K2358" s="326"/>
      <c r="L2358" s="328"/>
      <c r="M2358" s="326"/>
      <c r="N2358" s="326"/>
      <c r="O2358" s="328"/>
      <c r="P2358" s="326"/>
      <c r="Q2358" s="290">
        <v>12.09</v>
      </c>
    </row>
    <row r="2359" spans="1:17" hidden="1" outlineLevel="1" collapsed="1" x14ac:dyDescent="0.25">
      <c r="A2359" s="287"/>
      <c r="B2359" s="287"/>
      <c r="C2359" s="287"/>
      <c r="D2359" s="325">
        <v>100459835</v>
      </c>
      <c r="E2359" s="326"/>
      <c r="F2359" s="326"/>
      <c r="G2359" s="326"/>
      <c r="H2359" s="326"/>
      <c r="I2359" s="327">
        <v>10.5</v>
      </c>
      <c r="J2359" s="326"/>
      <c r="K2359" s="326"/>
      <c r="L2359" s="328"/>
      <c r="M2359" s="326"/>
      <c r="N2359" s="326"/>
      <c r="O2359" s="328"/>
      <c r="P2359" s="326"/>
      <c r="Q2359" s="290">
        <v>10.5</v>
      </c>
    </row>
    <row r="2360" spans="1:17" hidden="1" outlineLevel="1" collapsed="1" x14ac:dyDescent="0.25">
      <c r="A2360" s="287"/>
      <c r="B2360" s="287"/>
      <c r="C2360" s="287"/>
      <c r="D2360" s="325">
        <v>100459837</v>
      </c>
      <c r="E2360" s="326"/>
      <c r="F2360" s="326"/>
      <c r="G2360" s="326"/>
      <c r="H2360" s="326"/>
      <c r="I2360" s="327">
        <v>10.41</v>
      </c>
      <c r="J2360" s="326"/>
      <c r="K2360" s="326"/>
      <c r="L2360" s="328"/>
      <c r="M2360" s="326"/>
      <c r="N2360" s="326"/>
      <c r="O2360" s="328"/>
      <c r="P2360" s="326"/>
      <c r="Q2360" s="290">
        <v>10.41</v>
      </c>
    </row>
    <row r="2361" spans="1:17" hidden="1" outlineLevel="1" collapsed="1" x14ac:dyDescent="0.25">
      <c r="A2361" s="287"/>
      <c r="B2361" s="287"/>
      <c r="C2361" s="287"/>
      <c r="D2361" s="325">
        <v>100459624</v>
      </c>
      <c r="E2361" s="326"/>
      <c r="F2361" s="326"/>
      <c r="G2361" s="326"/>
      <c r="H2361" s="326"/>
      <c r="I2361" s="327">
        <v>9.67</v>
      </c>
      <c r="J2361" s="326"/>
      <c r="K2361" s="326"/>
      <c r="L2361" s="328"/>
      <c r="M2361" s="326"/>
      <c r="N2361" s="326"/>
      <c r="O2361" s="328"/>
      <c r="P2361" s="326"/>
      <c r="Q2361" s="290">
        <v>9.67</v>
      </c>
    </row>
    <row r="2362" spans="1:17" hidden="1" outlineLevel="1" collapsed="1" x14ac:dyDescent="0.25">
      <c r="A2362" s="287"/>
      <c r="B2362" s="287"/>
      <c r="C2362" s="287"/>
      <c r="D2362" s="325">
        <v>100459625</v>
      </c>
      <c r="E2362" s="326"/>
      <c r="F2362" s="326"/>
      <c r="G2362" s="326"/>
      <c r="H2362" s="326"/>
      <c r="I2362" s="327">
        <v>9.6</v>
      </c>
      <c r="J2362" s="326"/>
      <c r="K2362" s="326"/>
      <c r="L2362" s="328"/>
      <c r="M2362" s="326"/>
      <c r="N2362" s="326"/>
      <c r="O2362" s="328"/>
      <c r="P2362" s="326"/>
      <c r="Q2362" s="290">
        <v>9.6</v>
      </c>
    </row>
    <row r="2363" spans="1:17" hidden="1" outlineLevel="1" collapsed="1" x14ac:dyDescent="0.25">
      <c r="A2363" s="287"/>
      <c r="B2363" s="287"/>
      <c r="C2363" s="287"/>
      <c r="D2363" s="325">
        <v>100459627</v>
      </c>
      <c r="E2363" s="326"/>
      <c r="F2363" s="326"/>
      <c r="G2363" s="326"/>
      <c r="H2363" s="326"/>
      <c r="I2363" s="327">
        <v>1.01</v>
      </c>
      <c r="J2363" s="326"/>
      <c r="K2363" s="326"/>
      <c r="L2363" s="328"/>
      <c r="M2363" s="326"/>
      <c r="N2363" s="326"/>
      <c r="O2363" s="328"/>
      <c r="P2363" s="326"/>
      <c r="Q2363" s="290">
        <v>1.01</v>
      </c>
    </row>
    <row r="2364" spans="1:17" hidden="1" outlineLevel="1" collapsed="1" x14ac:dyDescent="0.25">
      <c r="A2364" s="287"/>
      <c r="B2364" s="287"/>
      <c r="C2364" s="287"/>
      <c r="D2364" s="325">
        <v>100459629</v>
      </c>
      <c r="E2364" s="326"/>
      <c r="F2364" s="326"/>
      <c r="G2364" s="326"/>
      <c r="H2364" s="326"/>
      <c r="I2364" s="327">
        <v>9.2100000000000009</v>
      </c>
      <c r="J2364" s="326"/>
      <c r="K2364" s="326"/>
      <c r="L2364" s="328"/>
      <c r="M2364" s="326"/>
      <c r="N2364" s="326"/>
      <c r="O2364" s="328"/>
      <c r="P2364" s="326"/>
      <c r="Q2364" s="290">
        <v>9.2100000000000009</v>
      </c>
    </row>
    <row r="2365" spans="1:17" hidden="1" outlineLevel="1" collapsed="1" x14ac:dyDescent="0.25">
      <c r="A2365" s="287"/>
      <c r="B2365" s="287"/>
      <c r="C2365" s="287"/>
      <c r="D2365" s="325">
        <v>100459632</v>
      </c>
      <c r="E2365" s="326"/>
      <c r="F2365" s="326"/>
      <c r="G2365" s="326"/>
      <c r="H2365" s="326"/>
      <c r="I2365" s="327">
        <v>4.92</v>
      </c>
      <c r="J2365" s="326"/>
      <c r="K2365" s="326"/>
      <c r="L2365" s="328"/>
      <c r="M2365" s="326"/>
      <c r="N2365" s="326"/>
      <c r="O2365" s="328"/>
      <c r="P2365" s="326"/>
      <c r="Q2365" s="290">
        <v>4.92</v>
      </c>
    </row>
    <row r="2366" spans="1:17" hidden="1" outlineLevel="1" collapsed="1" x14ac:dyDescent="0.25">
      <c r="A2366" s="287"/>
      <c r="B2366" s="287"/>
      <c r="C2366" s="287"/>
      <c r="D2366" s="325">
        <v>100459633</v>
      </c>
      <c r="E2366" s="326"/>
      <c r="F2366" s="326"/>
      <c r="G2366" s="326"/>
      <c r="H2366" s="326"/>
      <c r="I2366" s="327">
        <v>11.3</v>
      </c>
      <c r="J2366" s="326"/>
      <c r="K2366" s="326"/>
      <c r="L2366" s="328"/>
      <c r="M2366" s="326"/>
      <c r="N2366" s="326"/>
      <c r="O2366" s="328"/>
      <c r="P2366" s="326"/>
      <c r="Q2366" s="290">
        <v>11.3</v>
      </c>
    </row>
    <row r="2367" spans="1:17" hidden="1" outlineLevel="1" collapsed="1" x14ac:dyDescent="0.25">
      <c r="A2367" s="287"/>
      <c r="B2367" s="287"/>
      <c r="C2367" s="287"/>
      <c r="D2367" s="325">
        <v>100459345</v>
      </c>
      <c r="E2367" s="326"/>
      <c r="F2367" s="326"/>
      <c r="G2367" s="326"/>
      <c r="H2367" s="326"/>
      <c r="I2367" s="327">
        <v>6.08</v>
      </c>
      <c r="J2367" s="326"/>
      <c r="K2367" s="326"/>
      <c r="L2367" s="328"/>
      <c r="M2367" s="326"/>
      <c r="N2367" s="326"/>
      <c r="O2367" s="328"/>
      <c r="P2367" s="326"/>
      <c r="Q2367" s="290">
        <v>6.08</v>
      </c>
    </row>
    <row r="2368" spans="1:17" hidden="1" outlineLevel="1" collapsed="1" x14ac:dyDescent="0.25">
      <c r="A2368" s="287"/>
      <c r="B2368" s="287"/>
      <c r="C2368" s="287"/>
      <c r="D2368" s="325">
        <v>100459399</v>
      </c>
      <c r="E2368" s="326"/>
      <c r="F2368" s="326"/>
      <c r="G2368" s="326"/>
      <c r="H2368" s="326"/>
      <c r="I2368" s="327">
        <v>7.17</v>
      </c>
      <c r="J2368" s="326"/>
      <c r="K2368" s="326"/>
      <c r="L2368" s="328"/>
      <c r="M2368" s="326"/>
      <c r="N2368" s="326"/>
      <c r="O2368" s="328"/>
      <c r="P2368" s="326"/>
      <c r="Q2368" s="290">
        <v>7.17</v>
      </c>
    </row>
    <row r="2369" spans="1:17" hidden="1" outlineLevel="1" collapsed="1" x14ac:dyDescent="0.25">
      <c r="A2369" s="287"/>
      <c r="B2369" s="287"/>
      <c r="C2369" s="287"/>
      <c r="D2369" s="325">
        <v>100459473</v>
      </c>
      <c r="E2369" s="326"/>
      <c r="F2369" s="326"/>
      <c r="G2369" s="326"/>
      <c r="H2369" s="326"/>
      <c r="I2369" s="327">
        <v>2.0499999999999998</v>
      </c>
      <c r="J2369" s="326"/>
      <c r="K2369" s="326"/>
      <c r="L2369" s="328"/>
      <c r="M2369" s="326"/>
      <c r="N2369" s="326"/>
      <c r="O2369" s="328"/>
      <c r="P2369" s="326"/>
      <c r="Q2369" s="290">
        <v>2.0499999999999998</v>
      </c>
    </row>
    <row r="2370" spans="1:17" hidden="1" outlineLevel="1" collapsed="1" x14ac:dyDescent="0.25">
      <c r="A2370" s="287"/>
      <c r="B2370" s="287"/>
      <c r="C2370" s="287"/>
      <c r="D2370" s="325">
        <v>100459924</v>
      </c>
      <c r="E2370" s="326"/>
      <c r="F2370" s="326"/>
      <c r="G2370" s="326"/>
      <c r="H2370" s="326"/>
      <c r="I2370" s="327">
        <v>8.31</v>
      </c>
      <c r="J2370" s="326"/>
      <c r="K2370" s="326"/>
      <c r="L2370" s="328"/>
      <c r="M2370" s="326"/>
      <c r="N2370" s="326"/>
      <c r="O2370" s="328"/>
      <c r="P2370" s="326"/>
      <c r="Q2370" s="290">
        <v>8.31</v>
      </c>
    </row>
    <row r="2371" spans="1:17" hidden="1" outlineLevel="1" collapsed="1" x14ac:dyDescent="0.25">
      <c r="A2371" s="287"/>
      <c r="B2371" s="287"/>
      <c r="C2371" s="287"/>
      <c r="D2371" s="325">
        <v>100459946</v>
      </c>
      <c r="E2371" s="326"/>
      <c r="F2371" s="326"/>
      <c r="G2371" s="326"/>
      <c r="H2371" s="326"/>
      <c r="I2371" s="327">
        <v>11.2</v>
      </c>
      <c r="J2371" s="326"/>
      <c r="K2371" s="326"/>
      <c r="L2371" s="328"/>
      <c r="M2371" s="326"/>
      <c r="N2371" s="326"/>
      <c r="O2371" s="328"/>
      <c r="P2371" s="326"/>
      <c r="Q2371" s="290">
        <v>11.2</v>
      </c>
    </row>
    <row r="2372" spans="1:17" hidden="1" outlineLevel="1" collapsed="1" x14ac:dyDescent="0.25">
      <c r="A2372" s="287"/>
      <c r="B2372" s="287"/>
      <c r="C2372" s="287"/>
      <c r="D2372" s="325">
        <v>100459947</v>
      </c>
      <c r="E2372" s="326"/>
      <c r="F2372" s="326"/>
      <c r="G2372" s="326"/>
      <c r="H2372" s="326"/>
      <c r="I2372" s="327">
        <v>13.36</v>
      </c>
      <c r="J2372" s="326"/>
      <c r="K2372" s="326"/>
      <c r="L2372" s="328"/>
      <c r="M2372" s="326"/>
      <c r="N2372" s="326"/>
      <c r="O2372" s="328"/>
      <c r="P2372" s="326"/>
      <c r="Q2372" s="290">
        <v>13.36</v>
      </c>
    </row>
    <row r="2373" spans="1:17" hidden="1" outlineLevel="1" collapsed="1" x14ac:dyDescent="0.25">
      <c r="A2373" s="287"/>
      <c r="B2373" s="287"/>
      <c r="C2373" s="287"/>
      <c r="D2373" s="325">
        <v>100459948</v>
      </c>
      <c r="E2373" s="326"/>
      <c r="F2373" s="326"/>
      <c r="G2373" s="326"/>
      <c r="H2373" s="326"/>
      <c r="I2373" s="327">
        <v>10.19</v>
      </c>
      <c r="J2373" s="326"/>
      <c r="K2373" s="326"/>
      <c r="L2373" s="328"/>
      <c r="M2373" s="326"/>
      <c r="N2373" s="326"/>
      <c r="O2373" s="328"/>
      <c r="P2373" s="326"/>
      <c r="Q2373" s="290">
        <v>10.19</v>
      </c>
    </row>
    <row r="2374" spans="1:17" hidden="1" outlineLevel="1" collapsed="1" x14ac:dyDescent="0.25">
      <c r="A2374" s="287"/>
      <c r="B2374" s="287"/>
      <c r="C2374" s="287"/>
      <c r="D2374" s="325">
        <v>100459950</v>
      </c>
      <c r="E2374" s="326"/>
      <c r="F2374" s="326"/>
      <c r="G2374" s="326"/>
      <c r="H2374" s="326"/>
      <c r="I2374" s="327">
        <v>8.48</v>
      </c>
      <c r="J2374" s="326"/>
      <c r="K2374" s="326"/>
      <c r="L2374" s="328"/>
      <c r="M2374" s="326"/>
      <c r="N2374" s="326"/>
      <c r="O2374" s="328"/>
      <c r="P2374" s="326"/>
      <c r="Q2374" s="290">
        <v>8.48</v>
      </c>
    </row>
    <row r="2375" spans="1:17" hidden="1" outlineLevel="1" collapsed="1" x14ac:dyDescent="0.25">
      <c r="A2375" s="287"/>
      <c r="B2375" s="287"/>
      <c r="C2375" s="287"/>
      <c r="D2375" s="325">
        <v>100459952</v>
      </c>
      <c r="E2375" s="326"/>
      <c r="F2375" s="326"/>
      <c r="G2375" s="326"/>
      <c r="H2375" s="326"/>
      <c r="I2375" s="327">
        <v>9.2100000000000009</v>
      </c>
      <c r="J2375" s="326"/>
      <c r="K2375" s="326"/>
      <c r="L2375" s="328"/>
      <c r="M2375" s="326"/>
      <c r="N2375" s="326"/>
      <c r="O2375" s="328"/>
      <c r="P2375" s="326"/>
      <c r="Q2375" s="290">
        <v>9.2100000000000009</v>
      </c>
    </row>
    <row r="2376" spans="1:17" hidden="1" outlineLevel="1" collapsed="1" x14ac:dyDescent="0.25">
      <c r="A2376" s="287"/>
      <c r="B2376" s="287"/>
      <c r="C2376" s="287"/>
      <c r="D2376" s="325">
        <v>100459931</v>
      </c>
      <c r="E2376" s="326"/>
      <c r="F2376" s="326"/>
      <c r="G2376" s="326"/>
      <c r="H2376" s="326"/>
      <c r="I2376" s="327">
        <v>8.52</v>
      </c>
      <c r="J2376" s="326"/>
      <c r="K2376" s="326"/>
      <c r="L2376" s="328"/>
      <c r="M2376" s="326"/>
      <c r="N2376" s="326"/>
      <c r="O2376" s="328"/>
      <c r="P2376" s="326"/>
      <c r="Q2376" s="290">
        <v>8.52</v>
      </c>
    </row>
    <row r="2377" spans="1:17" hidden="1" outlineLevel="1" collapsed="1" x14ac:dyDescent="0.25">
      <c r="A2377" s="287"/>
      <c r="B2377" s="287"/>
      <c r="C2377" s="287"/>
      <c r="D2377" s="325">
        <v>100459933</v>
      </c>
      <c r="E2377" s="326"/>
      <c r="F2377" s="326"/>
      <c r="G2377" s="326"/>
      <c r="H2377" s="326"/>
      <c r="I2377" s="327">
        <v>10.27</v>
      </c>
      <c r="J2377" s="326"/>
      <c r="K2377" s="326"/>
      <c r="L2377" s="328"/>
      <c r="M2377" s="326"/>
      <c r="N2377" s="326"/>
      <c r="O2377" s="328"/>
      <c r="P2377" s="326"/>
      <c r="Q2377" s="290">
        <v>10.27</v>
      </c>
    </row>
    <row r="2378" spans="1:17" hidden="1" outlineLevel="1" collapsed="1" x14ac:dyDescent="0.25">
      <c r="A2378" s="287"/>
      <c r="B2378" s="287"/>
      <c r="C2378" s="287"/>
      <c r="D2378" s="325">
        <v>100459905</v>
      </c>
      <c r="E2378" s="326"/>
      <c r="F2378" s="326"/>
      <c r="G2378" s="326"/>
      <c r="H2378" s="326"/>
      <c r="I2378" s="327">
        <v>8.61</v>
      </c>
      <c r="J2378" s="326"/>
      <c r="K2378" s="326"/>
      <c r="L2378" s="328"/>
      <c r="M2378" s="326"/>
      <c r="N2378" s="326"/>
      <c r="O2378" s="328"/>
      <c r="P2378" s="326"/>
      <c r="Q2378" s="290">
        <v>8.61</v>
      </c>
    </row>
    <row r="2379" spans="1:17" hidden="1" outlineLevel="1" collapsed="1" x14ac:dyDescent="0.25">
      <c r="A2379" s="287"/>
      <c r="B2379" s="287"/>
      <c r="C2379" s="287"/>
      <c r="D2379" s="325">
        <v>100459907</v>
      </c>
      <c r="E2379" s="326"/>
      <c r="F2379" s="326"/>
      <c r="G2379" s="326"/>
      <c r="H2379" s="326"/>
      <c r="I2379" s="327">
        <v>9.3000000000000007</v>
      </c>
      <c r="J2379" s="326"/>
      <c r="K2379" s="326"/>
      <c r="L2379" s="328"/>
      <c r="M2379" s="326"/>
      <c r="N2379" s="326"/>
      <c r="O2379" s="328"/>
      <c r="P2379" s="326"/>
      <c r="Q2379" s="290">
        <v>9.3000000000000007</v>
      </c>
    </row>
    <row r="2380" spans="1:17" hidden="1" outlineLevel="1" collapsed="1" x14ac:dyDescent="0.25">
      <c r="A2380" s="287"/>
      <c r="B2380" s="287"/>
      <c r="C2380" s="287"/>
      <c r="D2380" s="325">
        <v>100459909</v>
      </c>
      <c r="E2380" s="326"/>
      <c r="F2380" s="326"/>
      <c r="G2380" s="326"/>
      <c r="H2380" s="326"/>
      <c r="I2380" s="327">
        <v>7.88</v>
      </c>
      <c r="J2380" s="326"/>
      <c r="K2380" s="326"/>
      <c r="L2380" s="328"/>
      <c r="M2380" s="326"/>
      <c r="N2380" s="326"/>
      <c r="O2380" s="328"/>
      <c r="P2380" s="326"/>
      <c r="Q2380" s="290">
        <v>7.88</v>
      </c>
    </row>
    <row r="2381" spans="1:17" hidden="1" outlineLevel="1" collapsed="1" x14ac:dyDescent="0.25">
      <c r="A2381" s="287"/>
      <c r="B2381" s="287"/>
      <c r="C2381" s="287"/>
      <c r="D2381" s="325">
        <v>100459910</v>
      </c>
      <c r="E2381" s="326"/>
      <c r="F2381" s="326"/>
      <c r="G2381" s="326"/>
      <c r="H2381" s="326"/>
      <c r="I2381" s="327">
        <v>11.18</v>
      </c>
      <c r="J2381" s="326"/>
      <c r="K2381" s="326"/>
      <c r="L2381" s="328"/>
      <c r="M2381" s="326"/>
      <c r="N2381" s="326"/>
      <c r="O2381" s="328"/>
      <c r="P2381" s="326"/>
      <c r="Q2381" s="290">
        <v>11.18</v>
      </c>
    </row>
    <row r="2382" spans="1:17" hidden="1" outlineLevel="1" collapsed="1" x14ac:dyDescent="0.25">
      <c r="A2382" s="287"/>
      <c r="B2382" s="287"/>
      <c r="C2382" s="287"/>
      <c r="D2382" s="325">
        <v>100459863</v>
      </c>
      <c r="E2382" s="326"/>
      <c r="F2382" s="326"/>
      <c r="G2382" s="326"/>
      <c r="H2382" s="326"/>
      <c r="I2382" s="327">
        <v>8.5399999999999991</v>
      </c>
      <c r="J2382" s="326"/>
      <c r="K2382" s="326"/>
      <c r="L2382" s="328"/>
      <c r="M2382" s="326"/>
      <c r="N2382" s="326"/>
      <c r="O2382" s="328"/>
      <c r="P2382" s="326"/>
      <c r="Q2382" s="290">
        <v>8.5399999999999991</v>
      </c>
    </row>
    <row r="2383" spans="1:17" hidden="1" outlineLevel="1" collapsed="1" x14ac:dyDescent="0.25">
      <c r="A2383" s="287"/>
      <c r="B2383" s="287"/>
      <c r="C2383" s="287"/>
      <c r="D2383" s="325">
        <v>100459864</v>
      </c>
      <c r="E2383" s="326"/>
      <c r="F2383" s="326"/>
      <c r="G2383" s="326"/>
      <c r="H2383" s="326"/>
      <c r="I2383" s="327">
        <v>5.24</v>
      </c>
      <c r="J2383" s="326"/>
      <c r="K2383" s="326"/>
      <c r="L2383" s="328"/>
      <c r="M2383" s="326"/>
      <c r="N2383" s="326"/>
      <c r="O2383" s="328"/>
      <c r="P2383" s="326"/>
      <c r="Q2383" s="290">
        <v>5.24</v>
      </c>
    </row>
    <row r="2384" spans="1:17" hidden="1" outlineLevel="1" collapsed="1" x14ac:dyDescent="0.25">
      <c r="A2384" s="287"/>
      <c r="B2384" s="287"/>
      <c r="C2384" s="287"/>
      <c r="D2384" s="325">
        <v>100459886</v>
      </c>
      <c r="E2384" s="326"/>
      <c r="F2384" s="326"/>
      <c r="G2384" s="326"/>
      <c r="H2384" s="326"/>
      <c r="I2384" s="327">
        <v>8.32</v>
      </c>
      <c r="J2384" s="326"/>
      <c r="K2384" s="326"/>
      <c r="L2384" s="328"/>
      <c r="M2384" s="326"/>
      <c r="N2384" s="326"/>
      <c r="O2384" s="328"/>
      <c r="P2384" s="326"/>
      <c r="Q2384" s="290">
        <v>8.32</v>
      </c>
    </row>
    <row r="2385" spans="1:17" hidden="1" outlineLevel="1" collapsed="1" x14ac:dyDescent="0.25">
      <c r="A2385" s="287"/>
      <c r="B2385" s="287"/>
      <c r="C2385" s="287"/>
      <c r="D2385" s="325">
        <v>100459890</v>
      </c>
      <c r="E2385" s="326"/>
      <c r="F2385" s="326"/>
      <c r="G2385" s="326"/>
      <c r="H2385" s="326"/>
      <c r="I2385" s="327">
        <v>4.74</v>
      </c>
      <c r="J2385" s="326"/>
      <c r="K2385" s="326"/>
      <c r="L2385" s="328"/>
      <c r="M2385" s="326"/>
      <c r="N2385" s="326"/>
      <c r="O2385" s="328"/>
      <c r="P2385" s="326"/>
      <c r="Q2385" s="290">
        <v>4.74</v>
      </c>
    </row>
    <row r="2386" spans="1:17" hidden="1" outlineLevel="1" collapsed="1" x14ac:dyDescent="0.25">
      <c r="A2386" s="287"/>
      <c r="B2386" s="287"/>
      <c r="C2386" s="287"/>
      <c r="D2386" s="325">
        <v>100459868</v>
      </c>
      <c r="E2386" s="326"/>
      <c r="F2386" s="326"/>
      <c r="G2386" s="326"/>
      <c r="H2386" s="326"/>
      <c r="I2386" s="327">
        <v>3.81</v>
      </c>
      <c r="J2386" s="326"/>
      <c r="K2386" s="326"/>
      <c r="L2386" s="328"/>
      <c r="M2386" s="326"/>
      <c r="N2386" s="326"/>
      <c r="O2386" s="328"/>
      <c r="P2386" s="326"/>
      <c r="Q2386" s="290">
        <v>3.81</v>
      </c>
    </row>
    <row r="2387" spans="1:17" hidden="1" outlineLevel="1" collapsed="1" x14ac:dyDescent="0.25">
      <c r="A2387" s="287"/>
      <c r="B2387" s="287"/>
      <c r="C2387" s="287"/>
      <c r="D2387" s="325">
        <v>100459869</v>
      </c>
      <c r="E2387" s="326"/>
      <c r="F2387" s="326"/>
      <c r="G2387" s="326"/>
      <c r="H2387" s="326"/>
      <c r="I2387" s="327">
        <v>7.74</v>
      </c>
      <c r="J2387" s="326"/>
      <c r="K2387" s="326"/>
      <c r="L2387" s="328"/>
      <c r="M2387" s="326"/>
      <c r="N2387" s="326"/>
      <c r="O2387" s="328"/>
      <c r="P2387" s="326"/>
      <c r="Q2387" s="290">
        <v>7.74</v>
      </c>
    </row>
    <row r="2388" spans="1:17" hidden="1" outlineLevel="1" collapsed="1" x14ac:dyDescent="0.25">
      <c r="A2388" s="287"/>
      <c r="B2388" s="287"/>
      <c r="C2388" s="287"/>
      <c r="D2388" s="325">
        <v>100459871</v>
      </c>
      <c r="E2388" s="326"/>
      <c r="F2388" s="326"/>
      <c r="G2388" s="326"/>
      <c r="H2388" s="326"/>
      <c r="I2388" s="327">
        <v>7.6050000000000004</v>
      </c>
      <c r="J2388" s="326"/>
      <c r="K2388" s="326"/>
      <c r="L2388" s="328"/>
      <c r="M2388" s="326"/>
      <c r="N2388" s="326"/>
      <c r="O2388" s="328"/>
      <c r="P2388" s="326"/>
      <c r="Q2388" s="290">
        <v>7.6050000000000004</v>
      </c>
    </row>
    <row r="2389" spans="1:17" hidden="1" outlineLevel="1" collapsed="1" x14ac:dyDescent="0.25">
      <c r="A2389" s="287"/>
      <c r="B2389" s="287"/>
      <c r="C2389" s="287"/>
      <c r="D2389" s="325">
        <v>100459875</v>
      </c>
      <c r="E2389" s="326"/>
      <c r="F2389" s="326"/>
      <c r="G2389" s="326"/>
      <c r="H2389" s="326"/>
      <c r="I2389" s="327">
        <v>8.77</v>
      </c>
      <c r="J2389" s="326"/>
      <c r="K2389" s="326"/>
      <c r="L2389" s="328"/>
      <c r="M2389" s="326"/>
      <c r="N2389" s="326"/>
      <c r="O2389" s="328"/>
      <c r="P2389" s="326"/>
      <c r="Q2389" s="290">
        <v>8.77</v>
      </c>
    </row>
    <row r="2390" spans="1:17" hidden="1" outlineLevel="1" collapsed="1" x14ac:dyDescent="0.25">
      <c r="A2390" s="287"/>
      <c r="B2390" s="287"/>
      <c r="C2390" s="287"/>
      <c r="D2390" s="325">
        <v>100459876</v>
      </c>
      <c r="E2390" s="326"/>
      <c r="F2390" s="326"/>
      <c r="G2390" s="326"/>
      <c r="H2390" s="326"/>
      <c r="I2390" s="327">
        <v>2.5110000000000001</v>
      </c>
      <c r="J2390" s="326"/>
      <c r="K2390" s="326"/>
      <c r="L2390" s="328"/>
      <c r="M2390" s="326"/>
      <c r="N2390" s="326"/>
      <c r="O2390" s="328"/>
      <c r="P2390" s="326"/>
      <c r="Q2390" s="290">
        <v>2.5110000000000001</v>
      </c>
    </row>
    <row r="2391" spans="1:17" hidden="1" outlineLevel="1" collapsed="1" x14ac:dyDescent="0.25">
      <c r="A2391" s="287"/>
      <c r="B2391" s="287"/>
      <c r="C2391" s="287"/>
      <c r="D2391" s="325">
        <v>100459878</v>
      </c>
      <c r="E2391" s="326"/>
      <c r="F2391" s="326"/>
      <c r="G2391" s="326"/>
      <c r="H2391" s="326"/>
      <c r="I2391" s="327">
        <v>2.65</v>
      </c>
      <c r="J2391" s="326"/>
      <c r="K2391" s="326"/>
      <c r="L2391" s="328"/>
      <c r="M2391" s="326"/>
      <c r="N2391" s="326"/>
      <c r="O2391" s="328"/>
      <c r="P2391" s="326"/>
      <c r="Q2391" s="290">
        <v>2.65</v>
      </c>
    </row>
    <row r="2392" spans="1:17" hidden="1" outlineLevel="1" collapsed="1" x14ac:dyDescent="0.25">
      <c r="A2392" s="287"/>
      <c r="B2392" s="287"/>
      <c r="C2392" s="287"/>
      <c r="D2392" s="325">
        <v>100459881</v>
      </c>
      <c r="E2392" s="326"/>
      <c r="F2392" s="326"/>
      <c r="G2392" s="326"/>
      <c r="H2392" s="326"/>
      <c r="I2392" s="327">
        <v>7.26</v>
      </c>
      <c r="J2392" s="326"/>
      <c r="K2392" s="326"/>
      <c r="L2392" s="328"/>
      <c r="M2392" s="326"/>
      <c r="N2392" s="326"/>
      <c r="O2392" s="328"/>
      <c r="P2392" s="326"/>
      <c r="Q2392" s="290">
        <v>7.26</v>
      </c>
    </row>
    <row r="2393" spans="1:17" hidden="1" outlineLevel="1" collapsed="1" x14ac:dyDescent="0.25">
      <c r="A2393" s="287"/>
      <c r="B2393" s="287"/>
      <c r="C2393" s="287"/>
      <c r="D2393" s="325">
        <v>100459882</v>
      </c>
      <c r="E2393" s="326"/>
      <c r="F2393" s="326"/>
      <c r="G2393" s="326"/>
      <c r="H2393" s="326"/>
      <c r="I2393" s="327">
        <v>0.55000000000000004</v>
      </c>
      <c r="J2393" s="326"/>
      <c r="K2393" s="326"/>
      <c r="L2393" s="328"/>
      <c r="M2393" s="326"/>
      <c r="N2393" s="326"/>
      <c r="O2393" s="328"/>
      <c r="P2393" s="326"/>
      <c r="Q2393" s="290">
        <v>0.55000000000000004</v>
      </c>
    </row>
    <row r="2394" spans="1:17" hidden="1" outlineLevel="1" collapsed="1" x14ac:dyDescent="0.25">
      <c r="A2394" s="287"/>
      <c r="B2394" s="287"/>
      <c r="C2394" s="287"/>
      <c r="D2394" s="325">
        <v>100459883</v>
      </c>
      <c r="E2394" s="326"/>
      <c r="F2394" s="326"/>
      <c r="G2394" s="326"/>
      <c r="H2394" s="326"/>
      <c r="I2394" s="327">
        <v>5.89</v>
      </c>
      <c r="J2394" s="326"/>
      <c r="K2394" s="326"/>
      <c r="L2394" s="328"/>
      <c r="M2394" s="326"/>
      <c r="N2394" s="326"/>
      <c r="O2394" s="328"/>
      <c r="P2394" s="326"/>
      <c r="Q2394" s="290">
        <v>5.89</v>
      </c>
    </row>
    <row r="2395" spans="1:17" hidden="1" outlineLevel="1" collapsed="1" x14ac:dyDescent="0.25">
      <c r="A2395" s="287"/>
      <c r="B2395" s="287"/>
      <c r="C2395" s="287"/>
      <c r="D2395" s="325">
        <v>100459980</v>
      </c>
      <c r="E2395" s="326"/>
      <c r="F2395" s="326"/>
      <c r="G2395" s="326"/>
      <c r="H2395" s="326"/>
      <c r="I2395" s="327">
        <v>9.9700000000000006</v>
      </c>
      <c r="J2395" s="326"/>
      <c r="K2395" s="326"/>
      <c r="L2395" s="328"/>
      <c r="M2395" s="326"/>
      <c r="N2395" s="326"/>
      <c r="O2395" s="328"/>
      <c r="P2395" s="326"/>
      <c r="Q2395" s="290">
        <v>9.9700000000000006</v>
      </c>
    </row>
    <row r="2396" spans="1:17" hidden="1" outlineLevel="1" collapsed="1" x14ac:dyDescent="0.25">
      <c r="A2396" s="287"/>
      <c r="B2396" s="287"/>
      <c r="C2396" s="287"/>
      <c r="D2396" s="325">
        <v>100459983</v>
      </c>
      <c r="E2396" s="326"/>
      <c r="F2396" s="326"/>
      <c r="G2396" s="326"/>
      <c r="H2396" s="326"/>
      <c r="I2396" s="327">
        <v>10.31</v>
      </c>
      <c r="J2396" s="326"/>
      <c r="K2396" s="326"/>
      <c r="L2396" s="328"/>
      <c r="M2396" s="326"/>
      <c r="N2396" s="326"/>
      <c r="O2396" s="328"/>
      <c r="P2396" s="326"/>
      <c r="Q2396" s="290">
        <v>10.31</v>
      </c>
    </row>
    <row r="2397" spans="1:17" hidden="1" outlineLevel="1" collapsed="1" x14ac:dyDescent="0.25">
      <c r="A2397" s="287"/>
      <c r="B2397" s="287"/>
      <c r="C2397" s="287"/>
      <c r="D2397" s="325">
        <v>100459937</v>
      </c>
      <c r="E2397" s="326"/>
      <c r="F2397" s="326"/>
      <c r="G2397" s="326"/>
      <c r="H2397" s="326"/>
      <c r="I2397" s="327">
        <v>8.7799999999999994</v>
      </c>
      <c r="J2397" s="326"/>
      <c r="K2397" s="326"/>
      <c r="L2397" s="328"/>
      <c r="M2397" s="326"/>
      <c r="N2397" s="326"/>
      <c r="O2397" s="328"/>
      <c r="P2397" s="326"/>
      <c r="Q2397" s="290">
        <v>8.7799999999999994</v>
      </c>
    </row>
    <row r="2398" spans="1:17" hidden="1" outlineLevel="1" collapsed="1" x14ac:dyDescent="0.25">
      <c r="A2398" s="287"/>
      <c r="B2398" s="287"/>
      <c r="C2398" s="287"/>
      <c r="D2398" s="325">
        <v>100459965</v>
      </c>
      <c r="E2398" s="326"/>
      <c r="F2398" s="326"/>
      <c r="G2398" s="326"/>
      <c r="H2398" s="326"/>
      <c r="I2398" s="327">
        <v>2.5099999999999998</v>
      </c>
      <c r="J2398" s="326"/>
      <c r="K2398" s="326"/>
      <c r="L2398" s="328"/>
      <c r="M2398" s="326"/>
      <c r="N2398" s="326"/>
      <c r="O2398" s="328"/>
      <c r="P2398" s="326"/>
      <c r="Q2398" s="290">
        <v>2.5099999999999998</v>
      </c>
    </row>
    <row r="2399" spans="1:17" hidden="1" outlineLevel="1" collapsed="1" x14ac:dyDescent="0.25">
      <c r="A2399" s="287"/>
      <c r="B2399" s="287"/>
      <c r="C2399" s="287"/>
      <c r="D2399" s="325">
        <v>100459966</v>
      </c>
      <c r="E2399" s="326"/>
      <c r="F2399" s="326"/>
      <c r="G2399" s="326"/>
      <c r="H2399" s="326"/>
      <c r="I2399" s="327">
        <v>9.8000000000000007</v>
      </c>
      <c r="J2399" s="326"/>
      <c r="K2399" s="326"/>
      <c r="L2399" s="328"/>
      <c r="M2399" s="326"/>
      <c r="N2399" s="326"/>
      <c r="O2399" s="328"/>
      <c r="P2399" s="326"/>
      <c r="Q2399" s="290">
        <v>9.8000000000000007</v>
      </c>
    </row>
    <row r="2400" spans="1:17" hidden="1" outlineLevel="1" collapsed="1" x14ac:dyDescent="0.25">
      <c r="A2400" s="287"/>
      <c r="B2400" s="287"/>
      <c r="C2400" s="287"/>
      <c r="D2400" s="325">
        <v>100459969</v>
      </c>
      <c r="E2400" s="326"/>
      <c r="F2400" s="326"/>
      <c r="G2400" s="326"/>
      <c r="H2400" s="326"/>
      <c r="I2400" s="327">
        <v>10.77</v>
      </c>
      <c r="J2400" s="326"/>
      <c r="K2400" s="326"/>
      <c r="L2400" s="328"/>
      <c r="M2400" s="326"/>
      <c r="N2400" s="326"/>
      <c r="O2400" s="328"/>
      <c r="P2400" s="326"/>
      <c r="Q2400" s="290">
        <v>10.77</v>
      </c>
    </row>
    <row r="2401" spans="1:17" hidden="1" outlineLevel="1" collapsed="1" x14ac:dyDescent="0.25">
      <c r="A2401" s="287"/>
      <c r="B2401" s="287"/>
      <c r="C2401" s="287"/>
      <c r="D2401" s="325">
        <v>100459973</v>
      </c>
      <c r="E2401" s="326"/>
      <c r="F2401" s="326"/>
      <c r="G2401" s="326"/>
      <c r="H2401" s="326"/>
      <c r="I2401" s="327">
        <v>8.6035000000000004</v>
      </c>
      <c r="J2401" s="326"/>
      <c r="K2401" s="326"/>
      <c r="L2401" s="328"/>
      <c r="M2401" s="326"/>
      <c r="N2401" s="326"/>
      <c r="O2401" s="328"/>
      <c r="P2401" s="326"/>
      <c r="Q2401" s="290">
        <v>8.6035000000000004</v>
      </c>
    </row>
    <row r="2402" spans="1:17" hidden="1" outlineLevel="1" collapsed="1" x14ac:dyDescent="0.25">
      <c r="A2402" s="287"/>
      <c r="B2402" s="287"/>
      <c r="C2402" s="287"/>
      <c r="D2402" s="325">
        <v>100460003</v>
      </c>
      <c r="E2402" s="326"/>
      <c r="F2402" s="326"/>
      <c r="G2402" s="326"/>
      <c r="H2402" s="326"/>
      <c r="I2402" s="327">
        <v>6.9450000000000003</v>
      </c>
      <c r="J2402" s="326"/>
      <c r="K2402" s="326"/>
      <c r="L2402" s="328"/>
      <c r="M2402" s="326"/>
      <c r="N2402" s="326"/>
      <c r="O2402" s="328"/>
      <c r="P2402" s="326"/>
      <c r="Q2402" s="290">
        <v>6.9450000000000003</v>
      </c>
    </row>
    <row r="2403" spans="1:17" hidden="1" outlineLevel="1" collapsed="1" x14ac:dyDescent="0.25">
      <c r="A2403" s="287"/>
      <c r="B2403" s="287"/>
      <c r="C2403" s="287"/>
      <c r="D2403" s="325">
        <v>100460006</v>
      </c>
      <c r="E2403" s="326"/>
      <c r="F2403" s="326"/>
      <c r="G2403" s="326"/>
      <c r="H2403" s="326"/>
      <c r="I2403" s="327">
        <v>5.51</v>
      </c>
      <c r="J2403" s="326"/>
      <c r="K2403" s="326"/>
      <c r="L2403" s="328"/>
      <c r="M2403" s="326"/>
      <c r="N2403" s="326"/>
      <c r="O2403" s="328"/>
      <c r="P2403" s="326"/>
      <c r="Q2403" s="290">
        <v>5.51</v>
      </c>
    </row>
    <row r="2404" spans="1:17" hidden="1" outlineLevel="1" collapsed="1" x14ac:dyDescent="0.25">
      <c r="A2404" s="287"/>
      <c r="B2404" s="287"/>
      <c r="C2404" s="287"/>
      <c r="D2404" s="325">
        <v>100460007</v>
      </c>
      <c r="E2404" s="326"/>
      <c r="F2404" s="326"/>
      <c r="G2404" s="326"/>
      <c r="H2404" s="326"/>
      <c r="I2404" s="327">
        <v>11.08</v>
      </c>
      <c r="J2404" s="326"/>
      <c r="K2404" s="326"/>
      <c r="L2404" s="328"/>
      <c r="M2404" s="326"/>
      <c r="N2404" s="326"/>
      <c r="O2404" s="328"/>
      <c r="P2404" s="326"/>
      <c r="Q2404" s="290">
        <v>11.08</v>
      </c>
    </row>
    <row r="2405" spans="1:17" hidden="1" outlineLevel="1" collapsed="1" x14ac:dyDescent="0.25">
      <c r="A2405" s="287"/>
      <c r="B2405" s="287"/>
      <c r="C2405" s="287"/>
      <c r="D2405" s="325">
        <v>100460008</v>
      </c>
      <c r="E2405" s="326"/>
      <c r="F2405" s="326"/>
      <c r="G2405" s="326"/>
      <c r="H2405" s="326"/>
      <c r="I2405" s="327">
        <v>3.8650000000000002</v>
      </c>
      <c r="J2405" s="326"/>
      <c r="K2405" s="326"/>
      <c r="L2405" s="328"/>
      <c r="M2405" s="326"/>
      <c r="N2405" s="326"/>
      <c r="O2405" s="328"/>
      <c r="P2405" s="326"/>
      <c r="Q2405" s="290">
        <v>3.8650000000000002</v>
      </c>
    </row>
    <row r="2406" spans="1:17" hidden="1" outlineLevel="1" collapsed="1" x14ac:dyDescent="0.25">
      <c r="A2406" s="287"/>
      <c r="B2406" s="287"/>
      <c r="C2406" s="287"/>
      <c r="D2406" s="325">
        <v>100460009</v>
      </c>
      <c r="E2406" s="326"/>
      <c r="F2406" s="326"/>
      <c r="G2406" s="326"/>
      <c r="H2406" s="326"/>
      <c r="I2406" s="327">
        <v>9.3800000000000008</v>
      </c>
      <c r="J2406" s="326"/>
      <c r="K2406" s="326"/>
      <c r="L2406" s="328"/>
      <c r="M2406" s="326"/>
      <c r="N2406" s="326"/>
      <c r="O2406" s="328"/>
      <c r="P2406" s="326"/>
      <c r="Q2406" s="290">
        <v>9.3800000000000008</v>
      </c>
    </row>
    <row r="2407" spans="1:17" hidden="1" outlineLevel="1" collapsed="1" x14ac:dyDescent="0.25">
      <c r="A2407" s="287"/>
      <c r="B2407" s="287"/>
      <c r="C2407" s="287"/>
      <c r="D2407" s="325">
        <v>100460010</v>
      </c>
      <c r="E2407" s="326"/>
      <c r="F2407" s="326"/>
      <c r="G2407" s="326"/>
      <c r="H2407" s="326"/>
      <c r="I2407" s="327">
        <v>8.61</v>
      </c>
      <c r="J2407" s="326"/>
      <c r="K2407" s="326"/>
      <c r="L2407" s="328"/>
      <c r="M2407" s="326"/>
      <c r="N2407" s="326"/>
      <c r="O2407" s="328"/>
      <c r="P2407" s="326"/>
      <c r="Q2407" s="290">
        <v>8.61</v>
      </c>
    </row>
    <row r="2408" spans="1:17" hidden="1" outlineLevel="1" collapsed="1" x14ac:dyDescent="0.25">
      <c r="A2408" s="287"/>
      <c r="B2408" s="287"/>
      <c r="C2408" s="287"/>
      <c r="D2408" s="325">
        <v>100460013</v>
      </c>
      <c r="E2408" s="326"/>
      <c r="F2408" s="326"/>
      <c r="G2408" s="326"/>
      <c r="H2408" s="326"/>
      <c r="I2408" s="327">
        <v>8.92</v>
      </c>
      <c r="J2408" s="326"/>
      <c r="K2408" s="326"/>
      <c r="L2408" s="328"/>
      <c r="M2408" s="326"/>
      <c r="N2408" s="326"/>
      <c r="O2408" s="328"/>
      <c r="P2408" s="326"/>
      <c r="Q2408" s="290">
        <v>8.92</v>
      </c>
    </row>
    <row r="2409" spans="1:17" hidden="1" outlineLevel="1" collapsed="1" x14ac:dyDescent="0.25">
      <c r="A2409" s="287"/>
      <c r="B2409" s="287"/>
      <c r="C2409" s="287"/>
      <c r="D2409" s="325">
        <v>100460023</v>
      </c>
      <c r="E2409" s="326"/>
      <c r="F2409" s="326"/>
      <c r="G2409" s="326"/>
      <c r="H2409" s="326"/>
      <c r="I2409" s="327">
        <v>8.2899999999999991</v>
      </c>
      <c r="J2409" s="326"/>
      <c r="K2409" s="326"/>
      <c r="L2409" s="328"/>
      <c r="M2409" s="326"/>
      <c r="N2409" s="326"/>
      <c r="O2409" s="328"/>
      <c r="P2409" s="326"/>
      <c r="Q2409" s="290">
        <v>8.2899999999999991</v>
      </c>
    </row>
    <row r="2410" spans="1:17" hidden="1" outlineLevel="1" collapsed="1" x14ac:dyDescent="0.25">
      <c r="A2410" s="287"/>
      <c r="B2410" s="287"/>
      <c r="C2410" s="287"/>
      <c r="D2410" s="325">
        <v>100460024</v>
      </c>
      <c r="E2410" s="326"/>
      <c r="F2410" s="326"/>
      <c r="G2410" s="326"/>
      <c r="H2410" s="326"/>
      <c r="I2410" s="327">
        <v>8.7100000000000009</v>
      </c>
      <c r="J2410" s="326"/>
      <c r="K2410" s="326"/>
      <c r="L2410" s="328"/>
      <c r="M2410" s="326"/>
      <c r="N2410" s="326"/>
      <c r="O2410" s="328"/>
      <c r="P2410" s="326"/>
      <c r="Q2410" s="290">
        <v>8.7100000000000009</v>
      </c>
    </row>
    <row r="2411" spans="1:17" hidden="1" outlineLevel="1" collapsed="1" x14ac:dyDescent="0.25">
      <c r="A2411" s="287"/>
      <c r="B2411" s="287"/>
      <c r="C2411" s="287"/>
      <c r="D2411" s="325">
        <v>100459978</v>
      </c>
      <c r="E2411" s="326"/>
      <c r="F2411" s="326"/>
      <c r="G2411" s="326"/>
      <c r="H2411" s="326"/>
      <c r="I2411" s="327">
        <v>3.52</v>
      </c>
      <c r="J2411" s="326"/>
      <c r="K2411" s="326"/>
      <c r="L2411" s="328"/>
      <c r="M2411" s="326"/>
      <c r="N2411" s="326"/>
      <c r="O2411" s="328"/>
      <c r="P2411" s="326"/>
      <c r="Q2411" s="290">
        <v>3.52</v>
      </c>
    </row>
    <row r="2412" spans="1:17" hidden="1" outlineLevel="1" collapsed="1" x14ac:dyDescent="0.25">
      <c r="A2412" s="287"/>
      <c r="B2412" s="287"/>
      <c r="C2412" s="287"/>
      <c r="D2412" s="325">
        <v>100460018</v>
      </c>
      <c r="E2412" s="326"/>
      <c r="F2412" s="326"/>
      <c r="G2412" s="326"/>
      <c r="H2412" s="326"/>
      <c r="I2412" s="327">
        <v>0.74</v>
      </c>
      <c r="J2412" s="326"/>
      <c r="K2412" s="326"/>
      <c r="L2412" s="328"/>
      <c r="M2412" s="326"/>
      <c r="N2412" s="326"/>
      <c r="O2412" s="328"/>
      <c r="P2412" s="326"/>
      <c r="Q2412" s="290">
        <v>0.74</v>
      </c>
    </row>
    <row r="2413" spans="1:17" hidden="1" outlineLevel="1" collapsed="1" x14ac:dyDescent="0.25">
      <c r="A2413" s="287"/>
      <c r="B2413" s="287"/>
      <c r="C2413" s="287"/>
      <c r="D2413" s="325">
        <v>100459987</v>
      </c>
      <c r="E2413" s="326"/>
      <c r="F2413" s="326"/>
      <c r="G2413" s="326"/>
      <c r="H2413" s="326"/>
      <c r="I2413" s="327">
        <v>8.42</v>
      </c>
      <c r="J2413" s="326"/>
      <c r="K2413" s="326"/>
      <c r="L2413" s="328"/>
      <c r="M2413" s="326"/>
      <c r="N2413" s="326"/>
      <c r="O2413" s="328"/>
      <c r="P2413" s="326"/>
      <c r="Q2413" s="290">
        <v>8.42</v>
      </c>
    </row>
    <row r="2414" spans="1:17" hidden="1" outlineLevel="1" collapsed="1" x14ac:dyDescent="0.25">
      <c r="A2414" s="287"/>
      <c r="B2414" s="287"/>
      <c r="C2414" s="287"/>
      <c r="D2414" s="325">
        <v>100459992</v>
      </c>
      <c r="E2414" s="326"/>
      <c r="F2414" s="326"/>
      <c r="G2414" s="326"/>
      <c r="H2414" s="326"/>
      <c r="I2414" s="327">
        <v>2.871</v>
      </c>
      <c r="J2414" s="326"/>
      <c r="K2414" s="326"/>
      <c r="L2414" s="328"/>
      <c r="M2414" s="326"/>
      <c r="N2414" s="326"/>
      <c r="O2414" s="328"/>
      <c r="P2414" s="326"/>
      <c r="Q2414" s="290">
        <v>2.871</v>
      </c>
    </row>
    <row r="2415" spans="1:17" hidden="1" outlineLevel="1" collapsed="1" x14ac:dyDescent="0.25">
      <c r="A2415" s="287"/>
      <c r="B2415" s="287"/>
      <c r="C2415" s="287"/>
      <c r="D2415" s="325">
        <v>100459993</v>
      </c>
      <c r="E2415" s="326"/>
      <c r="F2415" s="326"/>
      <c r="G2415" s="326"/>
      <c r="H2415" s="326"/>
      <c r="I2415" s="327">
        <v>8.43</v>
      </c>
      <c r="J2415" s="326"/>
      <c r="K2415" s="326"/>
      <c r="L2415" s="328"/>
      <c r="M2415" s="326"/>
      <c r="N2415" s="326"/>
      <c r="O2415" s="328"/>
      <c r="P2415" s="326"/>
      <c r="Q2415" s="290">
        <v>8.43</v>
      </c>
    </row>
    <row r="2416" spans="1:17" hidden="1" outlineLevel="1" collapsed="1" x14ac:dyDescent="0.25">
      <c r="A2416" s="287"/>
      <c r="B2416" s="287"/>
      <c r="C2416" s="287"/>
      <c r="D2416" s="325">
        <v>100459994</v>
      </c>
      <c r="E2416" s="326"/>
      <c r="F2416" s="326"/>
      <c r="G2416" s="326"/>
      <c r="H2416" s="326"/>
      <c r="I2416" s="327">
        <v>15.32</v>
      </c>
      <c r="J2416" s="326"/>
      <c r="K2416" s="326"/>
      <c r="L2416" s="328"/>
      <c r="M2416" s="326"/>
      <c r="N2416" s="326"/>
      <c r="O2416" s="328"/>
      <c r="P2416" s="326"/>
      <c r="Q2416" s="290">
        <v>15.32</v>
      </c>
    </row>
    <row r="2417" spans="1:17" hidden="1" outlineLevel="1" collapsed="1" x14ac:dyDescent="0.25">
      <c r="A2417" s="287"/>
      <c r="B2417" s="287"/>
      <c r="C2417" s="287"/>
      <c r="D2417" s="325">
        <v>100460038</v>
      </c>
      <c r="E2417" s="326"/>
      <c r="F2417" s="326"/>
      <c r="G2417" s="326"/>
      <c r="H2417" s="326"/>
      <c r="I2417" s="327">
        <v>9.26</v>
      </c>
      <c r="J2417" s="326"/>
      <c r="K2417" s="326"/>
      <c r="L2417" s="328"/>
      <c r="M2417" s="326"/>
      <c r="N2417" s="326"/>
      <c r="O2417" s="328"/>
      <c r="P2417" s="326"/>
      <c r="Q2417" s="290">
        <v>9.26</v>
      </c>
    </row>
    <row r="2418" spans="1:17" hidden="1" outlineLevel="1" collapsed="1" x14ac:dyDescent="0.25">
      <c r="A2418" s="287"/>
      <c r="B2418" s="287"/>
      <c r="C2418" s="287"/>
      <c r="D2418" s="325">
        <v>100460041</v>
      </c>
      <c r="E2418" s="326"/>
      <c r="F2418" s="326"/>
      <c r="G2418" s="326"/>
      <c r="H2418" s="326"/>
      <c r="I2418" s="327">
        <v>8.07</v>
      </c>
      <c r="J2418" s="326"/>
      <c r="K2418" s="326"/>
      <c r="L2418" s="328"/>
      <c r="M2418" s="326"/>
      <c r="N2418" s="326"/>
      <c r="O2418" s="328"/>
      <c r="P2418" s="326"/>
      <c r="Q2418" s="290">
        <v>8.07</v>
      </c>
    </row>
    <row r="2419" spans="1:17" hidden="1" outlineLevel="1" collapsed="1" x14ac:dyDescent="0.25">
      <c r="A2419" s="287"/>
      <c r="B2419" s="287"/>
      <c r="C2419" s="287"/>
      <c r="D2419" s="325">
        <v>100460043</v>
      </c>
      <c r="E2419" s="326"/>
      <c r="F2419" s="326"/>
      <c r="G2419" s="326"/>
      <c r="H2419" s="326"/>
      <c r="I2419" s="327">
        <v>10.29</v>
      </c>
      <c r="J2419" s="326"/>
      <c r="K2419" s="326"/>
      <c r="L2419" s="328"/>
      <c r="M2419" s="326"/>
      <c r="N2419" s="326"/>
      <c r="O2419" s="328"/>
      <c r="P2419" s="326"/>
      <c r="Q2419" s="290">
        <v>10.29</v>
      </c>
    </row>
    <row r="2420" spans="1:17" hidden="1" outlineLevel="1" collapsed="1" x14ac:dyDescent="0.25">
      <c r="A2420" s="287"/>
      <c r="B2420" s="287"/>
      <c r="C2420" s="287"/>
      <c r="D2420" s="325">
        <v>100460031</v>
      </c>
      <c r="E2420" s="326"/>
      <c r="F2420" s="326"/>
      <c r="G2420" s="326"/>
      <c r="H2420" s="326"/>
      <c r="I2420" s="327">
        <v>3.35</v>
      </c>
      <c r="J2420" s="326"/>
      <c r="K2420" s="326"/>
      <c r="L2420" s="328"/>
      <c r="M2420" s="326"/>
      <c r="N2420" s="326"/>
      <c r="O2420" s="328"/>
      <c r="P2420" s="326"/>
      <c r="Q2420" s="290">
        <v>3.35</v>
      </c>
    </row>
    <row r="2421" spans="1:17" hidden="1" outlineLevel="1" collapsed="1" x14ac:dyDescent="0.25">
      <c r="A2421" s="287"/>
      <c r="B2421" s="287"/>
      <c r="C2421" s="287"/>
      <c r="D2421" s="325">
        <v>100460035</v>
      </c>
      <c r="E2421" s="326"/>
      <c r="F2421" s="326"/>
      <c r="G2421" s="326"/>
      <c r="H2421" s="326"/>
      <c r="I2421" s="327">
        <v>9.15</v>
      </c>
      <c r="J2421" s="326"/>
      <c r="K2421" s="326"/>
      <c r="L2421" s="328"/>
      <c r="M2421" s="326"/>
      <c r="N2421" s="326"/>
      <c r="O2421" s="328"/>
      <c r="P2421" s="326"/>
      <c r="Q2421" s="290">
        <v>9.15</v>
      </c>
    </row>
    <row r="2422" spans="1:17" hidden="1" outlineLevel="1" collapsed="1" x14ac:dyDescent="0.25">
      <c r="A2422" s="287"/>
      <c r="B2422" s="287"/>
      <c r="C2422" s="287"/>
      <c r="D2422" s="325">
        <v>100460036</v>
      </c>
      <c r="E2422" s="326"/>
      <c r="F2422" s="326"/>
      <c r="G2422" s="326"/>
      <c r="H2422" s="326"/>
      <c r="I2422" s="327">
        <v>5.98</v>
      </c>
      <c r="J2422" s="326"/>
      <c r="K2422" s="326"/>
      <c r="L2422" s="328"/>
      <c r="M2422" s="326"/>
      <c r="N2422" s="326"/>
      <c r="O2422" s="328"/>
      <c r="P2422" s="326"/>
      <c r="Q2422" s="290">
        <v>5.98</v>
      </c>
    </row>
    <row r="2423" spans="1:17" hidden="1" outlineLevel="1" collapsed="1" x14ac:dyDescent="0.25">
      <c r="A2423" s="287"/>
      <c r="B2423" s="287"/>
      <c r="C2423" s="287"/>
      <c r="D2423" s="325">
        <v>100460090</v>
      </c>
      <c r="E2423" s="326"/>
      <c r="F2423" s="326"/>
      <c r="G2423" s="326"/>
      <c r="H2423" s="326"/>
      <c r="I2423" s="327">
        <v>3.6110000000000002</v>
      </c>
      <c r="J2423" s="326"/>
      <c r="K2423" s="326"/>
      <c r="L2423" s="328"/>
      <c r="M2423" s="326"/>
      <c r="N2423" s="326"/>
      <c r="O2423" s="328"/>
      <c r="P2423" s="326"/>
      <c r="Q2423" s="290">
        <v>3.6110000000000002</v>
      </c>
    </row>
    <row r="2424" spans="1:17" hidden="1" outlineLevel="1" collapsed="1" x14ac:dyDescent="0.25">
      <c r="A2424" s="287"/>
      <c r="B2424" s="287"/>
      <c r="C2424" s="287"/>
      <c r="D2424" s="325">
        <v>100460091</v>
      </c>
      <c r="E2424" s="326"/>
      <c r="F2424" s="326"/>
      <c r="G2424" s="326"/>
      <c r="H2424" s="326"/>
      <c r="I2424" s="327">
        <v>8.9700000000000006</v>
      </c>
      <c r="J2424" s="326"/>
      <c r="K2424" s="326"/>
      <c r="L2424" s="328"/>
      <c r="M2424" s="326"/>
      <c r="N2424" s="326"/>
      <c r="O2424" s="328"/>
      <c r="P2424" s="326"/>
      <c r="Q2424" s="290">
        <v>8.9700000000000006</v>
      </c>
    </row>
    <row r="2425" spans="1:17" hidden="1" outlineLevel="1" collapsed="1" x14ac:dyDescent="0.25">
      <c r="A2425" s="287"/>
      <c r="B2425" s="287"/>
      <c r="C2425" s="287"/>
      <c r="D2425" s="325">
        <v>100460093</v>
      </c>
      <c r="E2425" s="326"/>
      <c r="F2425" s="326"/>
      <c r="G2425" s="326"/>
      <c r="H2425" s="326"/>
      <c r="I2425" s="327">
        <v>6.39</v>
      </c>
      <c r="J2425" s="326"/>
      <c r="K2425" s="326"/>
      <c r="L2425" s="328"/>
      <c r="M2425" s="326"/>
      <c r="N2425" s="326"/>
      <c r="O2425" s="328"/>
      <c r="P2425" s="326"/>
      <c r="Q2425" s="290">
        <v>6.39</v>
      </c>
    </row>
    <row r="2426" spans="1:17" hidden="1" outlineLevel="1" collapsed="1" x14ac:dyDescent="0.25">
      <c r="A2426" s="287"/>
      <c r="B2426" s="287"/>
      <c r="C2426" s="287"/>
      <c r="D2426" s="325">
        <v>100460098</v>
      </c>
      <c r="E2426" s="326"/>
      <c r="F2426" s="326"/>
      <c r="G2426" s="326"/>
      <c r="H2426" s="326"/>
      <c r="I2426" s="327">
        <v>10.15</v>
      </c>
      <c r="J2426" s="326"/>
      <c r="K2426" s="326"/>
      <c r="L2426" s="328"/>
      <c r="M2426" s="326"/>
      <c r="N2426" s="326"/>
      <c r="O2426" s="328"/>
      <c r="P2426" s="326"/>
      <c r="Q2426" s="290">
        <v>10.15</v>
      </c>
    </row>
    <row r="2427" spans="1:17" hidden="1" outlineLevel="1" collapsed="1" x14ac:dyDescent="0.25">
      <c r="A2427" s="287"/>
      <c r="B2427" s="287"/>
      <c r="C2427" s="287"/>
      <c r="D2427" s="325">
        <v>100460099</v>
      </c>
      <c r="E2427" s="326"/>
      <c r="F2427" s="326"/>
      <c r="G2427" s="326"/>
      <c r="H2427" s="326"/>
      <c r="I2427" s="327">
        <v>7.35</v>
      </c>
      <c r="J2427" s="326"/>
      <c r="K2427" s="326"/>
      <c r="L2427" s="328"/>
      <c r="M2427" s="326"/>
      <c r="N2427" s="326"/>
      <c r="O2427" s="328"/>
      <c r="P2427" s="326"/>
      <c r="Q2427" s="290">
        <v>7.35</v>
      </c>
    </row>
    <row r="2428" spans="1:17" hidden="1" outlineLevel="1" collapsed="1" x14ac:dyDescent="0.25">
      <c r="A2428" s="287"/>
      <c r="B2428" s="287"/>
      <c r="C2428" s="287"/>
      <c r="D2428" s="325">
        <v>100460100</v>
      </c>
      <c r="E2428" s="326"/>
      <c r="F2428" s="326"/>
      <c r="G2428" s="326"/>
      <c r="H2428" s="326"/>
      <c r="I2428" s="327">
        <v>8.23</v>
      </c>
      <c r="J2428" s="326"/>
      <c r="K2428" s="326"/>
      <c r="L2428" s="328"/>
      <c r="M2428" s="326"/>
      <c r="N2428" s="326"/>
      <c r="O2428" s="328"/>
      <c r="P2428" s="326"/>
      <c r="Q2428" s="290">
        <v>8.23</v>
      </c>
    </row>
    <row r="2429" spans="1:17" hidden="1" outlineLevel="1" collapsed="1" x14ac:dyDescent="0.25">
      <c r="A2429" s="287"/>
      <c r="B2429" s="287"/>
      <c r="C2429" s="287"/>
      <c r="D2429" s="325">
        <v>100460101</v>
      </c>
      <c r="E2429" s="326"/>
      <c r="F2429" s="326"/>
      <c r="G2429" s="326"/>
      <c r="H2429" s="326"/>
      <c r="I2429" s="327">
        <v>10.029999999999999</v>
      </c>
      <c r="J2429" s="326"/>
      <c r="K2429" s="326"/>
      <c r="L2429" s="328"/>
      <c r="M2429" s="326"/>
      <c r="N2429" s="326"/>
      <c r="O2429" s="328"/>
      <c r="P2429" s="326"/>
      <c r="Q2429" s="290">
        <v>10.029999999999999</v>
      </c>
    </row>
    <row r="2430" spans="1:17" hidden="1" outlineLevel="1" collapsed="1" x14ac:dyDescent="0.25">
      <c r="A2430" s="287"/>
      <c r="B2430" s="287"/>
      <c r="C2430" s="287"/>
      <c r="D2430" s="325">
        <v>100460103</v>
      </c>
      <c r="E2430" s="326"/>
      <c r="F2430" s="326"/>
      <c r="G2430" s="326"/>
      <c r="H2430" s="326"/>
      <c r="I2430" s="327">
        <v>5.1509999999999998</v>
      </c>
      <c r="J2430" s="326"/>
      <c r="K2430" s="326"/>
      <c r="L2430" s="328"/>
      <c r="M2430" s="326"/>
      <c r="N2430" s="326"/>
      <c r="O2430" s="328"/>
      <c r="P2430" s="326"/>
      <c r="Q2430" s="290">
        <v>5.1509999999999998</v>
      </c>
    </row>
    <row r="2431" spans="1:17" hidden="1" outlineLevel="1" collapsed="1" x14ac:dyDescent="0.25">
      <c r="A2431" s="287"/>
      <c r="B2431" s="287"/>
      <c r="C2431" s="287"/>
      <c r="D2431" s="325">
        <v>100460105</v>
      </c>
      <c r="E2431" s="326"/>
      <c r="F2431" s="326"/>
      <c r="G2431" s="326"/>
      <c r="H2431" s="326"/>
      <c r="I2431" s="327">
        <v>1.69</v>
      </c>
      <c r="J2431" s="326"/>
      <c r="K2431" s="326"/>
      <c r="L2431" s="328"/>
      <c r="M2431" s="326"/>
      <c r="N2431" s="326"/>
      <c r="O2431" s="328"/>
      <c r="P2431" s="326"/>
      <c r="Q2431" s="290">
        <v>1.69</v>
      </c>
    </row>
    <row r="2432" spans="1:17" hidden="1" outlineLevel="1" collapsed="1" x14ac:dyDescent="0.25">
      <c r="A2432" s="287"/>
      <c r="B2432" s="287"/>
      <c r="C2432" s="287"/>
      <c r="D2432" s="325">
        <v>100460106</v>
      </c>
      <c r="E2432" s="326"/>
      <c r="F2432" s="326"/>
      <c r="G2432" s="326"/>
      <c r="H2432" s="326"/>
      <c r="I2432" s="327">
        <v>1.41</v>
      </c>
      <c r="J2432" s="326"/>
      <c r="K2432" s="326"/>
      <c r="L2432" s="328"/>
      <c r="M2432" s="326"/>
      <c r="N2432" s="326"/>
      <c r="O2432" s="328"/>
      <c r="P2432" s="326"/>
      <c r="Q2432" s="290">
        <v>1.41</v>
      </c>
    </row>
    <row r="2433" spans="1:17" hidden="1" outlineLevel="1" collapsed="1" x14ac:dyDescent="0.25">
      <c r="A2433" s="287"/>
      <c r="B2433" s="287"/>
      <c r="C2433" s="287"/>
      <c r="D2433" s="325">
        <v>100460107</v>
      </c>
      <c r="E2433" s="326"/>
      <c r="F2433" s="326"/>
      <c r="G2433" s="326"/>
      <c r="H2433" s="326"/>
      <c r="I2433" s="327">
        <v>9.2750000000000004</v>
      </c>
      <c r="J2433" s="326"/>
      <c r="K2433" s="326"/>
      <c r="L2433" s="328"/>
      <c r="M2433" s="326"/>
      <c r="N2433" s="326"/>
      <c r="O2433" s="328"/>
      <c r="P2433" s="326"/>
      <c r="Q2433" s="290">
        <v>9.2750000000000004</v>
      </c>
    </row>
    <row r="2434" spans="1:17" hidden="1" outlineLevel="1" collapsed="1" x14ac:dyDescent="0.25">
      <c r="A2434" s="287"/>
      <c r="B2434" s="287"/>
      <c r="C2434" s="287"/>
      <c r="D2434" s="325">
        <v>100460109</v>
      </c>
      <c r="E2434" s="326"/>
      <c r="F2434" s="326"/>
      <c r="G2434" s="326"/>
      <c r="H2434" s="326"/>
      <c r="I2434" s="327">
        <v>2.2599999999999998</v>
      </c>
      <c r="J2434" s="326"/>
      <c r="K2434" s="326"/>
      <c r="L2434" s="328"/>
      <c r="M2434" s="326"/>
      <c r="N2434" s="326"/>
      <c r="O2434" s="328"/>
      <c r="P2434" s="326"/>
      <c r="Q2434" s="290">
        <v>2.2599999999999998</v>
      </c>
    </row>
    <row r="2435" spans="1:17" hidden="1" outlineLevel="1" collapsed="1" x14ac:dyDescent="0.25">
      <c r="A2435" s="287"/>
      <c r="B2435" s="287"/>
      <c r="C2435" s="287"/>
      <c r="D2435" s="325">
        <v>100460112</v>
      </c>
      <c r="E2435" s="326"/>
      <c r="F2435" s="326"/>
      <c r="G2435" s="326"/>
      <c r="H2435" s="326"/>
      <c r="I2435" s="327">
        <v>1.1299999999999999</v>
      </c>
      <c r="J2435" s="326"/>
      <c r="K2435" s="326"/>
      <c r="L2435" s="328"/>
      <c r="M2435" s="326"/>
      <c r="N2435" s="326"/>
      <c r="O2435" s="328"/>
      <c r="P2435" s="326"/>
      <c r="Q2435" s="290">
        <v>1.1299999999999999</v>
      </c>
    </row>
    <row r="2436" spans="1:17" hidden="1" outlineLevel="1" collapsed="1" x14ac:dyDescent="0.25">
      <c r="A2436" s="287"/>
      <c r="B2436" s="287"/>
      <c r="C2436" s="287"/>
      <c r="D2436" s="325">
        <v>100460113</v>
      </c>
      <c r="E2436" s="326"/>
      <c r="F2436" s="326"/>
      <c r="G2436" s="326"/>
      <c r="H2436" s="326"/>
      <c r="I2436" s="327">
        <v>1.7</v>
      </c>
      <c r="J2436" s="326"/>
      <c r="K2436" s="326"/>
      <c r="L2436" s="328"/>
      <c r="M2436" s="326"/>
      <c r="N2436" s="326"/>
      <c r="O2436" s="328"/>
      <c r="P2436" s="326"/>
      <c r="Q2436" s="290">
        <v>1.7</v>
      </c>
    </row>
    <row r="2437" spans="1:17" hidden="1" outlineLevel="1" collapsed="1" x14ac:dyDescent="0.25">
      <c r="A2437" s="287"/>
      <c r="B2437" s="287"/>
      <c r="C2437" s="287"/>
      <c r="D2437" s="325">
        <v>100460115</v>
      </c>
      <c r="E2437" s="326"/>
      <c r="F2437" s="326"/>
      <c r="G2437" s="326"/>
      <c r="H2437" s="326"/>
      <c r="I2437" s="327">
        <v>9.09</v>
      </c>
      <c r="J2437" s="326"/>
      <c r="K2437" s="326"/>
      <c r="L2437" s="328"/>
      <c r="M2437" s="326"/>
      <c r="N2437" s="326"/>
      <c r="O2437" s="328"/>
      <c r="P2437" s="326"/>
      <c r="Q2437" s="290">
        <v>9.09</v>
      </c>
    </row>
    <row r="2438" spans="1:17" hidden="1" outlineLevel="1" collapsed="1" x14ac:dyDescent="0.25">
      <c r="A2438" s="287"/>
      <c r="B2438" s="287"/>
      <c r="C2438" s="287"/>
      <c r="D2438" s="325">
        <v>100460048</v>
      </c>
      <c r="E2438" s="326"/>
      <c r="F2438" s="326"/>
      <c r="G2438" s="326"/>
      <c r="H2438" s="326"/>
      <c r="I2438" s="327">
        <v>10.49</v>
      </c>
      <c r="J2438" s="326"/>
      <c r="K2438" s="326"/>
      <c r="L2438" s="328"/>
      <c r="M2438" s="326"/>
      <c r="N2438" s="326"/>
      <c r="O2438" s="328"/>
      <c r="P2438" s="326"/>
      <c r="Q2438" s="290">
        <v>10.49</v>
      </c>
    </row>
    <row r="2439" spans="1:17" hidden="1" outlineLevel="1" collapsed="1" x14ac:dyDescent="0.25">
      <c r="A2439" s="287"/>
      <c r="B2439" s="287"/>
      <c r="C2439" s="287"/>
      <c r="D2439" s="325">
        <v>100460066</v>
      </c>
      <c r="E2439" s="326"/>
      <c r="F2439" s="326"/>
      <c r="G2439" s="326"/>
      <c r="H2439" s="326"/>
      <c r="I2439" s="327">
        <v>5.28</v>
      </c>
      <c r="J2439" s="326"/>
      <c r="K2439" s="326"/>
      <c r="L2439" s="328"/>
      <c r="M2439" s="326"/>
      <c r="N2439" s="326"/>
      <c r="O2439" s="328"/>
      <c r="P2439" s="326"/>
      <c r="Q2439" s="290">
        <v>5.28</v>
      </c>
    </row>
    <row r="2440" spans="1:17" hidden="1" outlineLevel="1" collapsed="1" x14ac:dyDescent="0.25">
      <c r="A2440" s="287"/>
      <c r="B2440" s="287"/>
      <c r="C2440" s="287"/>
      <c r="D2440" s="325">
        <v>100460073</v>
      </c>
      <c r="E2440" s="326"/>
      <c r="F2440" s="326"/>
      <c r="G2440" s="326"/>
      <c r="H2440" s="326"/>
      <c r="I2440" s="327">
        <v>8.2635000000000005</v>
      </c>
      <c r="J2440" s="326"/>
      <c r="K2440" s="326"/>
      <c r="L2440" s="328"/>
      <c r="M2440" s="326"/>
      <c r="N2440" s="326"/>
      <c r="O2440" s="328"/>
      <c r="P2440" s="326"/>
      <c r="Q2440" s="290">
        <v>8.2635000000000005</v>
      </c>
    </row>
    <row r="2441" spans="1:17" hidden="1" outlineLevel="1" collapsed="1" x14ac:dyDescent="0.25">
      <c r="A2441" s="287"/>
      <c r="B2441" s="287"/>
      <c r="C2441" s="287"/>
      <c r="D2441" s="325">
        <v>100460081</v>
      </c>
      <c r="E2441" s="326"/>
      <c r="F2441" s="326"/>
      <c r="G2441" s="326"/>
      <c r="H2441" s="326"/>
      <c r="I2441" s="327">
        <v>5.25</v>
      </c>
      <c r="J2441" s="326"/>
      <c r="K2441" s="326"/>
      <c r="L2441" s="328"/>
      <c r="M2441" s="326"/>
      <c r="N2441" s="326"/>
      <c r="O2441" s="328"/>
      <c r="P2441" s="326"/>
      <c r="Q2441" s="290">
        <v>5.25</v>
      </c>
    </row>
    <row r="2442" spans="1:17" hidden="1" outlineLevel="1" collapsed="1" x14ac:dyDescent="0.25">
      <c r="A2442" s="287"/>
      <c r="B2442" s="287"/>
      <c r="C2442" s="287"/>
      <c r="D2442" s="325">
        <v>100460121</v>
      </c>
      <c r="E2442" s="326"/>
      <c r="F2442" s="326"/>
      <c r="G2442" s="326"/>
      <c r="H2442" s="326"/>
      <c r="I2442" s="327">
        <v>4.9749999999999996</v>
      </c>
      <c r="J2442" s="326"/>
      <c r="K2442" s="326"/>
      <c r="L2442" s="328"/>
      <c r="M2442" s="326"/>
      <c r="N2442" s="326"/>
      <c r="O2442" s="328"/>
      <c r="P2442" s="326"/>
      <c r="Q2442" s="290">
        <v>4.9749999999999996</v>
      </c>
    </row>
    <row r="2443" spans="1:17" hidden="1" outlineLevel="1" collapsed="1" x14ac:dyDescent="0.25">
      <c r="A2443" s="287"/>
      <c r="B2443" s="287"/>
      <c r="C2443" s="287"/>
      <c r="D2443" s="325">
        <v>100460122</v>
      </c>
      <c r="E2443" s="326"/>
      <c r="F2443" s="326"/>
      <c r="G2443" s="326"/>
      <c r="H2443" s="326"/>
      <c r="I2443" s="327">
        <v>9.0299999999999994</v>
      </c>
      <c r="J2443" s="326"/>
      <c r="K2443" s="326"/>
      <c r="L2443" s="328"/>
      <c r="M2443" s="326"/>
      <c r="N2443" s="326"/>
      <c r="O2443" s="328"/>
      <c r="P2443" s="326"/>
      <c r="Q2443" s="290">
        <v>9.0299999999999994</v>
      </c>
    </row>
    <row r="2444" spans="1:17" hidden="1" outlineLevel="1" collapsed="1" x14ac:dyDescent="0.25">
      <c r="A2444" s="287"/>
      <c r="B2444" s="287"/>
      <c r="C2444" s="287"/>
      <c r="D2444" s="325">
        <v>100460123</v>
      </c>
      <c r="E2444" s="326"/>
      <c r="F2444" s="326"/>
      <c r="G2444" s="326"/>
      <c r="H2444" s="326"/>
      <c r="I2444" s="327">
        <v>9.2799999999999994</v>
      </c>
      <c r="J2444" s="326"/>
      <c r="K2444" s="326"/>
      <c r="L2444" s="328"/>
      <c r="M2444" s="326"/>
      <c r="N2444" s="326"/>
      <c r="O2444" s="328"/>
      <c r="P2444" s="326"/>
      <c r="Q2444" s="290">
        <v>9.2799999999999994</v>
      </c>
    </row>
    <row r="2445" spans="1:17" hidden="1" outlineLevel="1" collapsed="1" x14ac:dyDescent="0.25">
      <c r="A2445" s="287"/>
      <c r="B2445" s="287"/>
      <c r="C2445" s="287"/>
      <c r="D2445" s="325">
        <v>100460125</v>
      </c>
      <c r="E2445" s="326"/>
      <c r="F2445" s="326"/>
      <c r="G2445" s="326"/>
      <c r="H2445" s="326"/>
      <c r="I2445" s="327">
        <v>9.3000000000000007</v>
      </c>
      <c r="J2445" s="326"/>
      <c r="K2445" s="326"/>
      <c r="L2445" s="328"/>
      <c r="M2445" s="326"/>
      <c r="N2445" s="326"/>
      <c r="O2445" s="328"/>
      <c r="P2445" s="326"/>
      <c r="Q2445" s="290">
        <v>9.3000000000000007</v>
      </c>
    </row>
    <row r="2446" spans="1:17" hidden="1" outlineLevel="1" collapsed="1" x14ac:dyDescent="0.25">
      <c r="A2446" s="287"/>
      <c r="B2446" s="287"/>
      <c r="C2446" s="287"/>
      <c r="D2446" s="325">
        <v>100460126</v>
      </c>
      <c r="E2446" s="326"/>
      <c r="F2446" s="326"/>
      <c r="G2446" s="326"/>
      <c r="H2446" s="326"/>
      <c r="I2446" s="327">
        <v>11.74</v>
      </c>
      <c r="J2446" s="326"/>
      <c r="K2446" s="326"/>
      <c r="L2446" s="328"/>
      <c r="M2446" s="326"/>
      <c r="N2446" s="326"/>
      <c r="O2446" s="328"/>
      <c r="P2446" s="326"/>
      <c r="Q2446" s="290">
        <v>11.74</v>
      </c>
    </row>
    <row r="2447" spans="1:17" hidden="1" outlineLevel="1" collapsed="1" x14ac:dyDescent="0.25">
      <c r="A2447" s="287"/>
      <c r="B2447" s="287"/>
      <c r="C2447" s="287"/>
      <c r="D2447" s="325">
        <v>100460127</v>
      </c>
      <c r="E2447" s="326"/>
      <c r="F2447" s="326"/>
      <c r="G2447" s="326"/>
      <c r="H2447" s="326"/>
      <c r="I2447" s="327">
        <v>9.34</v>
      </c>
      <c r="J2447" s="326"/>
      <c r="K2447" s="326"/>
      <c r="L2447" s="328"/>
      <c r="M2447" s="326"/>
      <c r="N2447" s="326"/>
      <c r="O2447" s="328"/>
      <c r="P2447" s="326"/>
      <c r="Q2447" s="290">
        <v>9.34</v>
      </c>
    </row>
    <row r="2448" spans="1:17" hidden="1" outlineLevel="1" collapsed="1" x14ac:dyDescent="0.25">
      <c r="A2448" s="287"/>
      <c r="B2448" s="287"/>
      <c r="C2448" s="287"/>
      <c r="D2448" s="325">
        <v>100460128</v>
      </c>
      <c r="E2448" s="326"/>
      <c r="F2448" s="326"/>
      <c r="G2448" s="326"/>
      <c r="H2448" s="326"/>
      <c r="I2448" s="327">
        <v>9</v>
      </c>
      <c r="J2448" s="326"/>
      <c r="K2448" s="326"/>
      <c r="L2448" s="328"/>
      <c r="M2448" s="326"/>
      <c r="N2448" s="326"/>
      <c r="O2448" s="328"/>
      <c r="P2448" s="326"/>
      <c r="Q2448" s="290">
        <v>9</v>
      </c>
    </row>
    <row r="2449" spans="1:17" hidden="1" outlineLevel="1" collapsed="1" x14ac:dyDescent="0.25">
      <c r="A2449" s="287"/>
      <c r="B2449" s="287"/>
      <c r="C2449" s="287"/>
      <c r="D2449" s="325">
        <v>100460129</v>
      </c>
      <c r="E2449" s="326"/>
      <c r="F2449" s="326"/>
      <c r="G2449" s="326"/>
      <c r="H2449" s="326"/>
      <c r="I2449" s="327">
        <v>4.04</v>
      </c>
      <c r="J2449" s="326"/>
      <c r="K2449" s="326"/>
      <c r="L2449" s="328"/>
      <c r="M2449" s="326"/>
      <c r="N2449" s="326"/>
      <c r="O2449" s="328"/>
      <c r="P2449" s="326"/>
      <c r="Q2449" s="290">
        <v>4.04</v>
      </c>
    </row>
    <row r="2450" spans="1:17" hidden="1" outlineLevel="1" collapsed="1" x14ac:dyDescent="0.25">
      <c r="A2450" s="287"/>
      <c r="B2450" s="287"/>
      <c r="C2450" s="287"/>
      <c r="D2450" s="325">
        <v>100460131</v>
      </c>
      <c r="E2450" s="326"/>
      <c r="F2450" s="326"/>
      <c r="G2450" s="326"/>
      <c r="H2450" s="326"/>
      <c r="I2450" s="327">
        <v>0.74</v>
      </c>
      <c r="J2450" s="326"/>
      <c r="K2450" s="326"/>
      <c r="L2450" s="328"/>
      <c r="M2450" s="326"/>
      <c r="N2450" s="326"/>
      <c r="O2450" s="328"/>
      <c r="P2450" s="326"/>
      <c r="Q2450" s="290">
        <v>0.74</v>
      </c>
    </row>
    <row r="2451" spans="1:17" hidden="1" outlineLevel="1" collapsed="1" x14ac:dyDescent="0.25">
      <c r="A2451" s="287"/>
      <c r="B2451" s="287"/>
      <c r="C2451" s="287"/>
      <c r="D2451" s="325">
        <v>100460461</v>
      </c>
      <c r="E2451" s="326"/>
      <c r="F2451" s="326"/>
      <c r="G2451" s="326"/>
      <c r="H2451" s="326"/>
      <c r="I2451" s="327">
        <v>10.07</v>
      </c>
      <c r="J2451" s="326"/>
      <c r="K2451" s="326"/>
      <c r="L2451" s="328"/>
      <c r="M2451" s="326"/>
      <c r="N2451" s="326"/>
      <c r="O2451" s="328"/>
      <c r="P2451" s="326"/>
      <c r="Q2451" s="290">
        <v>10.07</v>
      </c>
    </row>
    <row r="2452" spans="1:17" hidden="1" outlineLevel="1" collapsed="1" x14ac:dyDescent="0.25">
      <c r="A2452" s="287"/>
      <c r="B2452" s="287"/>
      <c r="C2452" s="287"/>
      <c r="D2452" s="325">
        <v>100460463</v>
      </c>
      <c r="E2452" s="326"/>
      <c r="F2452" s="326"/>
      <c r="G2452" s="326"/>
      <c r="H2452" s="326"/>
      <c r="I2452" s="327">
        <v>7.52</v>
      </c>
      <c r="J2452" s="326"/>
      <c r="K2452" s="326"/>
      <c r="L2452" s="328"/>
      <c r="M2452" s="326"/>
      <c r="N2452" s="326"/>
      <c r="O2452" s="328"/>
      <c r="P2452" s="326"/>
      <c r="Q2452" s="290">
        <v>7.52</v>
      </c>
    </row>
    <row r="2453" spans="1:17" hidden="1" outlineLevel="1" collapsed="1" x14ac:dyDescent="0.25">
      <c r="A2453" s="287"/>
      <c r="B2453" s="287"/>
      <c r="C2453" s="287"/>
      <c r="D2453" s="325">
        <v>100460468</v>
      </c>
      <c r="E2453" s="326"/>
      <c r="F2453" s="326"/>
      <c r="G2453" s="326"/>
      <c r="H2453" s="326"/>
      <c r="I2453" s="327">
        <v>15.98</v>
      </c>
      <c r="J2453" s="326"/>
      <c r="K2453" s="326"/>
      <c r="L2453" s="328"/>
      <c r="M2453" s="326"/>
      <c r="N2453" s="326"/>
      <c r="O2453" s="328"/>
      <c r="P2453" s="326"/>
      <c r="Q2453" s="290">
        <v>15.98</v>
      </c>
    </row>
    <row r="2454" spans="1:17" hidden="1" outlineLevel="1" collapsed="1" x14ac:dyDescent="0.25">
      <c r="A2454" s="287"/>
      <c r="B2454" s="287"/>
      <c r="C2454" s="287"/>
      <c r="D2454" s="325">
        <v>100460469</v>
      </c>
      <c r="E2454" s="326"/>
      <c r="F2454" s="326"/>
      <c r="G2454" s="326"/>
      <c r="H2454" s="326"/>
      <c r="I2454" s="327">
        <v>9.33</v>
      </c>
      <c r="J2454" s="326"/>
      <c r="K2454" s="326"/>
      <c r="L2454" s="328"/>
      <c r="M2454" s="326"/>
      <c r="N2454" s="326"/>
      <c r="O2454" s="328"/>
      <c r="P2454" s="326"/>
      <c r="Q2454" s="290">
        <v>9.33</v>
      </c>
    </row>
    <row r="2455" spans="1:17" hidden="1" outlineLevel="1" collapsed="1" x14ac:dyDescent="0.25">
      <c r="A2455" s="287"/>
      <c r="B2455" s="287"/>
      <c r="C2455" s="287"/>
      <c r="D2455" s="325">
        <v>100460446</v>
      </c>
      <c r="E2455" s="326"/>
      <c r="F2455" s="326"/>
      <c r="G2455" s="326"/>
      <c r="H2455" s="326"/>
      <c r="I2455" s="327">
        <v>12.94</v>
      </c>
      <c r="J2455" s="326"/>
      <c r="K2455" s="326"/>
      <c r="L2455" s="328"/>
      <c r="M2455" s="326"/>
      <c r="N2455" s="326"/>
      <c r="O2455" s="328"/>
      <c r="P2455" s="326"/>
      <c r="Q2455" s="290">
        <v>12.94</v>
      </c>
    </row>
    <row r="2456" spans="1:17" hidden="1" outlineLevel="1" collapsed="1" x14ac:dyDescent="0.25">
      <c r="A2456" s="287"/>
      <c r="B2456" s="287"/>
      <c r="C2456" s="287"/>
      <c r="D2456" s="325">
        <v>100460448</v>
      </c>
      <c r="E2456" s="326"/>
      <c r="F2456" s="326"/>
      <c r="G2456" s="326"/>
      <c r="H2456" s="326"/>
      <c r="I2456" s="327">
        <v>9.06</v>
      </c>
      <c r="J2456" s="326"/>
      <c r="K2456" s="326"/>
      <c r="L2456" s="328"/>
      <c r="M2456" s="326"/>
      <c r="N2456" s="326"/>
      <c r="O2456" s="328"/>
      <c r="P2456" s="326"/>
      <c r="Q2456" s="290">
        <v>9.06</v>
      </c>
    </row>
    <row r="2457" spans="1:17" hidden="1" outlineLevel="1" collapsed="1" x14ac:dyDescent="0.25">
      <c r="A2457" s="287"/>
      <c r="B2457" s="287"/>
      <c r="C2457" s="287"/>
      <c r="D2457" s="325">
        <v>100460449</v>
      </c>
      <c r="E2457" s="326"/>
      <c r="F2457" s="326"/>
      <c r="G2457" s="326"/>
      <c r="H2457" s="326"/>
      <c r="I2457" s="327">
        <v>8.7100000000000009</v>
      </c>
      <c r="J2457" s="326"/>
      <c r="K2457" s="326"/>
      <c r="L2457" s="328"/>
      <c r="M2457" s="326"/>
      <c r="N2457" s="326"/>
      <c r="O2457" s="328"/>
      <c r="P2457" s="326"/>
      <c r="Q2457" s="290">
        <v>8.7100000000000009</v>
      </c>
    </row>
    <row r="2458" spans="1:17" hidden="1" outlineLevel="1" collapsed="1" x14ac:dyDescent="0.25">
      <c r="A2458" s="287"/>
      <c r="B2458" s="287"/>
      <c r="C2458" s="287"/>
      <c r="D2458" s="325">
        <v>100460450</v>
      </c>
      <c r="E2458" s="326"/>
      <c r="F2458" s="326"/>
      <c r="G2458" s="326"/>
      <c r="H2458" s="326"/>
      <c r="I2458" s="327">
        <v>8.1199999999999992</v>
      </c>
      <c r="J2458" s="326"/>
      <c r="K2458" s="326"/>
      <c r="L2458" s="328"/>
      <c r="M2458" s="326"/>
      <c r="N2458" s="326"/>
      <c r="O2458" s="328"/>
      <c r="P2458" s="326"/>
      <c r="Q2458" s="290">
        <v>8.1199999999999992</v>
      </c>
    </row>
    <row r="2459" spans="1:17" hidden="1" outlineLevel="1" collapsed="1" x14ac:dyDescent="0.25">
      <c r="A2459" s="287"/>
      <c r="B2459" s="287"/>
      <c r="C2459" s="287"/>
      <c r="D2459" s="325">
        <v>100460451</v>
      </c>
      <c r="E2459" s="326"/>
      <c r="F2459" s="326"/>
      <c r="G2459" s="326"/>
      <c r="H2459" s="326"/>
      <c r="I2459" s="327">
        <v>8.5299999999999994</v>
      </c>
      <c r="J2459" s="326"/>
      <c r="K2459" s="326"/>
      <c r="L2459" s="328"/>
      <c r="M2459" s="326"/>
      <c r="N2459" s="326"/>
      <c r="O2459" s="328"/>
      <c r="P2459" s="326"/>
      <c r="Q2459" s="290">
        <v>8.5299999999999994</v>
      </c>
    </row>
    <row r="2460" spans="1:17" hidden="1" outlineLevel="1" collapsed="1" x14ac:dyDescent="0.25">
      <c r="A2460" s="287"/>
      <c r="B2460" s="287"/>
      <c r="C2460" s="287"/>
      <c r="D2460" s="325">
        <v>100460452</v>
      </c>
      <c r="E2460" s="326"/>
      <c r="F2460" s="326"/>
      <c r="G2460" s="326"/>
      <c r="H2460" s="326"/>
      <c r="I2460" s="327">
        <v>8.75</v>
      </c>
      <c r="J2460" s="326"/>
      <c r="K2460" s="326"/>
      <c r="L2460" s="328"/>
      <c r="M2460" s="326"/>
      <c r="N2460" s="326"/>
      <c r="O2460" s="328"/>
      <c r="P2460" s="326"/>
      <c r="Q2460" s="290">
        <v>8.75</v>
      </c>
    </row>
    <row r="2461" spans="1:17" hidden="1" outlineLevel="1" collapsed="1" x14ac:dyDescent="0.25">
      <c r="A2461" s="287"/>
      <c r="B2461" s="287"/>
      <c r="C2461" s="287"/>
      <c r="D2461" s="325">
        <v>100460437</v>
      </c>
      <c r="E2461" s="326"/>
      <c r="F2461" s="326"/>
      <c r="G2461" s="326"/>
      <c r="H2461" s="326"/>
      <c r="I2461" s="327">
        <v>9.2899999999999991</v>
      </c>
      <c r="J2461" s="326"/>
      <c r="K2461" s="326"/>
      <c r="L2461" s="328"/>
      <c r="M2461" s="326"/>
      <c r="N2461" s="326"/>
      <c r="O2461" s="328"/>
      <c r="P2461" s="326"/>
      <c r="Q2461" s="290">
        <v>9.2899999999999991</v>
      </c>
    </row>
    <row r="2462" spans="1:17" hidden="1" outlineLevel="1" collapsed="1" x14ac:dyDescent="0.25">
      <c r="A2462" s="287"/>
      <c r="B2462" s="287"/>
      <c r="C2462" s="287"/>
      <c r="D2462" s="325">
        <v>100460428</v>
      </c>
      <c r="E2462" s="326"/>
      <c r="F2462" s="326"/>
      <c r="G2462" s="326"/>
      <c r="H2462" s="326"/>
      <c r="I2462" s="327">
        <v>9.8000000000000007</v>
      </c>
      <c r="J2462" s="326"/>
      <c r="K2462" s="326"/>
      <c r="L2462" s="328"/>
      <c r="M2462" s="326"/>
      <c r="N2462" s="326"/>
      <c r="O2462" s="328"/>
      <c r="P2462" s="326"/>
      <c r="Q2462" s="290">
        <v>9.8000000000000007</v>
      </c>
    </row>
    <row r="2463" spans="1:17" hidden="1" outlineLevel="1" collapsed="1" x14ac:dyDescent="0.25">
      <c r="A2463" s="287"/>
      <c r="B2463" s="287"/>
      <c r="C2463" s="287"/>
      <c r="D2463" s="325">
        <v>100460409</v>
      </c>
      <c r="E2463" s="326"/>
      <c r="F2463" s="326"/>
      <c r="G2463" s="326"/>
      <c r="H2463" s="326"/>
      <c r="I2463" s="327">
        <v>8.4</v>
      </c>
      <c r="J2463" s="326"/>
      <c r="K2463" s="326"/>
      <c r="L2463" s="328"/>
      <c r="M2463" s="326"/>
      <c r="N2463" s="326"/>
      <c r="O2463" s="328"/>
      <c r="P2463" s="326"/>
      <c r="Q2463" s="290">
        <v>8.4</v>
      </c>
    </row>
    <row r="2464" spans="1:17" hidden="1" outlineLevel="1" collapsed="1" x14ac:dyDescent="0.25">
      <c r="A2464" s="287"/>
      <c r="B2464" s="287"/>
      <c r="C2464" s="287"/>
      <c r="D2464" s="325">
        <v>100460424</v>
      </c>
      <c r="E2464" s="326"/>
      <c r="F2464" s="326"/>
      <c r="G2464" s="326"/>
      <c r="H2464" s="326"/>
      <c r="I2464" s="327">
        <v>8.3699999999999992</v>
      </c>
      <c r="J2464" s="326"/>
      <c r="K2464" s="326"/>
      <c r="L2464" s="328"/>
      <c r="M2464" s="326"/>
      <c r="N2464" s="326"/>
      <c r="O2464" s="328"/>
      <c r="P2464" s="326"/>
      <c r="Q2464" s="290">
        <v>8.3699999999999992</v>
      </c>
    </row>
    <row r="2465" spans="1:17" hidden="1" outlineLevel="1" collapsed="1" x14ac:dyDescent="0.25">
      <c r="A2465" s="287"/>
      <c r="B2465" s="287"/>
      <c r="C2465" s="287"/>
      <c r="D2465" s="325">
        <v>100460395</v>
      </c>
      <c r="E2465" s="326"/>
      <c r="F2465" s="326"/>
      <c r="G2465" s="326"/>
      <c r="H2465" s="326"/>
      <c r="I2465" s="327">
        <v>6.1349999999999998</v>
      </c>
      <c r="J2465" s="326"/>
      <c r="K2465" s="326"/>
      <c r="L2465" s="328"/>
      <c r="M2465" s="326"/>
      <c r="N2465" s="326"/>
      <c r="O2465" s="328"/>
      <c r="P2465" s="326"/>
      <c r="Q2465" s="290">
        <v>6.1349999999999998</v>
      </c>
    </row>
    <row r="2466" spans="1:17" hidden="1" outlineLevel="1" collapsed="1" x14ac:dyDescent="0.25">
      <c r="A2466" s="287"/>
      <c r="B2466" s="287"/>
      <c r="C2466" s="287"/>
      <c r="D2466" s="325">
        <v>100460133</v>
      </c>
      <c r="E2466" s="326"/>
      <c r="F2466" s="326"/>
      <c r="G2466" s="326"/>
      <c r="H2466" s="326"/>
      <c r="I2466" s="327">
        <v>8.4600000000000009</v>
      </c>
      <c r="J2466" s="326"/>
      <c r="K2466" s="326"/>
      <c r="L2466" s="328"/>
      <c r="M2466" s="326"/>
      <c r="N2466" s="326"/>
      <c r="O2466" s="328"/>
      <c r="P2466" s="326"/>
      <c r="Q2466" s="290">
        <v>8.4600000000000009</v>
      </c>
    </row>
    <row r="2467" spans="1:17" hidden="1" outlineLevel="1" collapsed="1" x14ac:dyDescent="0.25">
      <c r="A2467" s="287"/>
      <c r="B2467" s="287"/>
      <c r="C2467" s="287"/>
      <c r="D2467" s="325">
        <v>100460134</v>
      </c>
      <c r="E2467" s="326"/>
      <c r="F2467" s="326"/>
      <c r="G2467" s="326"/>
      <c r="H2467" s="326"/>
      <c r="I2467" s="327">
        <v>9.2100000000000009</v>
      </c>
      <c r="J2467" s="326"/>
      <c r="K2467" s="326"/>
      <c r="L2467" s="328"/>
      <c r="M2467" s="326"/>
      <c r="N2467" s="326"/>
      <c r="O2467" s="328"/>
      <c r="P2467" s="326"/>
      <c r="Q2467" s="290">
        <v>9.2100000000000009</v>
      </c>
    </row>
    <row r="2468" spans="1:17" hidden="1" outlineLevel="1" collapsed="1" x14ac:dyDescent="0.25">
      <c r="A2468" s="287"/>
      <c r="B2468" s="287"/>
      <c r="C2468" s="287"/>
      <c r="D2468" s="325">
        <v>100460135</v>
      </c>
      <c r="E2468" s="326"/>
      <c r="F2468" s="326"/>
      <c r="G2468" s="326"/>
      <c r="H2468" s="326"/>
      <c r="I2468" s="327">
        <v>8.86</v>
      </c>
      <c r="J2468" s="326"/>
      <c r="K2468" s="326"/>
      <c r="L2468" s="328"/>
      <c r="M2468" s="326"/>
      <c r="N2468" s="326"/>
      <c r="O2468" s="328"/>
      <c r="P2468" s="326"/>
      <c r="Q2468" s="290">
        <v>8.86</v>
      </c>
    </row>
    <row r="2469" spans="1:17" hidden="1" outlineLevel="1" collapsed="1" x14ac:dyDescent="0.25">
      <c r="A2469" s="287"/>
      <c r="B2469" s="287"/>
      <c r="C2469" s="287"/>
      <c r="D2469" s="325">
        <v>100460328</v>
      </c>
      <c r="E2469" s="326"/>
      <c r="F2469" s="326"/>
      <c r="G2469" s="326"/>
      <c r="H2469" s="326"/>
      <c r="I2469" s="327">
        <v>10.94</v>
      </c>
      <c r="J2469" s="326"/>
      <c r="K2469" s="326"/>
      <c r="L2469" s="328"/>
      <c r="M2469" s="326"/>
      <c r="N2469" s="326"/>
      <c r="O2469" s="328"/>
      <c r="P2469" s="326"/>
      <c r="Q2469" s="290">
        <v>10.94</v>
      </c>
    </row>
    <row r="2470" spans="1:17" hidden="1" outlineLevel="1" collapsed="1" x14ac:dyDescent="0.25">
      <c r="A2470" s="287"/>
      <c r="B2470" s="287"/>
      <c r="C2470" s="287"/>
      <c r="D2470" s="325">
        <v>100460329</v>
      </c>
      <c r="E2470" s="326"/>
      <c r="F2470" s="326"/>
      <c r="G2470" s="326"/>
      <c r="H2470" s="326"/>
      <c r="I2470" s="327">
        <v>9.6199999999999992</v>
      </c>
      <c r="J2470" s="326"/>
      <c r="K2470" s="326"/>
      <c r="L2470" s="328"/>
      <c r="M2470" s="326"/>
      <c r="N2470" s="326"/>
      <c r="O2470" s="328"/>
      <c r="P2470" s="326"/>
      <c r="Q2470" s="290">
        <v>9.6199999999999992</v>
      </c>
    </row>
    <row r="2471" spans="1:17" hidden="1" outlineLevel="1" collapsed="1" x14ac:dyDescent="0.25">
      <c r="A2471" s="287"/>
      <c r="B2471" s="287"/>
      <c r="C2471" s="287"/>
      <c r="D2471" s="325">
        <v>100460138</v>
      </c>
      <c r="E2471" s="326"/>
      <c r="F2471" s="326"/>
      <c r="G2471" s="326"/>
      <c r="H2471" s="326"/>
      <c r="I2471" s="327">
        <v>9.73</v>
      </c>
      <c r="J2471" s="326"/>
      <c r="K2471" s="326"/>
      <c r="L2471" s="328"/>
      <c r="M2471" s="326"/>
      <c r="N2471" s="326"/>
      <c r="O2471" s="328"/>
      <c r="P2471" s="326"/>
      <c r="Q2471" s="290">
        <v>9.73</v>
      </c>
    </row>
    <row r="2472" spans="1:17" hidden="1" outlineLevel="1" collapsed="1" x14ac:dyDescent="0.25">
      <c r="A2472" s="287"/>
      <c r="B2472" s="287"/>
      <c r="C2472" s="287"/>
      <c r="D2472" s="325">
        <v>100460139</v>
      </c>
      <c r="E2472" s="326"/>
      <c r="F2472" s="326"/>
      <c r="G2472" s="326"/>
      <c r="H2472" s="326"/>
      <c r="I2472" s="327">
        <v>3.7250000000000001</v>
      </c>
      <c r="J2472" s="326"/>
      <c r="K2472" s="326"/>
      <c r="L2472" s="328"/>
      <c r="M2472" s="326"/>
      <c r="N2472" s="326"/>
      <c r="O2472" s="328"/>
      <c r="P2472" s="326"/>
      <c r="Q2472" s="290">
        <v>3.7250000000000001</v>
      </c>
    </row>
    <row r="2473" spans="1:17" hidden="1" outlineLevel="1" collapsed="1" x14ac:dyDescent="0.25">
      <c r="A2473" s="287"/>
      <c r="B2473" s="287"/>
      <c r="C2473" s="287"/>
      <c r="D2473" s="325">
        <v>100460140</v>
      </c>
      <c r="E2473" s="326"/>
      <c r="F2473" s="326"/>
      <c r="G2473" s="326"/>
      <c r="H2473" s="326"/>
      <c r="I2473" s="327">
        <v>3.78</v>
      </c>
      <c r="J2473" s="326"/>
      <c r="K2473" s="326"/>
      <c r="L2473" s="328"/>
      <c r="M2473" s="326"/>
      <c r="N2473" s="326"/>
      <c r="O2473" s="328"/>
      <c r="P2473" s="326"/>
      <c r="Q2473" s="290">
        <v>3.78</v>
      </c>
    </row>
    <row r="2474" spans="1:17" hidden="1" outlineLevel="1" collapsed="1" x14ac:dyDescent="0.25">
      <c r="A2474" s="287"/>
      <c r="B2474" s="287"/>
      <c r="C2474" s="287"/>
      <c r="D2474" s="325">
        <v>100460307</v>
      </c>
      <c r="E2474" s="326"/>
      <c r="F2474" s="326"/>
      <c r="G2474" s="326"/>
      <c r="H2474" s="326"/>
      <c r="I2474" s="327">
        <v>7.27</v>
      </c>
      <c r="J2474" s="326"/>
      <c r="K2474" s="326"/>
      <c r="L2474" s="328"/>
      <c r="M2474" s="326"/>
      <c r="N2474" s="326"/>
      <c r="O2474" s="328"/>
      <c r="P2474" s="326"/>
      <c r="Q2474" s="290">
        <v>7.27</v>
      </c>
    </row>
    <row r="2475" spans="1:17" hidden="1" outlineLevel="1" collapsed="1" x14ac:dyDescent="0.25">
      <c r="A2475" s="287"/>
      <c r="B2475" s="287"/>
      <c r="C2475" s="287"/>
      <c r="D2475" s="325">
        <v>100460308</v>
      </c>
      <c r="E2475" s="326"/>
      <c r="F2475" s="326"/>
      <c r="G2475" s="326"/>
      <c r="H2475" s="326"/>
      <c r="I2475" s="327">
        <v>5.6</v>
      </c>
      <c r="J2475" s="326"/>
      <c r="K2475" s="326"/>
      <c r="L2475" s="328"/>
      <c r="M2475" s="326"/>
      <c r="N2475" s="326"/>
      <c r="O2475" s="328"/>
      <c r="P2475" s="326"/>
      <c r="Q2475" s="290">
        <v>5.6</v>
      </c>
    </row>
    <row r="2476" spans="1:17" hidden="1" outlineLevel="1" collapsed="1" x14ac:dyDescent="0.25">
      <c r="A2476" s="287"/>
      <c r="B2476" s="287"/>
      <c r="C2476" s="287"/>
      <c r="D2476" s="325">
        <v>100460309</v>
      </c>
      <c r="E2476" s="326"/>
      <c r="F2476" s="326"/>
      <c r="G2476" s="326"/>
      <c r="H2476" s="326"/>
      <c r="I2476" s="327">
        <v>5.58</v>
      </c>
      <c r="J2476" s="326"/>
      <c r="K2476" s="326"/>
      <c r="L2476" s="328"/>
      <c r="M2476" s="326"/>
      <c r="N2476" s="326"/>
      <c r="O2476" s="328"/>
      <c r="P2476" s="326"/>
      <c r="Q2476" s="290">
        <v>5.58</v>
      </c>
    </row>
    <row r="2477" spans="1:17" hidden="1" outlineLevel="1" collapsed="1" x14ac:dyDescent="0.25">
      <c r="A2477" s="287"/>
      <c r="B2477" s="287"/>
      <c r="C2477" s="287"/>
      <c r="D2477" s="325">
        <v>100460311</v>
      </c>
      <c r="E2477" s="326"/>
      <c r="F2477" s="326"/>
      <c r="G2477" s="326"/>
      <c r="H2477" s="326"/>
      <c r="I2477" s="327">
        <v>6.41</v>
      </c>
      <c r="J2477" s="326"/>
      <c r="K2477" s="326"/>
      <c r="L2477" s="328"/>
      <c r="M2477" s="326"/>
      <c r="N2477" s="326"/>
      <c r="O2477" s="328"/>
      <c r="P2477" s="326"/>
      <c r="Q2477" s="290">
        <v>6.41</v>
      </c>
    </row>
    <row r="2478" spans="1:17" hidden="1" outlineLevel="1" collapsed="1" x14ac:dyDescent="0.25">
      <c r="A2478" s="287"/>
      <c r="B2478" s="287"/>
      <c r="C2478" s="287"/>
      <c r="D2478" s="325">
        <v>100460312</v>
      </c>
      <c r="E2478" s="326"/>
      <c r="F2478" s="326"/>
      <c r="G2478" s="326"/>
      <c r="H2478" s="326"/>
      <c r="I2478" s="327">
        <v>9.2799999999999994</v>
      </c>
      <c r="J2478" s="326"/>
      <c r="K2478" s="326"/>
      <c r="L2478" s="328"/>
      <c r="M2478" s="326"/>
      <c r="N2478" s="326"/>
      <c r="O2478" s="328"/>
      <c r="P2478" s="326"/>
      <c r="Q2478" s="290">
        <v>9.2799999999999994</v>
      </c>
    </row>
    <row r="2479" spans="1:17" hidden="1" outlineLevel="1" collapsed="1" x14ac:dyDescent="0.25">
      <c r="A2479" s="287"/>
      <c r="B2479" s="287"/>
      <c r="C2479" s="287"/>
      <c r="D2479" s="325">
        <v>100460314</v>
      </c>
      <c r="E2479" s="326"/>
      <c r="F2479" s="326"/>
      <c r="G2479" s="326"/>
      <c r="H2479" s="326"/>
      <c r="I2479" s="327">
        <v>10.19</v>
      </c>
      <c r="J2479" s="326"/>
      <c r="K2479" s="326"/>
      <c r="L2479" s="328"/>
      <c r="M2479" s="326"/>
      <c r="N2479" s="326"/>
      <c r="O2479" s="328"/>
      <c r="P2479" s="326"/>
      <c r="Q2479" s="290">
        <v>10.19</v>
      </c>
    </row>
    <row r="2480" spans="1:17" hidden="1" outlineLevel="1" collapsed="1" x14ac:dyDescent="0.25">
      <c r="A2480" s="287"/>
      <c r="B2480" s="287"/>
      <c r="C2480" s="287"/>
      <c r="D2480" s="325">
        <v>100460316</v>
      </c>
      <c r="E2480" s="326"/>
      <c r="F2480" s="326"/>
      <c r="G2480" s="326"/>
      <c r="H2480" s="326"/>
      <c r="I2480" s="327">
        <v>10.07</v>
      </c>
      <c r="J2480" s="326"/>
      <c r="K2480" s="326"/>
      <c r="L2480" s="328"/>
      <c r="M2480" s="326"/>
      <c r="N2480" s="326"/>
      <c r="O2480" s="328"/>
      <c r="P2480" s="326"/>
      <c r="Q2480" s="290">
        <v>10.07</v>
      </c>
    </row>
    <row r="2481" spans="1:17" hidden="1" outlineLevel="1" collapsed="1" x14ac:dyDescent="0.25">
      <c r="A2481" s="287"/>
      <c r="B2481" s="287"/>
      <c r="C2481" s="287"/>
      <c r="D2481" s="325">
        <v>100460318</v>
      </c>
      <c r="E2481" s="326"/>
      <c r="F2481" s="326"/>
      <c r="G2481" s="326"/>
      <c r="H2481" s="326"/>
      <c r="I2481" s="327">
        <v>8.09</v>
      </c>
      <c r="J2481" s="326"/>
      <c r="K2481" s="326"/>
      <c r="L2481" s="328"/>
      <c r="M2481" s="326"/>
      <c r="N2481" s="326"/>
      <c r="O2481" s="328"/>
      <c r="P2481" s="326"/>
      <c r="Q2481" s="290">
        <v>8.09</v>
      </c>
    </row>
    <row r="2482" spans="1:17" hidden="1" outlineLevel="1" collapsed="1" x14ac:dyDescent="0.25">
      <c r="A2482" s="287"/>
      <c r="B2482" s="287"/>
      <c r="C2482" s="287"/>
      <c r="D2482" s="325">
        <v>100460337</v>
      </c>
      <c r="E2482" s="326"/>
      <c r="F2482" s="326"/>
      <c r="G2482" s="326"/>
      <c r="H2482" s="326"/>
      <c r="I2482" s="327">
        <v>9.39</v>
      </c>
      <c r="J2482" s="326"/>
      <c r="K2482" s="326"/>
      <c r="L2482" s="328"/>
      <c r="M2482" s="326"/>
      <c r="N2482" s="326"/>
      <c r="O2482" s="328"/>
      <c r="P2482" s="326"/>
      <c r="Q2482" s="290">
        <v>9.39</v>
      </c>
    </row>
    <row r="2483" spans="1:17" hidden="1" outlineLevel="1" collapsed="1" x14ac:dyDescent="0.25">
      <c r="A2483" s="287"/>
      <c r="B2483" s="287"/>
      <c r="C2483" s="287"/>
      <c r="D2483" s="325">
        <v>100460338</v>
      </c>
      <c r="E2483" s="326"/>
      <c r="F2483" s="326"/>
      <c r="G2483" s="326"/>
      <c r="H2483" s="326"/>
      <c r="I2483" s="327">
        <v>13.61</v>
      </c>
      <c r="J2483" s="326"/>
      <c r="K2483" s="326"/>
      <c r="L2483" s="328"/>
      <c r="M2483" s="326"/>
      <c r="N2483" s="326"/>
      <c r="O2483" s="328"/>
      <c r="P2483" s="326"/>
      <c r="Q2483" s="290">
        <v>13.61</v>
      </c>
    </row>
    <row r="2484" spans="1:17" hidden="1" outlineLevel="1" collapsed="1" x14ac:dyDescent="0.25">
      <c r="A2484" s="287"/>
      <c r="B2484" s="287"/>
      <c r="C2484" s="287"/>
      <c r="D2484" s="325">
        <v>100460339</v>
      </c>
      <c r="E2484" s="326"/>
      <c r="F2484" s="326"/>
      <c r="G2484" s="326"/>
      <c r="H2484" s="326"/>
      <c r="I2484" s="327">
        <v>10.67</v>
      </c>
      <c r="J2484" s="326"/>
      <c r="K2484" s="326"/>
      <c r="L2484" s="328"/>
      <c r="M2484" s="326"/>
      <c r="N2484" s="326"/>
      <c r="O2484" s="328"/>
      <c r="P2484" s="326"/>
      <c r="Q2484" s="290">
        <v>10.67</v>
      </c>
    </row>
    <row r="2485" spans="1:17" hidden="1" outlineLevel="1" collapsed="1" x14ac:dyDescent="0.25">
      <c r="A2485" s="287"/>
      <c r="B2485" s="287"/>
      <c r="C2485" s="287"/>
      <c r="D2485" s="325">
        <v>100460344</v>
      </c>
      <c r="E2485" s="326"/>
      <c r="F2485" s="326"/>
      <c r="G2485" s="326"/>
      <c r="H2485" s="326"/>
      <c r="I2485" s="327">
        <v>12.97</v>
      </c>
      <c r="J2485" s="326"/>
      <c r="K2485" s="326"/>
      <c r="L2485" s="328"/>
      <c r="M2485" s="326"/>
      <c r="N2485" s="326"/>
      <c r="O2485" s="328"/>
      <c r="P2485" s="326"/>
      <c r="Q2485" s="290">
        <v>12.97</v>
      </c>
    </row>
    <row r="2486" spans="1:17" hidden="1" outlineLevel="1" collapsed="1" x14ac:dyDescent="0.25">
      <c r="A2486" s="287"/>
      <c r="B2486" s="287"/>
      <c r="C2486" s="287"/>
      <c r="D2486" s="325">
        <v>100460350</v>
      </c>
      <c r="E2486" s="326"/>
      <c r="F2486" s="326"/>
      <c r="G2486" s="326"/>
      <c r="H2486" s="326"/>
      <c r="I2486" s="327">
        <v>7.36</v>
      </c>
      <c r="J2486" s="326"/>
      <c r="K2486" s="326"/>
      <c r="L2486" s="328"/>
      <c r="M2486" s="326"/>
      <c r="N2486" s="326"/>
      <c r="O2486" s="328"/>
      <c r="P2486" s="326"/>
      <c r="Q2486" s="290">
        <v>7.36</v>
      </c>
    </row>
    <row r="2487" spans="1:17" hidden="1" outlineLevel="1" collapsed="1" x14ac:dyDescent="0.25">
      <c r="A2487" s="287"/>
      <c r="B2487" s="287"/>
      <c r="C2487" s="287"/>
      <c r="D2487" s="325">
        <v>100460357</v>
      </c>
      <c r="E2487" s="326"/>
      <c r="F2487" s="326"/>
      <c r="G2487" s="326"/>
      <c r="H2487" s="326"/>
      <c r="I2487" s="327">
        <v>7.69</v>
      </c>
      <c r="J2487" s="326"/>
      <c r="K2487" s="326"/>
      <c r="L2487" s="328"/>
      <c r="M2487" s="326"/>
      <c r="N2487" s="326"/>
      <c r="O2487" s="328"/>
      <c r="P2487" s="326"/>
      <c r="Q2487" s="290">
        <v>7.69</v>
      </c>
    </row>
    <row r="2488" spans="1:17" hidden="1" outlineLevel="1" collapsed="1" x14ac:dyDescent="0.25">
      <c r="A2488" s="287"/>
      <c r="B2488" s="287"/>
      <c r="C2488" s="287"/>
      <c r="D2488" s="325">
        <v>100460358</v>
      </c>
      <c r="E2488" s="326"/>
      <c r="F2488" s="326"/>
      <c r="G2488" s="326"/>
      <c r="H2488" s="326"/>
      <c r="I2488" s="327">
        <v>1.1499999999999999</v>
      </c>
      <c r="J2488" s="326"/>
      <c r="K2488" s="326"/>
      <c r="L2488" s="328"/>
      <c r="M2488" s="326"/>
      <c r="N2488" s="326"/>
      <c r="O2488" s="328"/>
      <c r="P2488" s="326"/>
      <c r="Q2488" s="290">
        <v>1.1499999999999999</v>
      </c>
    </row>
    <row r="2489" spans="1:17" hidden="1" outlineLevel="1" collapsed="1" x14ac:dyDescent="0.25">
      <c r="A2489" s="287"/>
      <c r="B2489" s="287"/>
      <c r="C2489" s="287"/>
      <c r="D2489" s="325">
        <v>100460359</v>
      </c>
      <c r="E2489" s="326"/>
      <c r="F2489" s="326"/>
      <c r="G2489" s="326"/>
      <c r="H2489" s="326"/>
      <c r="I2489" s="327">
        <v>8.5299999999999994</v>
      </c>
      <c r="J2489" s="326"/>
      <c r="K2489" s="326"/>
      <c r="L2489" s="328"/>
      <c r="M2489" s="326"/>
      <c r="N2489" s="326"/>
      <c r="O2489" s="328"/>
      <c r="P2489" s="326"/>
      <c r="Q2489" s="290">
        <v>8.5299999999999994</v>
      </c>
    </row>
    <row r="2490" spans="1:17" hidden="1" outlineLevel="1" collapsed="1" x14ac:dyDescent="0.25">
      <c r="A2490" s="287"/>
      <c r="B2490" s="287"/>
      <c r="C2490" s="287"/>
      <c r="D2490" s="325">
        <v>100460361</v>
      </c>
      <c r="E2490" s="326"/>
      <c r="F2490" s="326"/>
      <c r="G2490" s="326"/>
      <c r="H2490" s="326"/>
      <c r="I2490" s="327">
        <v>9.73</v>
      </c>
      <c r="J2490" s="326"/>
      <c r="K2490" s="326"/>
      <c r="L2490" s="328"/>
      <c r="M2490" s="326"/>
      <c r="N2490" s="326"/>
      <c r="O2490" s="328"/>
      <c r="P2490" s="326"/>
      <c r="Q2490" s="290">
        <v>9.73</v>
      </c>
    </row>
    <row r="2491" spans="1:17" hidden="1" outlineLevel="1" collapsed="1" x14ac:dyDescent="0.25">
      <c r="A2491" s="287"/>
      <c r="B2491" s="287"/>
      <c r="C2491" s="287"/>
      <c r="D2491" s="325">
        <v>100460364</v>
      </c>
      <c r="E2491" s="326"/>
      <c r="F2491" s="326"/>
      <c r="G2491" s="326"/>
      <c r="H2491" s="326"/>
      <c r="I2491" s="327">
        <v>8.2100000000000009</v>
      </c>
      <c r="J2491" s="326"/>
      <c r="K2491" s="326"/>
      <c r="L2491" s="328"/>
      <c r="M2491" s="326"/>
      <c r="N2491" s="326"/>
      <c r="O2491" s="328"/>
      <c r="P2491" s="326"/>
      <c r="Q2491" s="290">
        <v>8.2100000000000009</v>
      </c>
    </row>
    <row r="2492" spans="1:17" hidden="1" outlineLevel="1" collapsed="1" x14ac:dyDescent="0.25">
      <c r="A2492" s="287"/>
      <c r="B2492" s="287"/>
      <c r="C2492" s="287"/>
      <c r="D2492" s="325">
        <v>100460365</v>
      </c>
      <c r="E2492" s="326"/>
      <c r="F2492" s="326"/>
      <c r="G2492" s="326"/>
      <c r="H2492" s="326"/>
      <c r="I2492" s="327">
        <v>7.49</v>
      </c>
      <c r="J2492" s="326"/>
      <c r="K2492" s="326"/>
      <c r="L2492" s="328"/>
      <c r="M2492" s="326"/>
      <c r="N2492" s="326"/>
      <c r="O2492" s="328"/>
      <c r="P2492" s="326"/>
      <c r="Q2492" s="290">
        <v>7.49</v>
      </c>
    </row>
    <row r="2493" spans="1:17" hidden="1" outlineLevel="1" collapsed="1" x14ac:dyDescent="0.25">
      <c r="A2493" s="287"/>
      <c r="B2493" s="287"/>
      <c r="C2493" s="287"/>
      <c r="D2493" s="325">
        <v>100460366</v>
      </c>
      <c r="E2493" s="326"/>
      <c r="F2493" s="326"/>
      <c r="G2493" s="326"/>
      <c r="H2493" s="326"/>
      <c r="I2493" s="327">
        <v>9.89</v>
      </c>
      <c r="J2493" s="326"/>
      <c r="K2493" s="326"/>
      <c r="L2493" s="328"/>
      <c r="M2493" s="326"/>
      <c r="N2493" s="326"/>
      <c r="O2493" s="328"/>
      <c r="P2493" s="326"/>
      <c r="Q2493" s="290">
        <v>9.89</v>
      </c>
    </row>
    <row r="2494" spans="1:17" hidden="1" outlineLevel="1" collapsed="1" x14ac:dyDescent="0.25">
      <c r="A2494" s="287"/>
      <c r="B2494" s="287"/>
      <c r="C2494" s="287"/>
      <c r="D2494" s="325">
        <v>100460369</v>
      </c>
      <c r="E2494" s="326"/>
      <c r="F2494" s="326"/>
      <c r="G2494" s="326"/>
      <c r="H2494" s="326"/>
      <c r="I2494" s="327">
        <v>10.46</v>
      </c>
      <c r="J2494" s="326"/>
      <c r="K2494" s="326"/>
      <c r="L2494" s="328"/>
      <c r="M2494" s="326"/>
      <c r="N2494" s="326"/>
      <c r="O2494" s="328"/>
      <c r="P2494" s="326"/>
      <c r="Q2494" s="290">
        <v>10.46</v>
      </c>
    </row>
    <row r="2495" spans="1:17" hidden="1" outlineLevel="1" collapsed="1" x14ac:dyDescent="0.25">
      <c r="A2495" s="287"/>
      <c r="B2495" s="287"/>
      <c r="C2495" s="287"/>
      <c r="D2495" s="325">
        <v>100460375</v>
      </c>
      <c r="E2495" s="326"/>
      <c r="F2495" s="326"/>
      <c r="G2495" s="326"/>
      <c r="H2495" s="326"/>
      <c r="I2495" s="327">
        <v>7.835</v>
      </c>
      <c r="J2495" s="326"/>
      <c r="K2495" s="326"/>
      <c r="L2495" s="328"/>
      <c r="M2495" s="326"/>
      <c r="N2495" s="326"/>
      <c r="O2495" s="328"/>
      <c r="P2495" s="326"/>
      <c r="Q2495" s="290">
        <v>7.835</v>
      </c>
    </row>
    <row r="2496" spans="1:17" hidden="1" outlineLevel="1" collapsed="1" x14ac:dyDescent="0.25">
      <c r="A2496" s="287"/>
      <c r="B2496" s="287"/>
      <c r="C2496" s="287"/>
      <c r="D2496" s="325">
        <v>100460376</v>
      </c>
      <c r="E2496" s="326"/>
      <c r="F2496" s="326"/>
      <c r="G2496" s="326"/>
      <c r="H2496" s="326"/>
      <c r="I2496" s="327">
        <v>10.16</v>
      </c>
      <c r="J2496" s="326"/>
      <c r="K2496" s="326"/>
      <c r="L2496" s="328"/>
      <c r="M2496" s="326"/>
      <c r="N2496" s="326"/>
      <c r="O2496" s="328"/>
      <c r="P2496" s="326"/>
      <c r="Q2496" s="290">
        <v>10.16</v>
      </c>
    </row>
    <row r="2497" spans="1:17" hidden="1" outlineLevel="1" collapsed="1" x14ac:dyDescent="0.25">
      <c r="A2497" s="287"/>
      <c r="B2497" s="287"/>
      <c r="C2497" s="287"/>
      <c r="D2497" s="325">
        <v>100460379</v>
      </c>
      <c r="E2497" s="326"/>
      <c r="F2497" s="326"/>
      <c r="G2497" s="326"/>
      <c r="H2497" s="326"/>
      <c r="I2497" s="327">
        <v>8.7899999999999991</v>
      </c>
      <c r="J2497" s="326"/>
      <c r="K2497" s="326"/>
      <c r="L2497" s="328"/>
      <c r="M2497" s="326"/>
      <c r="N2497" s="326"/>
      <c r="O2497" s="328"/>
      <c r="P2497" s="326"/>
      <c r="Q2497" s="290">
        <v>8.7899999999999991</v>
      </c>
    </row>
    <row r="2498" spans="1:17" hidden="1" outlineLevel="1" collapsed="1" x14ac:dyDescent="0.25">
      <c r="A2498" s="287"/>
      <c r="B2498" s="287"/>
      <c r="C2498" s="287"/>
      <c r="D2498" s="325">
        <v>100460385</v>
      </c>
      <c r="E2498" s="326"/>
      <c r="F2498" s="326"/>
      <c r="G2498" s="326"/>
      <c r="H2498" s="326"/>
      <c r="I2498" s="327">
        <v>5.25</v>
      </c>
      <c r="J2498" s="326"/>
      <c r="K2498" s="326"/>
      <c r="L2498" s="328"/>
      <c r="M2498" s="326"/>
      <c r="N2498" s="326"/>
      <c r="O2498" s="328"/>
      <c r="P2498" s="326"/>
      <c r="Q2498" s="290">
        <v>5.25</v>
      </c>
    </row>
    <row r="2499" spans="1:17" hidden="1" outlineLevel="1" collapsed="1" x14ac:dyDescent="0.25">
      <c r="A2499" s="287"/>
      <c r="B2499" s="287"/>
      <c r="C2499" s="287"/>
      <c r="D2499" s="325">
        <v>100460456</v>
      </c>
      <c r="E2499" s="326"/>
      <c r="F2499" s="326"/>
      <c r="G2499" s="326"/>
      <c r="H2499" s="326"/>
      <c r="I2499" s="327">
        <v>9.91</v>
      </c>
      <c r="J2499" s="326"/>
      <c r="K2499" s="326"/>
      <c r="L2499" s="328"/>
      <c r="M2499" s="326"/>
      <c r="N2499" s="326"/>
      <c r="O2499" s="328"/>
      <c r="P2499" s="326"/>
      <c r="Q2499" s="290">
        <v>9.91</v>
      </c>
    </row>
    <row r="2500" spans="1:17" hidden="1" outlineLevel="1" collapsed="1" x14ac:dyDescent="0.25">
      <c r="A2500" s="287"/>
      <c r="B2500" s="287"/>
      <c r="C2500" s="287"/>
      <c r="D2500" s="325">
        <v>100460458</v>
      </c>
      <c r="E2500" s="326"/>
      <c r="F2500" s="326"/>
      <c r="G2500" s="326"/>
      <c r="H2500" s="326"/>
      <c r="I2500" s="327">
        <v>5.94</v>
      </c>
      <c r="J2500" s="326"/>
      <c r="K2500" s="326"/>
      <c r="L2500" s="328"/>
      <c r="M2500" s="326"/>
      <c r="N2500" s="326"/>
      <c r="O2500" s="328"/>
      <c r="P2500" s="326"/>
      <c r="Q2500" s="290">
        <v>5.94</v>
      </c>
    </row>
    <row r="2501" spans="1:17" hidden="1" outlineLevel="1" collapsed="1" x14ac:dyDescent="0.25">
      <c r="A2501" s="287"/>
      <c r="B2501" s="287"/>
      <c r="C2501" s="287"/>
      <c r="D2501" s="325">
        <v>100460476</v>
      </c>
      <c r="E2501" s="326"/>
      <c r="F2501" s="326"/>
      <c r="G2501" s="326"/>
      <c r="H2501" s="326"/>
      <c r="I2501" s="327">
        <v>7.3734999999999999</v>
      </c>
      <c r="J2501" s="326"/>
      <c r="K2501" s="326"/>
      <c r="L2501" s="328"/>
      <c r="M2501" s="326"/>
      <c r="N2501" s="326"/>
      <c r="O2501" s="328"/>
      <c r="P2501" s="326"/>
      <c r="Q2501" s="290">
        <v>7.3734999999999999</v>
      </c>
    </row>
    <row r="2502" spans="1:17" hidden="1" outlineLevel="1" collapsed="1" x14ac:dyDescent="0.25">
      <c r="A2502" s="287"/>
      <c r="B2502" s="287"/>
      <c r="C2502" s="287"/>
      <c r="D2502" s="325">
        <v>100460477</v>
      </c>
      <c r="E2502" s="326"/>
      <c r="F2502" s="326"/>
      <c r="G2502" s="326"/>
      <c r="H2502" s="326"/>
      <c r="I2502" s="327">
        <v>3.3</v>
      </c>
      <c r="J2502" s="326"/>
      <c r="K2502" s="326"/>
      <c r="L2502" s="328"/>
      <c r="M2502" s="326"/>
      <c r="N2502" s="326"/>
      <c r="O2502" s="328"/>
      <c r="P2502" s="326"/>
      <c r="Q2502" s="290">
        <v>3.3</v>
      </c>
    </row>
    <row r="2503" spans="1:17" hidden="1" outlineLevel="1" collapsed="1" x14ac:dyDescent="0.25">
      <c r="A2503" s="287"/>
      <c r="B2503" s="287"/>
      <c r="C2503" s="287"/>
      <c r="D2503" s="325">
        <v>100460482</v>
      </c>
      <c r="E2503" s="326"/>
      <c r="F2503" s="326"/>
      <c r="G2503" s="326"/>
      <c r="H2503" s="326"/>
      <c r="I2503" s="327">
        <v>8.25</v>
      </c>
      <c r="J2503" s="326"/>
      <c r="K2503" s="326"/>
      <c r="L2503" s="328"/>
      <c r="M2503" s="326"/>
      <c r="N2503" s="326"/>
      <c r="O2503" s="328"/>
      <c r="P2503" s="326"/>
      <c r="Q2503" s="290">
        <v>8.25</v>
      </c>
    </row>
    <row r="2504" spans="1:17" hidden="1" outlineLevel="1" collapsed="1" x14ac:dyDescent="0.25">
      <c r="A2504" s="287"/>
      <c r="B2504" s="287"/>
      <c r="C2504" s="287"/>
      <c r="D2504" s="325">
        <v>100460484</v>
      </c>
      <c r="E2504" s="326"/>
      <c r="F2504" s="326"/>
      <c r="G2504" s="326"/>
      <c r="H2504" s="326"/>
      <c r="I2504" s="327">
        <v>2.5649999999999999</v>
      </c>
      <c r="J2504" s="326"/>
      <c r="K2504" s="326"/>
      <c r="L2504" s="328"/>
      <c r="M2504" s="326"/>
      <c r="N2504" s="326"/>
      <c r="O2504" s="328"/>
      <c r="P2504" s="326"/>
      <c r="Q2504" s="290">
        <v>2.5649999999999999</v>
      </c>
    </row>
    <row r="2505" spans="1:17" hidden="1" outlineLevel="1" collapsed="1" x14ac:dyDescent="0.25">
      <c r="A2505" s="287"/>
      <c r="B2505" s="287"/>
      <c r="C2505" s="287"/>
      <c r="D2505" s="325">
        <v>100460485</v>
      </c>
      <c r="E2505" s="326"/>
      <c r="F2505" s="326"/>
      <c r="G2505" s="326"/>
      <c r="H2505" s="326"/>
      <c r="I2505" s="327">
        <v>9.5</v>
      </c>
      <c r="J2505" s="326"/>
      <c r="K2505" s="326"/>
      <c r="L2505" s="328"/>
      <c r="M2505" s="326"/>
      <c r="N2505" s="326"/>
      <c r="O2505" s="328"/>
      <c r="P2505" s="326"/>
      <c r="Q2505" s="290">
        <v>9.5</v>
      </c>
    </row>
    <row r="2506" spans="1:17" hidden="1" outlineLevel="1" collapsed="1" x14ac:dyDescent="0.25">
      <c r="A2506" s="287"/>
      <c r="B2506" s="287"/>
      <c r="C2506" s="287"/>
      <c r="D2506" s="325">
        <v>100460487</v>
      </c>
      <c r="E2506" s="326"/>
      <c r="F2506" s="326"/>
      <c r="G2506" s="326"/>
      <c r="H2506" s="326"/>
      <c r="I2506" s="327">
        <v>0.84</v>
      </c>
      <c r="J2506" s="326"/>
      <c r="K2506" s="326"/>
      <c r="L2506" s="328"/>
      <c r="M2506" s="326"/>
      <c r="N2506" s="326"/>
      <c r="O2506" s="328"/>
      <c r="P2506" s="326"/>
      <c r="Q2506" s="290">
        <v>0.84</v>
      </c>
    </row>
    <row r="2507" spans="1:17" hidden="1" outlineLevel="1" collapsed="1" x14ac:dyDescent="0.25">
      <c r="A2507" s="287"/>
      <c r="B2507" s="287"/>
      <c r="C2507" s="287"/>
      <c r="D2507" s="325">
        <v>100460488</v>
      </c>
      <c r="E2507" s="326"/>
      <c r="F2507" s="326"/>
      <c r="G2507" s="326"/>
      <c r="H2507" s="326"/>
      <c r="I2507" s="327">
        <v>8.2799999999999994</v>
      </c>
      <c r="J2507" s="326"/>
      <c r="K2507" s="326"/>
      <c r="L2507" s="328"/>
      <c r="M2507" s="326"/>
      <c r="N2507" s="326"/>
      <c r="O2507" s="328"/>
      <c r="P2507" s="326"/>
      <c r="Q2507" s="290">
        <v>8.2799999999999994</v>
      </c>
    </row>
    <row r="2508" spans="1:17" hidden="1" outlineLevel="1" collapsed="1" x14ac:dyDescent="0.25">
      <c r="A2508" s="287"/>
      <c r="B2508" s="287"/>
      <c r="C2508" s="287"/>
      <c r="D2508" s="325">
        <v>100460489</v>
      </c>
      <c r="E2508" s="326"/>
      <c r="F2508" s="326"/>
      <c r="G2508" s="326"/>
      <c r="H2508" s="326"/>
      <c r="I2508" s="327">
        <v>7.4</v>
      </c>
      <c r="J2508" s="326"/>
      <c r="K2508" s="326"/>
      <c r="L2508" s="328"/>
      <c r="M2508" s="326"/>
      <c r="N2508" s="326"/>
      <c r="O2508" s="328"/>
      <c r="P2508" s="326"/>
      <c r="Q2508" s="290">
        <v>7.4</v>
      </c>
    </row>
    <row r="2509" spans="1:17" hidden="1" outlineLevel="1" collapsed="1" x14ac:dyDescent="0.25">
      <c r="A2509" s="287"/>
      <c r="B2509" s="287"/>
      <c r="C2509" s="287"/>
      <c r="D2509" s="325">
        <v>100460490</v>
      </c>
      <c r="E2509" s="326"/>
      <c r="F2509" s="326"/>
      <c r="G2509" s="326"/>
      <c r="H2509" s="326"/>
      <c r="I2509" s="327">
        <v>9.06</v>
      </c>
      <c r="J2509" s="326"/>
      <c r="K2509" s="326"/>
      <c r="L2509" s="328"/>
      <c r="M2509" s="326"/>
      <c r="N2509" s="326"/>
      <c r="O2509" s="328"/>
      <c r="P2509" s="326"/>
      <c r="Q2509" s="290">
        <v>9.06</v>
      </c>
    </row>
    <row r="2510" spans="1:17" hidden="1" outlineLevel="1" collapsed="1" x14ac:dyDescent="0.25">
      <c r="A2510" s="287"/>
      <c r="B2510" s="287"/>
      <c r="C2510" s="287"/>
      <c r="D2510" s="325">
        <v>100460491</v>
      </c>
      <c r="E2510" s="326"/>
      <c r="F2510" s="326"/>
      <c r="G2510" s="326"/>
      <c r="H2510" s="326"/>
      <c r="I2510" s="327">
        <v>7.89</v>
      </c>
      <c r="J2510" s="326"/>
      <c r="K2510" s="326"/>
      <c r="L2510" s="328"/>
      <c r="M2510" s="326"/>
      <c r="N2510" s="326"/>
      <c r="O2510" s="328"/>
      <c r="P2510" s="326"/>
      <c r="Q2510" s="290">
        <v>7.89</v>
      </c>
    </row>
    <row r="2511" spans="1:17" hidden="1" outlineLevel="1" collapsed="1" x14ac:dyDescent="0.25">
      <c r="A2511" s="287"/>
      <c r="B2511" s="287"/>
      <c r="C2511" s="287"/>
      <c r="D2511" s="325">
        <v>100460492</v>
      </c>
      <c r="E2511" s="326"/>
      <c r="F2511" s="326"/>
      <c r="G2511" s="326"/>
      <c r="H2511" s="326"/>
      <c r="I2511" s="327">
        <v>6.8</v>
      </c>
      <c r="J2511" s="326"/>
      <c r="K2511" s="326"/>
      <c r="L2511" s="328"/>
      <c r="M2511" s="326"/>
      <c r="N2511" s="326"/>
      <c r="O2511" s="328"/>
      <c r="P2511" s="326"/>
      <c r="Q2511" s="290">
        <v>6.8</v>
      </c>
    </row>
    <row r="2512" spans="1:17" hidden="1" outlineLevel="1" collapsed="1" x14ac:dyDescent="0.25">
      <c r="A2512" s="287"/>
      <c r="B2512" s="287"/>
      <c r="C2512" s="287"/>
      <c r="D2512" s="325">
        <v>100460494</v>
      </c>
      <c r="E2512" s="326"/>
      <c r="F2512" s="326"/>
      <c r="G2512" s="326"/>
      <c r="H2512" s="326"/>
      <c r="I2512" s="327">
        <v>10.15</v>
      </c>
      <c r="J2512" s="326"/>
      <c r="K2512" s="326"/>
      <c r="L2512" s="328"/>
      <c r="M2512" s="326"/>
      <c r="N2512" s="326"/>
      <c r="O2512" s="328"/>
      <c r="P2512" s="326"/>
      <c r="Q2512" s="290">
        <v>10.15</v>
      </c>
    </row>
    <row r="2513" spans="1:17" hidden="1" outlineLevel="1" collapsed="1" x14ac:dyDescent="0.25">
      <c r="A2513" s="287"/>
      <c r="B2513" s="287"/>
      <c r="C2513" s="287"/>
      <c r="D2513" s="325">
        <v>100460495</v>
      </c>
      <c r="E2513" s="326"/>
      <c r="F2513" s="326"/>
      <c r="G2513" s="326"/>
      <c r="H2513" s="326"/>
      <c r="I2513" s="327">
        <v>9.34</v>
      </c>
      <c r="J2513" s="326"/>
      <c r="K2513" s="326"/>
      <c r="L2513" s="328"/>
      <c r="M2513" s="326"/>
      <c r="N2513" s="326"/>
      <c r="O2513" s="328"/>
      <c r="P2513" s="326"/>
      <c r="Q2513" s="290">
        <v>9.34</v>
      </c>
    </row>
    <row r="2514" spans="1:17" hidden="1" outlineLevel="1" collapsed="1" x14ac:dyDescent="0.25">
      <c r="A2514" s="287"/>
      <c r="B2514" s="287"/>
      <c r="C2514" s="287"/>
      <c r="D2514" s="325">
        <v>100460501</v>
      </c>
      <c r="E2514" s="326"/>
      <c r="F2514" s="326"/>
      <c r="G2514" s="326"/>
      <c r="H2514" s="326"/>
      <c r="I2514" s="327">
        <v>2.08</v>
      </c>
      <c r="J2514" s="326"/>
      <c r="K2514" s="326"/>
      <c r="L2514" s="328"/>
      <c r="M2514" s="326"/>
      <c r="N2514" s="326"/>
      <c r="O2514" s="328"/>
      <c r="P2514" s="326"/>
      <c r="Q2514" s="290">
        <v>2.08</v>
      </c>
    </row>
    <row r="2515" spans="1:17" hidden="1" outlineLevel="1" collapsed="1" x14ac:dyDescent="0.25">
      <c r="A2515" s="287"/>
      <c r="B2515" s="287"/>
      <c r="C2515" s="287"/>
      <c r="D2515" s="325">
        <v>100460502</v>
      </c>
      <c r="E2515" s="326"/>
      <c r="F2515" s="326"/>
      <c r="G2515" s="326"/>
      <c r="H2515" s="326"/>
      <c r="I2515" s="327">
        <v>7.13</v>
      </c>
      <c r="J2515" s="326"/>
      <c r="K2515" s="326"/>
      <c r="L2515" s="328"/>
      <c r="M2515" s="326"/>
      <c r="N2515" s="326"/>
      <c r="O2515" s="328"/>
      <c r="P2515" s="326"/>
      <c r="Q2515" s="290">
        <v>7.13</v>
      </c>
    </row>
    <row r="2516" spans="1:17" hidden="1" outlineLevel="1" collapsed="1" x14ac:dyDescent="0.25">
      <c r="A2516" s="287"/>
      <c r="B2516" s="287"/>
      <c r="C2516" s="287"/>
      <c r="D2516" s="325">
        <v>100460555</v>
      </c>
      <c r="E2516" s="326"/>
      <c r="F2516" s="326"/>
      <c r="G2516" s="326"/>
      <c r="H2516" s="326"/>
      <c r="I2516" s="327">
        <v>5.28</v>
      </c>
      <c r="J2516" s="326"/>
      <c r="K2516" s="326"/>
      <c r="L2516" s="328"/>
      <c r="M2516" s="326"/>
      <c r="N2516" s="326"/>
      <c r="O2516" s="328"/>
      <c r="P2516" s="326"/>
      <c r="Q2516" s="290">
        <v>5.28</v>
      </c>
    </row>
    <row r="2517" spans="1:17" hidden="1" outlineLevel="1" collapsed="1" x14ac:dyDescent="0.25">
      <c r="A2517" s="287"/>
      <c r="B2517" s="287"/>
      <c r="C2517" s="287"/>
      <c r="D2517" s="325">
        <v>100460556</v>
      </c>
      <c r="E2517" s="326"/>
      <c r="F2517" s="326"/>
      <c r="G2517" s="326"/>
      <c r="H2517" s="326"/>
      <c r="I2517" s="327">
        <v>2.2599999999999998</v>
      </c>
      <c r="J2517" s="326"/>
      <c r="K2517" s="326"/>
      <c r="L2517" s="328"/>
      <c r="M2517" s="326"/>
      <c r="N2517" s="326"/>
      <c r="O2517" s="328"/>
      <c r="P2517" s="326"/>
      <c r="Q2517" s="290">
        <v>2.2599999999999998</v>
      </c>
    </row>
    <row r="2518" spans="1:17" hidden="1" outlineLevel="1" collapsed="1" x14ac:dyDescent="0.25">
      <c r="A2518" s="287"/>
      <c r="B2518" s="287"/>
      <c r="C2518" s="287"/>
      <c r="D2518" s="325">
        <v>100460558</v>
      </c>
      <c r="E2518" s="326"/>
      <c r="F2518" s="326"/>
      <c r="G2518" s="326"/>
      <c r="H2518" s="326"/>
      <c r="I2518" s="327">
        <v>6.42</v>
      </c>
      <c r="J2518" s="326"/>
      <c r="K2518" s="326"/>
      <c r="L2518" s="328"/>
      <c r="M2518" s="326"/>
      <c r="N2518" s="326"/>
      <c r="O2518" s="328"/>
      <c r="P2518" s="326"/>
      <c r="Q2518" s="290">
        <v>6.42</v>
      </c>
    </row>
    <row r="2519" spans="1:17" hidden="1" outlineLevel="1" collapsed="1" x14ac:dyDescent="0.25">
      <c r="A2519" s="287"/>
      <c r="B2519" s="287"/>
      <c r="C2519" s="287"/>
      <c r="D2519" s="325">
        <v>100460559</v>
      </c>
      <c r="E2519" s="326"/>
      <c r="F2519" s="326"/>
      <c r="G2519" s="326"/>
      <c r="H2519" s="326"/>
      <c r="I2519" s="327">
        <v>8.9499999999999993</v>
      </c>
      <c r="J2519" s="326"/>
      <c r="K2519" s="326"/>
      <c r="L2519" s="328"/>
      <c r="M2519" s="326"/>
      <c r="N2519" s="326"/>
      <c r="O2519" s="328"/>
      <c r="P2519" s="326"/>
      <c r="Q2519" s="290">
        <v>8.9499999999999993</v>
      </c>
    </row>
    <row r="2520" spans="1:17" hidden="1" outlineLevel="1" collapsed="1" x14ac:dyDescent="0.25">
      <c r="A2520" s="287"/>
      <c r="B2520" s="287"/>
      <c r="C2520" s="287"/>
      <c r="D2520" s="325">
        <v>100460560</v>
      </c>
      <c r="E2520" s="326"/>
      <c r="F2520" s="326"/>
      <c r="G2520" s="326"/>
      <c r="H2520" s="326"/>
      <c r="I2520" s="327">
        <v>9.51</v>
      </c>
      <c r="J2520" s="326"/>
      <c r="K2520" s="326"/>
      <c r="L2520" s="328"/>
      <c r="M2520" s="326"/>
      <c r="N2520" s="326"/>
      <c r="O2520" s="328"/>
      <c r="P2520" s="326"/>
      <c r="Q2520" s="290">
        <v>9.51</v>
      </c>
    </row>
    <row r="2521" spans="1:17" hidden="1" outlineLevel="1" collapsed="1" x14ac:dyDescent="0.25">
      <c r="A2521" s="287"/>
      <c r="B2521" s="287"/>
      <c r="C2521" s="287"/>
      <c r="D2521" s="325">
        <v>100460561</v>
      </c>
      <c r="E2521" s="326"/>
      <c r="F2521" s="326"/>
      <c r="G2521" s="326"/>
      <c r="H2521" s="326"/>
      <c r="I2521" s="327">
        <v>7.16</v>
      </c>
      <c r="J2521" s="326"/>
      <c r="K2521" s="326"/>
      <c r="L2521" s="328"/>
      <c r="M2521" s="326"/>
      <c r="N2521" s="326"/>
      <c r="O2521" s="328"/>
      <c r="P2521" s="326"/>
      <c r="Q2521" s="290">
        <v>7.16</v>
      </c>
    </row>
    <row r="2522" spans="1:17" hidden="1" outlineLevel="1" collapsed="1" x14ac:dyDescent="0.25">
      <c r="A2522" s="287"/>
      <c r="B2522" s="287"/>
      <c r="C2522" s="287"/>
      <c r="D2522" s="325">
        <v>100460563</v>
      </c>
      <c r="E2522" s="326"/>
      <c r="F2522" s="326"/>
      <c r="G2522" s="326"/>
      <c r="H2522" s="326"/>
      <c r="I2522" s="327">
        <v>4.3</v>
      </c>
      <c r="J2522" s="326"/>
      <c r="K2522" s="326"/>
      <c r="L2522" s="328"/>
      <c r="M2522" s="326"/>
      <c r="N2522" s="326"/>
      <c r="O2522" s="328"/>
      <c r="P2522" s="326"/>
      <c r="Q2522" s="290">
        <v>4.3</v>
      </c>
    </row>
    <row r="2523" spans="1:17" hidden="1" outlineLevel="1" collapsed="1" x14ac:dyDescent="0.25">
      <c r="A2523" s="287"/>
      <c r="B2523" s="287"/>
      <c r="C2523" s="287"/>
      <c r="D2523" s="325">
        <v>100460569</v>
      </c>
      <c r="E2523" s="326"/>
      <c r="F2523" s="326"/>
      <c r="G2523" s="326"/>
      <c r="H2523" s="326"/>
      <c r="I2523" s="327">
        <v>7.8</v>
      </c>
      <c r="J2523" s="326"/>
      <c r="K2523" s="326"/>
      <c r="L2523" s="328"/>
      <c r="M2523" s="326"/>
      <c r="N2523" s="326"/>
      <c r="O2523" s="328"/>
      <c r="P2523" s="326"/>
      <c r="Q2523" s="290">
        <v>7.8</v>
      </c>
    </row>
    <row r="2524" spans="1:17" hidden="1" outlineLevel="1" collapsed="1" x14ac:dyDescent="0.25">
      <c r="A2524" s="287"/>
      <c r="B2524" s="287"/>
      <c r="C2524" s="287"/>
      <c r="D2524" s="325">
        <v>100460577</v>
      </c>
      <c r="E2524" s="326"/>
      <c r="F2524" s="326"/>
      <c r="G2524" s="326"/>
      <c r="H2524" s="326"/>
      <c r="I2524" s="327">
        <v>2.34</v>
      </c>
      <c r="J2524" s="326"/>
      <c r="K2524" s="326"/>
      <c r="L2524" s="328"/>
      <c r="M2524" s="326"/>
      <c r="N2524" s="326"/>
      <c r="O2524" s="328"/>
      <c r="P2524" s="326"/>
      <c r="Q2524" s="290">
        <v>2.34</v>
      </c>
    </row>
    <row r="2525" spans="1:17" hidden="1" outlineLevel="1" collapsed="1" x14ac:dyDescent="0.25">
      <c r="A2525" s="287"/>
      <c r="B2525" s="287"/>
      <c r="C2525" s="287"/>
      <c r="D2525" s="325">
        <v>100460587</v>
      </c>
      <c r="E2525" s="326"/>
      <c r="F2525" s="326"/>
      <c r="G2525" s="326"/>
      <c r="H2525" s="326"/>
      <c r="I2525" s="327">
        <v>7.11</v>
      </c>
      <c r="J2525" s="326"/>
      <c r="K2525" s="326"/>
      <c r="L2525" s="328"/>
      <c r="M2525" s="326"/>
      <c r="N2525" s="326"/>
      <c r="O2525" s="328"/>
      <c r="P2525" s="326"/>
      <c r="Q2525" s="290">
        <v>7.11</v>
      </c>
    </row>
    <row r="2526" spans="1:17" hidden="1" outlineLevel="1" collapsed="1" x14ac:dyDescent="0.25">
      <c r="A2526" s="287"/>
      <c r="B2526" s="287"/>
      <c r="C2526" s="287"/>
      <c r="D2526" s="325">
        <v>100460588</v>
      </c>
      <c r="E2526" s="326"/>
      <c r="F2526" s="326"/>
      <c r="G2526" s="326"/>
      <c r="H2526" s="326"/>
      <c r="I2526" s="327">
        <v>5.0350000000000001</v>
      </c>
      <c r="J2526" s="326"/>
      <c r="K2526" s="326"/>
      <c r="L2526" s="328"/>
      <c r="M2526" s="326"/>
      <c r="N2526" s="326"/>
      <c r="O2526" s="328"/>
      <c r="P2526" s="326"/>
      <c r="Q2526" s="290">
        <v>5.0350000000000001</v>
      </c>
    </row>
    <row r="2527" spans="1:17" hidden="1" outlineLevel="1" collapsed="1" x14ac:dyDescent="0.25">
      <c r="A2527" s="287"/>
      <c r="B2527" s="287"/>
      <c r="C2527" s="287"/>
      <c r="D2527" s="325">
        <v>100460590</v>
      </c>
      <c r="E2527" s="326"/>
      <c r="F2527" s="326"/>
      <c r="G2527" s="326"/>
      <c r="H2527" s="326"/>
      <c r="I2527" s="327">
        <v>9.2249999999999996</v>
      </c>
      <c r="J2527" s="326"/>
      <c r="K2527" s="326"/>
      <c r="L2527" s="328"/>
      <c r="M2527" s="326"/>
      <c r="N2527" s="326"/>
      <c r="O2527" s="328"/>
      <c r="P2527" s="326"/>
      <c r="Q2527" s="290">
        <v>9.2249999999999996</v>
      </c>
    </row>
    <row r="2528" spans="1:17" hidden="1" outlineLevel="1" collapsed="1" x14ac:dyDescent="0.25">
      <c r="A2528" s="287"/>
      <c r="B2528" s="287"/>
      <c r="C2528" s="287"/>
      <c r="D2528" s="325">
        <v>100460591</v>
      </c>
      <c r="E2528" s="326"/>
      <c r="F2528" s="326"/>
      <c r="G2528" s="326"/>
      <c r="H2528" s="326"/>
      <c r="I2528" s="327">
        <v>10.99</v>
      </c>
      <c r="J2528" s="326"/>
      <c r="K2528" s="326"/>
      <c r="L2528" s="328"/>
      <c r="M2528" s="326"/>
      <c r="N2528" s="326"/>
      <c r="O2528" s="328"/>
      <c r="P2528" s="326"/>
      <c r="Q2528" s="290">
        <v>10.99</v>
      </c>
    </row>
    <row r="2529" spans="1:17" hidden="1" outlineLevel="1" collapsed="1" x14ac:dyDescent="0.25">
      <c r="A2529" s="287"/>
      <c r="B2529" s="287"/>
      <c r="C2529" s="287"/>
      <c r="D2529" s="325">
        <v>100460592</v>
      </c>
      <c r="E2529" s="326"/>
      <c r="F2529" s="326"/>
      <c r="G2529" s="326"/>
      <c r="H2529" s="326"/>
      <c r="I2529" s="327">
        <v>3.65</v>
      </c>
      <c r="J2529" s="326"/>
      <c r="K2529" s="326"/>
      <c r="L2529" s="328"/>
      <c r="M2529" s="326"/>
      <c r="N2529" s="326"/>
      <c r="O2529" s="328"/>
      <c r="P2529" s="326"/>
      <c r="Q2529" s="290">
        <v>3.65</v>
      </c>
    </row>
    <row r="2530" spans="1:17" hidden="1" outlineLevel="1" collapsed="1" x14ac:dyDescent="0.25">
      <c r="A2530" s="287"/>
      <c r="B2530" s="287"/>
      <c r="C2530" s="287"/>
      <c r="D2530" s="325">
        <v>100460593</v>
      </c>
      <c r="E2530" s="326"/>
      <c r="F2530" s="326"/>
      <c r="G2530" s="326"/>
      <c r="H2530" s="326"/>
      <c r="I2530" s="327">
        <v>7.97</v>
      </c>
      <c r="J2530" s="326"/>
      <c r="K2530" s="326"/>
      <c r="L2530" s="328"/>
      <c r="M2530" s="326"/>
      <c r="N2530" s="326"/>
      <c r="O2530" s="328"/>
      <c r="P2530" s="326"/>
      <c r="Q2530" s="290">
        <v>7.97</v>
      </c>
    </row>
    <row r="2531" spans="1:17" hidden="1" outlineLevel="1" collapsed="1" x14ac:dyDescent="0.25">
      <c r="A2531" s="287"/>
      <c r="B2531" s="287"/>
      <c r="C2531" s="287"/>
      <c r="D2531" s="325">
        <v>100460594</v>
      </c>
      <c r="E2531" s="326"/>
      <c r="F2531" s="326"/>
      <c r="G2531" s="326"/>
      <c r="H2531" s="326"/>
      <c r="I2531" s="327">
        <v>8.81</v>
      </c>
      <c r="J2531" s="326"/>
      <c r="K2531" s="326"/>
      <c r="L2531" s="328"/>
      <c r="M2531" s="326"/>
      <c r="N2531" s="326"/>
      <c r="O2531" s="328"/>
      <c r="P2531" s="326"/>
      <c r="Q2531" s="290">
        <v>8.81</v>
      </c>
    </row>
    <row r="2532" spans="1:17" hidden="1" outlineLevel="1" collapsed="1" x14ac:dyDescent="0.25">
      <c r="A2532" s="287"/>
      <c r="B2532" s="287"/>
      <c r="C2532" s="287"/>
      <c r="D2532" s="325">
        <v>100460595</v>
      </c>
      <c r="E2532" s="326"/>
      <c r="F2532" s="326"/>
      <c r="G2532" s="326"/>
      <c r="H2532" s="326"/>
      <c r="I2532" s="327">
        <v>8.15</v>
      </c>
      <c r="J2532" s="326"/>
      <c r="K2532" s="326"/>
      <c r="L2532" s="328"/>
      <c r="M2532" s="326"/>
      <c r="N2532" s="326"/>
      <c r="O2532" s="328"/>
      <c r="P2532" s="326"/>
      <c r="Q2532" s="290">
        <v>8.15</v>
      </c>
    </row>
    <row r="2533" spans="1:17" hidden="1" outlineLevel="1" collapsed="1" x14ac:dyDescent="0.25">
      <c r="A2533" s="287"/>
      <c r="B2533" s="287"/>
      <c r="C2533" s="287"/>
      <c r="D2533" s="325">
        <v>100460598</v>
      </c>
      <c r="E2533" s="326"/>
      <c r="F2533" s="326"/>
      <c r="G2533" s="326"/>
      <c r="H2533" s="326"/>
      <c r="I2533" s="327">
        <v>1.35</v>
      </c>
      <c r="J2533" s="326"/>
      <c r="K2533" s="326"/>
      <c r="L2533" s="328"/>
      <c r="M2533" s="326"/>
      <c r="N2533" s="326"/>
      <c r="O2533" s="328"/>
      <c r="P2533" s="326"/>
      <c r="Q2533" s="290">
        <v>1.35</v>
      </c>
    </row>
    <row r="2534" spans="1:17" hidden="1" outlineLevel="1" collapsed="1" x14ac:dyDescent="0.25">
      <c r="A2534" s="287"/>
      <c r="B2534" s="287"/>
      <c r="C2534" s="287"/>
      <c r="D2534" s="325">
        <v>100460601</v>
      </c>
      <c r="E2534" s="326"/>
      <c r="F2534" s="326"/>
      <c r="G2534" s="326"/>
      <c r="H2534" s="326"/>
      <c r="I2534" s="327">
        <v>5.7</v>
      </c>
      <c r="J2534" s="326"/>
      <c r="K2534" s="326"/>
      <c r="L2534" s="328"/>
      <c r="M2534" s="326"/>
      <c r="N2534" s="326"/>
      <c r="O2534" s="328"/>
      <c r="P2534" s="326"/>
      <c r="Q2534" s="290">
        <v>5.7</v>
      </c>
    </row>
    <row r="2535" spans="1:17" hidden="1" outlineLevel="1" collapsed="1" x14ac:dyDescent="0.25">
      <c r="A2535" s="287"/>
      <c r="B2535" s="287"/>
      <c r="C2535" s="287"/>
      <c r="D2535" s="325">
        <v>100460602</v>
      </c>
      <c r="E2535" s="326"/>
      <c r="F2535" s="326"/>
      <c r="G2535" s="326"/>
      <c r="H2535" s="326"/>
      <c r="I2535" s="327">
        <v>1.37</v>
      </c>
      <c r="J2535" s="326"/>
      <c r="K2535" s="326"/>
      <c r="L2535" s="328"/>
      <c r="M2535" s="326"/>
      <c r="N2535" s="326"/>
      <c r="O2535" s="328"/>
      <c r="P2535" s="326"/>
      <c r="Q2535" s="290">
        <v>1.37</v>
      </c>
    </row>
    <row r="2536" spans="1:17" hidden="1" outlineLevel="1" collapsed="1" x14ac:dyDescent="0.25">
      <c r="A2536" s="287"/>
      <c r="B2536" s="287"/>
      <c r="C2536" s="287"/>
      <c r="D2536" s="325">
        <v>100460603</v>
      </c>
      <c r="E2536" s="326"/>
      <c r="F2536" s="326"/>
      <c r="G2536" s="326"/>
      <c r="H2536" s="326"/>
      <c r="I2536" s="327">
        <v>8.6135000000000002</v>
      </c>
      <c r="J2536" s="326"/>
      <c r="K2536" s="326"/>
      <c r="L2536" s="328"/>
      <c r="M2536" s="326"/>
      <c r="N2536" s="326"/>
      <c r="O2536" s="328"/>
      <c r="P2536" s="326"/>
      <c r="Q2536" s="290">
        <v>8.6135000000000002</v>
      </c>
    </row>
    <row r="2537" spans="1:17" hidden="1" outlineLevel="1" collapsed="1" x14ac:dyDescent="0.25">
      <c r="A2537" s="287"/>
      <c r="B2537" s="287"/>
      <c r="C2537" s="287"/>
      <c r="D2537" s="325">
        <v>100460604</v>
      </c>
      <c r="E2537" s="326"/>
      <c r="F2537" s="326"/>
      <c r="G2537" s="326"/>
      <c r="H2537" s="326"/>
      <c r="I2537" s="327">
        <v>2.72</v>
      </c>
      <c r="J2537" s="326"/>
      <c r="K2537" s="326"/>
      <c r="L2537" s="328"/>
      <c r="M2537" s="326"/>
      <c r="N2537" s="326"/>
      <c r="O2537" s="328"/>
      <c r="P2537" s="326"/>
      <c r="Q2537" s="290">
        <v>2.72</v>
      </c>
    </row>
    <row r="2538" spans="1:17" hidden="1" outlineLevel="1" collapsed="1" x14ac:dyDescent="0.25">
      <c r="A2538" s="287"/>
      <c r="B2538" s="287"/>
      <c r="C2538" s="287"/>
      <c r="D2538" s="325">
        <v>100460605</v>
      </c>
      <c r="E2538" s="326"/>
      <c r="F2538" s="326"/>
      <c r="G2538" s="326"/>
      <c r="H2538" s="326"/>
      <c r="I2538" s="327">
        <v>8.6999999999999993</v>
      </c>
      <c r="J2538" s="326"/>
      <c r="K2538" s="326"/>
      <c r="L2538" s="328"/>
      <c r="M2538" s="326"/>
      <c r="N2538" s="326"/>
      <c r="O2538" s="328"/>
      <c r="P2538" s="326"/>
      <c r="Q2538" s="290">
        <v>8.6999999999999993</v>
      </c>
    </row>
    <row r="2539" spans="1:17" hidden="1" outlineLevel="1" collapsed="1" x14ac:dyDescent="0.25">
      <c r="A2539" s="287"/>
      <c r="B2539" s="287"/>
      <c r="C2539" s="287"/>
      <c r="D2539" s="325">
        <v>100460609</v>
      </c>
      <c r="E2539" s="326"/>
      <c r="F2539" s="326"/>
      <c r="G2539" s="326"/>
      <c r="H2539" s="326"/>
      <c r="I2539" s="327">
        <v>5.36</v>
      </c>
      <c r="J2539" s="326"/>
      <c r="K2539" s="326"/>
      <c r="L2539" s="328"/>
      <c r="M2539" s="326"/>
      <c r="N2539" s="326"/>
      <c r="O2539" s="328"/>
      <c r="P2539" s="326"/>
      <c r="Q2539" s="290">
        <v>5.36</v>
      </c>
    </row>
    <row r="2540" spans="1:17" hidden="1" outlineLevel="1" collapsed="1" x14ac:dyDescent="0.25">
      <c r="A2540" s="287"/>
      <c r="B2540" s="287"/>
      <c r="C2540" s="287"/>
      <c r="D2540" s="325">
        <v>100460627</v>
      </c>
      <c r="E2540" s="326"/>
      <c r="F2540" s="326"/>
      <c r="G2540" s="326"/>
      <c r="H2540" s="326"/>
      <c r="I2540" s="327">
        <v>9.6</v>
      </c>
      <c r="J2540" s="326"/>
      <c r="K2540" s="326"/>
      <c r="L2540" s="328"/>
      <c r="M2540" s="326"/>
      <c r="N2540" s="326"/>
      <c r="O2540" s="328"/>
      <c r="P2540" s="326"/>
      <c r="Q2540" s="290">
        <v>9.6</v>
      </c>
    </row>
    <row r="2541" spans="1:17" hidden="1" outlineLevel="1" collapsed="1" x14ac:dyDescent="0.25">
      <c r="A2541" s="287"/>
      <c r="B2541" s="287"/>
      <c r="C2541" s="287"/>
      <c r="D2541" s="325">
        <v>100460631</v>
      </c>
      <c r="E2541" s="326"/>
      <c r="F2541" s="326"/>
      <c r="G2541" s="326"/>
      <c r="H2541" s="326"/>
      <c r="I2541" s="327">
        <v>0.97</v>
      </c>
      <c r="J2541" s="326"/>
      <c r="K2541" s="326"/>
      <c r="L2541" s="328"/>
      <c r="M2541" s="326"/>
      <c r="N2541" s="326"/>
      <c r="O2541" s="328"/>
      <c r="P2541" s="326"/>
      <c r="Q2541" s="290">
        <v>0.97</v>
      </c>
    </row>
    <row r="2542" spans="1:17" hidden="1" outlineLevel="1" collapsed="1" x14ac:dyDescent="0.25">
      <c r="A2542" s="287"/>
      <c r="B2542" s="287"/>
      <c r="C2542" s="287"/>
      <c r="D2542" s="325">
        <v>100460633</v>
      </c>
      <c r="E2542" s="326"/>
      <c r="F2542" s="326"/>
      <c r="G2542" s="326"/>
      <c r="H2542" s="326"/>
      <c r="I2542" s="327">
        <v>7.38</v>
      </c>
      <c r="J2542" s="326"/>
      <c r="K2542" s="326"/>
      <c r="L2542" s="328"/>
      <c r="M2542" s="326"/>
      <c r="N2542" s="326"/>
      <c r="O2542" s="328"/>
      <c r="P2542" s="326"/>
      <c r="Q2542" s="290">
        <v>7.38</v>
      </c>
    </row>
    <row r="2543" spans="1:17" hidden="1" outlineLevel="1" collapsed="1" x14ac:dyDescent="0.25">
      <c r="A2543" s="287"/>
      <c r="B2543" s="287"/>
      <c r="C2543" s="287"/>
      <c r="D2543" s="325">
        <v>100460711</v>
      </c>
      <c r="E2543" s="326"/>
      <c r="F2543" s="326"/>
      <c r="G2543" s="326"/>
      <c r="H2543" s="326"/>
      <c r="I2543" s="327">
        <v>7.6710000000000003</v>
      </c>
      <c r="J2543" s="326"/>
      <c r="K2543" s="326"/>
      <c r="L2543" s="328"/>
      <c r="M2543" s="326"/>
      <c r="N2543" s="326"/>
      <c r="O2543" s="328"/>
      <c r="P2543" s="326"/>
      <c r="Q2543" s="290">
        <v>7.6710000000000003</v>
      </c>
    </row>
    <row r="2544" spans="1:17" hidden="1" outlineLevel="1" collapsed="1" x14ac:dyDescent="0.25">
      <c r="A2544" s="287"/>
      <c r="B2544" s="287"/>
      <c r="C2544" s="287"/>
      <c r="D2544" s="325">
        <v>100460713</v>
      </c>
      <c r="E2544" s="326"/>
      <c r="F2544" s="326"/>
      <c r="G2544" s="326"/>
      <c r="H2544" s="326"/>
      <c r="I2544" s="327">
        <v>6.78</v>
      </c>
      <c r="J2544" s="326"/>
      <c r="K2544" s="326"/>
      <c r="L2544" s="328"/>
      <c r="M2544" s="326"/>
      <c r="N2544" s="326"/>
      <c r="O2544" s="328"/>
      <c r="P2544" s="326"/>
      <c r="Q2544" s="290">
        <v>6.78</v>
      </c>
    </row>
    <row r="2545" spans="1:17" hidden="1" outlineLevel="1" collapsed="1" x14ac:dyDescent="0.25">
      <c r="A2545" s="287"/>
      <c r="B2545" s="287"/>
      <c r="C2545" s="287"/>
      <c r="D2545" s="325">
        <v>100460716</v>
      </c>
      <c r="E2545" s="326"/>
      <c r="F2545" s="326"/>
      <c r="G2545" s="326"/>
      <c r="H2545" s="326"/>
      <c r="I2545" s="327">
        <v>7.84</v>
      </c>
      <c r="J2545" s="326"/>
      <c r="K2545" s="326"/>
      <c r="L2545" s="328"/>
      <c r="M2545" s="326"/>
      <c r="N2545" s="326"/>
      <c r="O2545" s="328"/>
      <c r="P2545" s="326"/>
      <c r="Q2545" s="290">
        <v>7.84</v>
      </c>
    </row>
    <row r="2546" spans="1:17" hidden="1" outlineLevel="1" collapsed="1" x14ac:dyDescent="0.25">
      <c r="A2546" s="287"/>
      <c r="B2546" s="287"/>
      <c r="C2546" s="287"/>
      <c r="D2546" s="325">
        <v>100460717</v>
      </c>
      <c r="E2546" s="326"/>
      <c r="F2546" s="326"/>
      <c r="G2546" s="326"/>
      <c r="H2546" s="326"/>
      <c r="I2546" s="327">
        <v>5.43</v>
      </c>
      <c r="J2546" s="326"/>
      <c r="K2546" s="326"/>
      <c r="L2546" s="328"/>
      <c r="M2546" s="326"/>
      <c r="N2546" s="326"/>
      <c r="O2546" s="328"/>
      <c r="P2546" s="326"/>
      <c r="Q2546" s="290">
        <v>5.43</v>
      </c>
    </row>
    <row r="2547" spans="1:17" hidden="1" outlineLevel="1" collapsed="1" x14ac:dyDescent="0.25">
      <c r="A2547" s="287"/>
      <c r="B2547" s="287"/>
      <c r="C2547" s="287"/>
      <c r="D2547" s="325">
        <v>100460719</v>
      </c>
      <c r="E2547" s="326"/>
      <c r="F2547" s="326"/>
      <c r="G2547" s="326"/>
      <c r="H2547" s="326"/>
      <c r="I2547" s="327">
        <v>10.58</v>
      </c>
      <c r="J2547" s="326"/>
      <c r="K2547" s="326"/>
      <c r="L2547" s="328"/>
      <c r="M2547" s="326"/>
      <c r="N2547" s="326"/>
      <c r="O2547" s="328"/>
      <c r="P2547" s="326"/>
      <c r="Q2547" s="290">
        <v>10.58</v>
      </c>
    </row>
    <row r="2548" spans="1:17" hidden="1" outlineLevel="1" collapsed="1" x14ac:dyDescent="0.25">
      <c r="A2548" s="287"/>
      <c r="B2548" s="287"/>
      <c r="C2548" s="287"/>
      <c r="D2548" s="325">
        <v>100460723</v>
      </c>
      <c r="E2548" s="326"/>
      <c r="F2548" s="326"/>
      <c r="G2548" s="326"/>
      <c r="H2548" s="326"/>
      <c r="I2548" s="327">
        <v>9.3699999999999992</v>
      </c>
      <c r="J2548" s="326"/>
      <c r="K2548" s="326"/>
      <c r="L2548" s="328"/>
      <c r="M2548" s="326"/>
      <c r="N2548" s="326"/>
      <c r="O2548" s="328"/>
      <c r="P2548" s="326"/>
      <c r="Q2548" s="290">
        <v>9.3699999999999992</v>
      </c>
    </row>
    <row r="2549" spans="1:17" hidden="1" outlineLevel="1" collapsed="1" x14ac:dyDescent="0.25">
      <c r="A2549" s="287"/>
      <c r="B2549" s="287"/>
      <c r="C2549" s="287"/>
      <c r="D2549" s="325">
        <v>100460725</v>
      </c>
      <c r="E2549" s="326"/>
      <c r="F2549" s="326"/>
      <c r="G2549" s="326"/>
      <c r="H2549" s="326"/>
      <c r="I2549" s="327">
        <v>9.23</v>
      </c>
      <c r="J2549" s="326"/>
      <c r="K2549" s="326"/>
      <c r="L2549" s="328"/>
      <c r="M2549" s="326"/>
      <c r="N2549" s="326"/>
      <c r="O2549" s="328"/>
      <c r="P2549" s="326"/>
      <c r="Q2549" s="290">
        <v>9.23</v>
      </c>
    </row>
    <row r="2550" spans="1:17" hidden="1" outlineLevel="1" collapsed="1" x14ac:dyDescent="0.25">
      <c r="A2550" s="287"/>
      <c r="B2550" s="287"/>
      <c r="C2550" s="287"/>
      <c r="D2550" s="325">
        <v>100460727</v>
      </c>
      <c r="E2550" s="326"/>
      <c r="F2550" s="326"/>
      <c r="G2550" s="326"/>
      <c r="H2550" s="326"/>
      <c r="I2550" s="327">
        <v>9.6199999999999992</v>
      </c>
      <c r="J2550" s="326"/>
      <c r="K2550" s="326"/>
      <c r="L2550" s="328"/>
      <c r="M2550" s="326"/>
      <c r="N2550" s="326"/>
      <c r="O2550" s="328"/>
      <c r="P2550" s="326"/>
      <c r="Q2550" s="290">
        <v>9.6199999999999992</v>
      </c>
    </row>
    <row r="2551" spans="1:17" hidden="1" outlineLevel="1" collapsed="1" x14ac:dyDescent="0.25">
      <c r="A2551" s="287"/>
      <c r="B2551" s="287"/>
      <c r="C2551" s="287"/>
      <c r="D2551" s="325">
        <v>100460729</v>
      </c>
      <c r="E2551" s="326"/>
      <c r="F2551" s="326"/>
      <c r="G2551" s="326"/>
      <c r="H2551" s="326"/>
      <c r="I2551" s="327">
        <v>8.93</v>
      </c>
      <c r="J2551" s="326"/>
      <c r="K2551" s="326"/>
      <c r="L2551" s="328"/>
      <c r="M2551" s="326"/>
      <c r="N2551" s="326"/>
      <c r="O2551" s="328"/>
      <c r="P2551" s="326"/>
      <c r="Q2551" s="290">
        <v>8.93</v>
      </c>
    </row>
    <row r="2552" spans="1:17" hidden="1" outlineLevel="1" collapsed="1" x14ac:dyDescent="0.25">
      <c r="A2552" s="287"/>
      <c r="B2552" s="287"/>
      <c r="C2552" s="287"/>
      <c r="D2552" s="325">
        <v>100460613</v>
      </c>
      <c r="E2552" s="326"/>
      <c r="F2552" s="326"/>
      <c r="G2552" s="326"/>
      <c r="H2552" s="326"/>
      <c r="I2552" s="327">
        <v>8.89</v>
      </c>
      <c r="J2552" s="326"/>
      <c r="K2552" s="326"/>
      <c r="L2552" s="328"/>
      <c r="M2552" s="326"/>
      <c r="N2552" s="326"/>
      <c r="O2552" s="328"/>
      <c r="P2552" s="326"/>
      <c r="Q2552" s="290">
        <v>8.89</v>
      </c>
    </row>
    <row r="2553" spans="1:17" hidden="1" outlineLevel="1" collapsed="1" x14ac:dyDescent="0.25">
      <c r="A2553" s="287"/>
      <c r="B2553" s="287"/>
      <c r="C2553" s="287"/>
      <c r="D2553" s="325">
        <v>100460618</v>
      </c>
      <c r="E2553" s="326"/>
      <c r="F2553" s="326"/>
      <c r="G2553" s="326"/>
      <c r="H2553" s="326"/>
      <c r="I2553" s="327">
        <v>9.86</v>
      </c>
      <c r="J2553" s="326"/>
      <c r="K2553" s="326"/>
      <c r="L2553" s="328"/>
      <c r="M2553" s="326"/>
      <c r="N2553" s="326"/>
      <c r="O2553" s="328"/>
      <c r="P2553" s="326"/>
      <c r="Q2553" s="290">
        <v>9.86</v>
      </c>
    </row>
    <row r="2554" spans="1:17" hidden="1" outlineLevel="1" collapsed="1" x14ac:dyDescent="0.25">
      <c r="A2554" s="287"/>
      <c r="B2554" s="287"/>
      <c r="C2554" s="287"/>
      <c r="D2554" s="325">
        <v>100460619</v>
      </c>
      <c r="E2554" s="326"/>
      <c r="F2554" s="326"/>
      <c r="G2554" s="326"/>
      <c r="H2554" s="326"/>
      <c r="I2554" s="327">
        <v>8.43</v>
      </c>
      <c r="J2554" s="326"/>
      <c r="K2554" s="326"/>
      <c r="L2554" s="328"/>
      <c r="M2554" s="326"/>
      <c r="N2554" s="326"/>
      <c r="O2554" s="328"/>
      <c r="P2554" s="326"/>
      <c r="Q2554" s="290">
        <v>8.43</v>
      </c>
    </row>
    <row r="2555" spans="1:17" hidden="1" outlineLevel="1" collapsed="1" x14ac:dyDescent="0.25">
      <c r="A2555" s="287"/>
      <c r="B2555" s="287"/>
      <c r="C2555" s="287"/>
      <c r="D2555" s="325">
        <v>100460621</v>
      </c>
      <c r="E2555" s="326"/>
      <c r="F2555" s="326"/>
      <c r="G2555" s="326"/>
      <c r="H2555" s="326"/>
      <c r="I2555" s="327">
        <v>4.5350000000000001</v>
      </c>
      <c r="J2555" s="326"/>
      <c r="K2555" s="326"/>
      <c r="L2555" s="328"/>
      <c r="M2555" s="326"/>
      <c r="N2555" s="326"/>
      <c r="O2555" s="328"/>
      <c r="P2555" s="326"/>
      <c r="Q2555" s="290">
        <v>4.5350000000000001</v>
      </c>
    </row>
    <row r="2556" spans="1:17" hidden="1" outlineLevel="1" collapsed="1" x14ac:dyDescent="0.25">
      <c r="A2556" s="287"/>
      <c r="B2556" s="287"/>
      <c r="C2556" s="287"/>
      <c r="D2556" s="325">
        <v>100460534</v>
      </c>
      <c r="E2556" s="326"/>
      <c r="F2556" s="326"/>
      <c r="G2556" s="326"/>
      <c r="H2556" s="326"/>
      <c r="I2556" s="327">
        <v>8.69</v>
      </c>
      <c r="J2556" s="326"/>
      <c r="K2556" s="326"/>
      <c r="L2556" s="328"/>
      <c r="M2556" s="326"/>
      <c r="N2556" s="326"/>
      <c r="O2556" s="328"/>
      <c r="P2556" s="326"/>
      <c r="Q2556" s="290">
        <v>8.69</v>
      </c>
    </row>
    <row r="2557" spans="1:17" hidden="1" outlineLevel="1" collapsed="1" x14ac:dyDescent="0.25">
      <c r="A2557" s="287"/>
      <c r="B2557" s="287"/>
      <c r="C2557" s="287"/>
      <c r="D2557" s="325">
        <v>100460535</v>
      </c>
      <c r="E2557" s="326"/>
      <c r="F2557" s="326"/>
      <c r="G2557" s="326"/>
      <c r="H2557" s="326"/>
      <c r="I2557" s="327">
        <v>8.85</v>
      </c>
      <c r="J2557" s="326"/>
      <c r="K2557" s="326"/>
      <c r="L2557" s="328"/>
      <c r="M2557" s="326"/>
      <c r="N2557" s="326"/>
      <c r="O2557" s="328"/>
      <c r="P2557" s="326"/>
      <c r="Q2557" s="290">
        <v>8.85</v>
      </c>
    </row>
    <row r="2558" spans="1:17" hidden="1" outlineLevel="1" collapsed="1" x14ac:dyDescent="0.25">
      <c r="A2558" s="287"/>
      <c r="B2558" s="287"/>
      <c r="C2558" s="287"/>
      <c r="D2558" s="325">
        <v>100460536</v>
      </c>
      <c r="E2558" s="326"/>
      <c r="F2558" s="326"/>
      <c r="G2558" s="326"/>
      <c r="H2558" s="326"/>
      <c r="I2558" s="327">
        <v>6</v>
      </c>
      <c r="J2558" s="326"/>
      <c r="K2558" s="326"/>
      <c r="L2558" s="328"/>
      <c r="M2558" s="326"/>
      <c r="N2558" s="326"/>
      <c r="O2558" s="328"/>
      <c r="P2558" s="326"/>
      <c r="Q2558" s="290">
        <v>6</v>
      </c>
    </row>
    <row r="2559" spans="1:17" hidden="1" outlineLevel="1" collapsed="1" x14ac:dyDescent="0.25">
      <c r="A2559" s="287"/>
      <c r="B2559" s="287"/>
      <c r="C2559" s="287"/>
      <c r="D2559" s="325">
        <v>100460537</v>
      </c>
      <c r="E2559" s="326"/>
      <c r="F2559" s="326"/>
      <c r="G2559" s="326"/>
      <c r="H2559" s="326"/>
      <c r="I2559" s="327">
        <v>10.52</v>
      </c>
      <c r="J2559" s="326"/>
      <c r="K2559" s="326"/>
      <c r="L2559" s="328"/>
      <c r="M2559" s="326"/>
      <c r="N2559" s="326"/>
      <c r="O2559" s="328"/>
      <c r="P2559" s="326"/>
      <c r="Q2559" s="290">
        <v>10.52</v>
      </c>
    </row>
    <row r="2560" spans="1:17" hidden="1" outlineLevel="1" collapsed="1" x14ac:dyDescent="0.25">
      <c r="A2560" s="287"/>
      <c r="B2560" s="287"/>
      <c r="C2560" s="287"/>
      <c r="D2560" s="325">
        <v>100460540</v>
      </c>
      <c r="E2560" s="326"/>
      <c r="F2560" s="326"/>
      <c r="G2560" s="326"/>
      <c r="H2560" s="326"/>
      <c r="I2560" s="327">
        <v>8.16</v>
      </c>
      <c r="J2560" s="326"/>
      <c r="K2560" s="326"/>
      <c r="L2560" s="328"/>
      <c r="M2560" s="326"/>
      <c r="N2560" s="326"/>
      <c r="O2560" s="328"/>
      <c r="P2560" s="326"/>
      <c r="Q2560" s="290">
        <v>8.16</v>
      </c>
    </row>
    <row r="2561" spans="1:17" hidden="1" outlineLevel="1" collapsed="1" x14ac:dyDescent="0.25">
      <c r="A2561" s="287"/>
      <c r="B2561" s="287"/>
      <c r="C2561" s="287"/>
      <c r="D2561" s="325">
        <v>100460541</v>
      </c>
      <c r="E2561" s="326"/>
      <c r="F2561" s="326"/>
      <c r="G2561" s="326"/>
      <c r="H2561" s="326"/>
      <c r="I2561" s="327">
        <v>10.24</v>
      </c>
      <c r="J2561" s="326"/>
      <c r="K2561" s="326"/>
      <c r="L2561" s="328"/>
      <c r="M2561" s="326"/>
      <c r="N2561" s="326"/>
      <c r="O2561" s="328"/>
      <c r="P2561" s="326"/>
      <c r="Q2561" s="290">
        <v>10.24</v>
      </c>
    </row>
    <row r="2562" spans="1:17" hidden="1" outlineLevel="1" collapsed="1" x14ac:dyDescent="0.25">
      <c r="A2562" s="287"/>
      <c r="B2562" s="287"/>
      <c r="C2562" s="287"/>
      <c r="D2562" s="325">
        <v>100460474</v>
      </c>
      <c r="E2562" s="326"/>
      <c r="F2562" s="326"/>
      <c r="G2562" s="326"/>
      <c r="H2562" s="326"/>
      <c r="I2562" s="327">
        <v>8.65</v>
      </c>
      <c r="J2562" s="326"/>
      <c r="K2562" s="326"/>
      <c r="L2562" s="328"/>
      <c r="M2562" s="326"/>
      <c r="N2562" s="326"/>
      <c r="O2562" s="328"/>
      <c r="P2562" s="326"/>
      <c r="Q2562" s="290">
        <v>8.65</v>
      </c>
    </row>
    <row r="2563" spans="1:17" hidden="1" outlineLevel="1" collapsed="1" x14ac:dyDescent="0.25">
      <c r="A2563" s="287"/>
      <c r="B2563" s="287"/>
      <c r="C2563" s="287"/>
      <c r="D2563" s="325">
        <v>100460512</v>
      </c>
      <c r="E2563" s="326"/>
      <c r="F2563" s="326"/>
      <c r="G2563" s="326"/>
      <c r="H2563" s="326"/>
      <c r="I2563" s="327">
        <v>6.085</v>
      </c>
      <c r="J2563" s="326"/>
      <c r="K2563" s="326"/>
      <c r="L2563" s="328"/>
      <c r="M2563" s="326"/>
      <c r="N2563" s="326"/>
      <c r="O2563" s="328"/>
      <c r="P2563" s="326"/>
      <c r="Q2563" s="290">
        <v>6.085</v>
      </c>
    </row>
    <row r="2564" spans="1:17" hidden="1" outlineLevel="1" collapsed="1" x14ac:dyDescent="0.25">
      <c r="A2564" s="287"/>
      <c r="B2564" s="287"/>
      <c r="C2564" s="287"/>
      <c r="D2564" s="325">
        <v>100460514</v>
      </c>
      <c r="E2564" s="326"/>
      <c r="F2564" s="326"/>
      <c r="G2564" s="326"/>
      <c r="H2564" s="326"/>
      <c r="I2564" s="327">
        <v>9.27</v>
      </c>
      <c r="J2564" s="326"/>
      <c r="K2564" s="326"/>
      <c r="L2564" s="328"/>
      <c r="M2564" s="326"/>
      <c r="N2564" s="326"/>
      <c r="O2564" s="328"/>
      <c r="P2564" s="326"/>
      <c r="Q2564" s="290">
        <v>9.27</v>
      </c>
    </row>
    <row r="2565" spans="1:17" hidden="1" outlineLevel="1" collapsed="1" x14ac:dyDescent="0.25">
      <c r="A2565" s="287"/>
      <c r="B2565" s="287"/>
      <c r="C2565" s="287"/>
      <c r="D2565" s="325">
        <v>100460516</v>
      </c>
      <c r="E2565" s="326"/>
      <c r="F2565" s="326"/>
      <c r="G2565" s="326"/>
      <c r="H2565" s="326"/>
      <c r="I2565" s="327">
        <v>10.32</v>
      </c>
      <c r="J2565" s="326"/>
      <c r="K2565" s="326"/>
      <c r="L2565" s="328"/>
      <c r="M2565" s="326"/>
      <c r="N2565" s="326"/>
      <c r="O2565" s="328"/>
      <c r="P2565" s="326"/>
      <c r="Q2565" s="290">
        <v>10.32</v>
      </c>
    </row>
    <row r="2566" spans="1:17" hidden="1" outlineLevel="1" collapsed="1" x14ac:dyDescent="0.25">
      <c r="A2566" s="287"/>
      <c r="B2566" s="287"/>
      <c r="C2566" s="287"/>
      <c r="D2566" s="325">
        <v>100463910</v>
      </c>
      <c r="E2566" s="326"/>
      <c r="F2566" s="326"/>
      <c r="G2566" s="326"/>
      <c r="H2566" s="326"/>
      <c r="I2566" s="327">
        <v>8.19</v>
      </c>
      <c r="J2566" s="326"/>
      <c r="K2566" s="326"/>
      <c r="L2566" s="328"/>
      <c r="M2566" s="326"/>
      <c r="N2566" s="326"/>
      <c r="O2566" s="328"/>
      <c r="P2566" s="326"/>
      <c r="Q2566" s="290">
        <v>8.19</v>
      </c>
    </row>
    <row r="2567" spans="1:17" hidden="1" outlineLevel="1" collapsed="1" x14ac:dyDescent="0.25">
      <c r="A2567" s="287"/>
      <c r="B2567" s="287"/>
      <c r="C2567" s="287"/>
      <c r="D2567" s="325">
        <v>100463911</v>
      </c>
      <c r="E2567" s="326"/>
      <c r="F2567" s="326"/>
      <c r="G2567" s="326"/>
      <c r="H2567" s="326"/>
      <c r="I2567" s="327">
        <v>3.86</v>
      </c>
      <c r="J2567" s="326"/>
      <c r="K2567" s="326"/>
      <c r="L2567" s="328"/>
      <c r="M2567" s="326"/>
      <c r="N2567" s="326"/>
      <c r="O2567" s="328"/>
      <c r="P2567" s="326"/>
      <c r="Q2567" s="290">
        <v>3.86</v>
      </c>
    </row>
    <row r="2568" spans="1:17" hidden="1" outlineLevel="1" collapsed="1" x14ac:dyDescent="0.25">
      <c r="A2568" s="287"/>
      <c r="B2568" s="287"/>
      <c r="C2568" s="287"/>
      <c r="D2568" s="325">
        <v>100463916</v>
      </c>
      <c r="E2568" s="326"/>
      <c r="F2568" s="326"/>
      <c r="G2568" s="326"/>
      <c r="H2568" s="326"/>
      <c r="I2568" s="327">
        <v>1.4</v>
      </c>
      <c r="J2568" s="326"/>
      <c r="K2568" s="326"/>
      <c r="L2568" s="328"/>
      <c r="M2568" s="326"/>
      <c r="N2568" s="326"/>
      <c r="O2568" s="328"/>
      <c r="P2568" s="326"/>
      <c r="Q2568" s="290">
        <v>1.4</v>
      </c>
    </row>
    <row r="2569" spans="1:17" hidden="1" outlineLevel="1" collapsed="1" x14ac:dyDescent="0.25">
      <c r="A2569" s="287"/>
      <c r="B2569" s="287"/>
      <c r="C2569" s="287"/>
      <c r="D2569" s="325">
        <v>100463934</v>
      </c>
      <c r="E2569" s="326"/>
      <c r="F2569" s="326"/>
      <c r="G2569" s="326"/>
      <c r="H2569" s="326"/>
      <c r="I2569" s="327">
        <v>9.5299999999999994</v>
      </c>
      <c r="J2569" s="326"/>
      <c r="K2569" s="326"/>
      <c r="L2569" s="328"/>
      <c r="M2569" s="326"/>
      <c r="N2569" s="326"/>
      <c r="O2569" s="328"/>
      <c r="P2569" s="326"/>
      <c r="Q2569" s="290">
        <v>9.5299999999999994</v>
      </c>
    </row>
    <row r="2570" spans="1:17" hidden="1" outlineLevel="1" collapsed="1" x14ac:dyDescent="0.25">
      <c r="A2570" s="287"/>
      <c r="B2570" s="287"/>
      <c r="C2570" s="287"/>
      <c r="D2570" s="325">
        <v>100463937</v>
      </c>
      <c r="E2570" s="326"/>
      <c r="F2570" s="326"/>
      <c r="G2570" s="326"/>
      <c r="H2570" s="326"/>
      <c r="I2570" s="327">
        <v>9.8699999999999992</v>
      </c>
      <c r="J2570" s="326"/>
      <c r="K2570" s="326"/>
      <c r="L2570" s="328"/>
      <c r="M2570" s="326"/>
      <c r="N2570" s="326"/>
      <c r="O2570" s="328"/>
      <c r="P2570" s="326"/>
      <c r="Q2570" s="290">
        <v>9.8699999999999992</v>
      </c>
    </row>
    <row r="2571" spans="1:17" hidden="1" outlineLevel="1" collapsed="1" x14ac:dyDescent="0.25">
      <c r="A2571" s="287"/>
      <c r="B2571" s="287"/>
      <c r="C2571" s="287"/>
      <c r="D2571" s="325">
        <v>100463939</v>
      </c>
      <c r="E2571" s="326"/>
      <c r="F2571" s="326"/>
      <c r="G2571" s="326"/>
      <c r="H2571" s="326"/>
      <c r="I2571" s="327">
        <v>9.5</v>
      </c>
      <c r="J2571" s="326"/>
      <c r="K2571" s="326"/>
      <c r="L2571" s="328"/>
      <c r="M2571" s="326"/>
      <c r="N2571" s="326"/>
      <c r="O2571" s="328"/>
      <c r="P2571" s="326"/>
      <c r="Q2571" s="290">
        <v>9.5</v>
      </c>
    </row>
    <row r="2572" spans="1:17" hidden="1" outlineLevel="1" collapsed="1" x14ac:dyDescent="0.25">
      <c r="A2572" s="287"/>
      <c r="B2572" s="287"/>
      <c r="C2572" s="287"/>
      <c r="D2572" s="325">
        <v>100463940</v>
      </c>
      <c r="E2572" s="326"/>
      <c r="F2572" s="326"/>
      <c r="G2572" s="326"/>
      <c r="H2572" s="326"/>
      <c r="I2572" s="327">
        <v>8.6</v>
      </c>
      <c r="J2572" s="326"/>
      <c r="K2572" s="326"/>
      <c r="L2572" s="328"/>
      <c r="M2572" s="326"/>
      <c r="N2572" s="326"/>
      <c r="O2572" s="328"/>
      <c r="P2572" s="326"/>
      <c r="Q2572" s="290">
        <v>8.6</v>
      </c>
    </row>
    <row r="2573" spans="1:17" hidden="1" outlineLevel="1" collapsed="1" x14ac:dyDescent="0.25">
      <c r="A2573" s="287"/>
      <c r="B2573" s="287"/>
      <c r="C2573" s="287"/>
      <c r="D2573" s="325">
        <v>100463943</v>
      </c>
      <c r="E2573" s="326"/>
      <c r="F2573" s="326"/>
      <c r="G2573" s="326"/>
      <c r="H2573" s="326"/>
      <c r="I2573" s="327">
        <v>9.6199999999999992</v>
      </c>
      <c r="J2573" s="326"/>
      <c r="K2573" s="326"/>
      <c r="L2573" s="328"/>
      <c r="M2573" s="326"/>
      <c r="N2573" s="326"/>
      <c r="O2573" s="328"/>
      <c r="P2573" s="326"/>
      <c r="Q2573" s="290">
        <v>9.6199999999999992</v>
      </c>
    </row>
    <row r="2574" spans="1:17" hidden="1" outlineLevel="1" collapsed="1" x14ac:dyDescent="0.25">
      <c r="A2574" s="287"/>
      <c r="B2574" s="287"/>
      <c r="C2574" s="287"/>
      <c r="D2574" s="325">
        <v>100463944</v>
      </c>
      <c r="E2574" s="326"/>
      <c r="F2574" s="326"/>
      <c r="G2574" s="326"/>
      <c r="H2574" s="326"/>
      <c r="I2574" s="327">
        <v>9.6199999999999992</v>
      </c>
      <c r="J2574" s="326"/>
      <c r="K2574" s="326"/>
      <c r="L2574" s="328"/>
      <c r="M2574" s="326"/>
      <c r="N2574" s="326"/>
      <c r="O2574" s="328"/>
      <c r="P2574" s="326"/>
      <c r="Q2574" s="290">
        <v>9.6199999999999992</v>
      </c>
    </row>
    <row r="2575" spans="1:17" hidden="1" outlineLevel="1" collapsed="1" x14ac:dyDescent="0.25">
      <c r="A2575" s="287"/>
      <c r="B2575" s="287"/>
      <c r="C2575" s="287"/>
      <c r="D2575" s="325">
        <v>100463949</v>
      </c>
      <c r="E2575" s="326"/>
      <c r="F2575" s="326"/>
      <c r="G2575" s="326"/>
      <c r="H2575" s="326"/>
      <c r="I2575" s="327">
        <v>5.1100000000000003</v>
      </c>
      <c r="J2575" s="326"/>
      <c r="K2575" s="326"/>
      <c r="L2575" s="328"/>
      <c r="M2575" s="326"/>
      <c r="N2575" s="326"/>
      <c r="O2575" s="328"/>
      <c r="P2575" s="326"/>
      <c r="Q2575" s="290">
        <v>5.1100000000000003</v>
      </c>
    </row>
    <row r="2576" spans="1:17" hidden="1" outlineLevel="1" collapsed="1" x14ac:dyDescent="0.25">
      <c r="A2576" s="287"/>
      <c r="B2576" s="287"/>
      <c r="C2576" s="287"/>
      <c r="D2576" s="325">
        <v>100463800</v>
      </c>
      <c r="E2576" s="326"/>
      <c r="F2576" s="326"/>
      <c r="G2576" s="326"/>
      <c r="H2576" s="326"/>
      <c r="I2576" s="327">
        <v>7.05</v>
      </c>
      <c r="J2576" s="326"/>
      <c r="K2576" s="326"/>
      <c r="L2576" s="328"/>
      <c r="M2576" s="326"/>
      <c r="N2576" s="326"/>
      <c r="O2576" s="328"/>
      <c r="P2576" s="326"/>
      <c r="Q2576" s="290">
        <v>7.05</v>
      </c>
    </row>
    <row r="2577" spans="1:17" hidden="1" outlineLevel="1" collapsed="1" x14ac:dyDescent="0.25">
      <c r="A2577" s="287"/>
      <c r="B2577" s="287"/>
      <c r="C2577" s="287"/>
      <c r="D2577" s="325">
        <v>100463801</v>
      </c>
      <c r="E2577" s="326"/>
      <c r="F2577" s="326"/>
      <c r="G2577" s="326"/>
      <c r="H2577" s="326"/>
      <c r="I2577" s="327">
        <v>2.58</v>
      </c>
      <c r="J2577" s="326"/>
      <c r="K2577" s="326"/>
      <c r="L2577" s="328"/>
      <c r="M2577" s="326"/>
      <c r="N2577" s="326"/>
      <c r="O2577" s="328"/>
      <c r="P2577" s="326"/>
      <c r="Q2577" s="290">
        <v>2.58</v>
      </c>
    </row>
    <row r="2578" spans="1:17" hidden="1" outlineLevel="1" collapsed="1" x14ac:dyDescent="0.25">
      <c r="A2578" s="287"/>
      <c r="B2578" s="287"/>
      <c r="C2578" s="287"/>
      <c r="D2578" s="325">
        <v>100463834</v>
      </c>
      <c r="E2578" s="326"/>
      <c r="F2578" s="326"/>
      <c r="G2578" s="326"/>
      <c r="H2578" s="326"/>
      <c r="I2578" s="327">
        <v>8.82</v>
      </c>
      <c r="J2578" s="326"/>
      <c r="K2578" s="326"/>
      <c r="L2578" s="328"/>
      <c r="M2578" s="326"/>
      <c r="N2578" s="326"/>
      <c r="O2578" s="328"/>
      <c r="P2578" s="326"/>
      <c r="Q2578" s="290">
        <v>8.82</v>
      </c>
    </row>
    <row r="2579" spans="1:17" hidden="1" outlineLevel="1" collapsed="1" x14ac:dyDescent="0.25">
      <c r="A2579" s="287"/>
      <c r="B2579" s="287"/>
      <c r="C2579" s="287"/>
      <c r="D2579" s="325">
        <v>100463835</v>
      </c>
      <c r="E2579" s="326"/>
      <c r="F2579" s="326"/>
      <c r="G2579" s="326"/>
      <c r="H2579" s="326"/>
      <c r="I2579" s="327">
        <v>9.34</v>
      </c>
      <c r="J2579" s="326"/>
      <c r="K2579" s="326"/>
      <c r="L2579" s="328"/>
      <c r="M2579" s="326"/>
      <c r="N2579" s="326"/>
      <c r="O2579" s="328"/>
      <c r="P2579" s="326"/>
      <c r="Q2579" s="290">
        <v>9.34</v>
      </c>
    </row>
    <row r="2580" spans="1:17" hidden="1" outlineLevel="1" collapsed="1" x14ac:dyDescent="0.25">
      <c r="A2580" s="287"/>
      <c r="B2580" s="287"/>
      <c r="C2580" s="287"/>
      <c r="D2580" s="325">
        <v>100463838</v>
      </c>
      <c r="E2580" s="326"/>
      <c r="F2580" s="326"/>
      <c r="G2580" s="326"/>
      <c r="H2580" s="326"/>
      <c r="I2580" s="327">
        <v>10.23</v>
      </c>
      <c r="J2580" s="326"/>
      <c r="K2580" s="326"/>
      <c r="L2580" s="328"/>
      <c r="M2580" s="326"/>
      <c r="N2580" s="326"/>
      <c r="O2580" s="328"/>
      <c r="P2580" s="326"/>
      <c r="Q2580" s="290">
        <v>10.23</v>
      </c>
    </row>
    <row r="2581" spans="1:17" hidden="1" outlineLevel="1" collapsed="1" x14ac:dyDescent="0.25">
      <c r="A2581" s="287"/>
      <c r="B2581" s="287"/>
      <c r="C2581" s="287"/>
      <c r="D2581" s="325">
        <v>100463839</v>
      </c>
      <c r="E2581" s="326"/>
      <c r="F2581" s="326"/>
      <c r="G2581" s="326"/>
      <c r="H2581" s="326"/>
      <c r="I2581" s="327">
        <v>10.6</v>
      </c>
      <c r="J2581" s="326"/>
      <c r="K2581" s="326"/>
      <c r="L2581" s="328"/>
      <c r="M2581" s="326"/>
      <c r="N2581" s="326"/>
      <c r="O2581" s="328"/>
      <c r="P2581" s="326"/>
      <c r="Q2581" s="290">
        <v>10.6</v>
      </c>
    </row>
    <row r="2582" spans="1:17" hidden="1" outlineLevel="1" collapsed="1" x14ac:dyDescent="0.25">
      <c r="A2582" s="287"/>
      <c r="B2582" s="287"/>
      <c r="C2582" s="287"/>
      <c r="D2582" s="325">
        <v>100463805</v>
      </c>
      <c r="E2582" s="326"/>
      <c r="F2582" s="326"/>
      <c r="G2582" s="326"/>
      <c r="H2582" s="326"/>
      <c r="I2582" s="327">
        <v>10.75</v>
      </c>
      <c r="J2582" s="326"/>
      <c r="K2582" s="326"/>
      <c r="L2582" s="328"/>
      <c r="M2582" s="326"/>
      <c r="N2582" s="326"/>
      <c r="O2582" s="328"/>
      <c r="P2582" s="326"/>
      <c r="Q2582" s="290">
        <v>10.75</v>
      </c>
    </row>
    <row r="2583" spans="1:17" hidden="1" outlineLevel="1" collapsed="1" x14ac:dyDescent="0.25">
      <c r="A2583" s="287"/>
      <c r="B2583" s="287"/>
      <c r="C2583" s="287"/>
      <c r="D2583" s="325">
        <v>100463806</v>
      </c>
      <c r="E2583" s="326"/>
      <c r="F2583" s="326"/>
      <c r="G2583" s="326"/>
      <c r="H2583" s="326"/>
      <c r="I2583" s="327">
        <v>8.2899999999999991</v>
      </c>
      <c r="J2583" s="326"/>
      <c r="K2583" s="326"/>
      <c r="L2583" s="328"/>
      <c r="M2583" s="326"/>
      <c r="N2583" s="326"/>
      <c r="O2583" s="328"/>
      <c r="P2583" s="326"/>
      <c r="Q2583" s="290">
        <v>8.2899999999999991</v>
      </c>
    </row>
    <row r="2584" spans="1:17" hidden="1" outlineLevel="1" collapsed="1" x14ac:dyDescent="0.25">
      <c r="A2584" s="287"/>
      <c r="B2584" s="287"/>
      <c r="C2584" s="287"/>
      <c r="D2584" s="325">
        <v>100463808</v>
      </c>
      <c r="E2584" s="326"/>
      <c r="F2584" s="326"/>
      <c r="G2584" s="326"/>
      <c r="H2584" s="326"/>
      <c r="I2584" s="327">
        <v>7.29</v>
      </c>
      <c r="J2584" s="326"/>
      <c r="K2584" s="326"/>
      <c r="L2584" s="328"/>
      <c r="M2584" s="326"/>
      <c r="N2584" s="326"/>
      <c r="O2584" s="328"/>
      <c r="P2584" s="326"/>
      <c r="Q2584" s="290">
        <v>7.29</v>
      </c>
    </row>
    <row r="2585" spans="1:17" hidden="1" outlineLevel="1" collapsed="1" x14ac:dyDescent="0.25">
      <c r="A2585" s="287"/>
      <c r="B2585" s="287"/>
      <c r="C2585" s="287"/>
      <c r="D2585" s="325">
        <v>100463810</v>
      </c>
      <c r="E2585" s="326"/>
      <c r="F2585" s="326"/>
      <c r="G2585" s="326"/>
      <c r="H2585" s="326"/>
      <c r="I2585" s="327">
        <v>10.24</v>
      </c>
      <c r="J2585" s="326"/>
      <c r="K2585" s="326"/>
      <c r="L2585" s="328"/>
      <c r="M2585" s="326"/>
      <c r="N2585" s="326"/>
      <c r="O2585" s="328"/>
      <c r="P2585" s="326"/>
      <c r="Q2585" s="290">
        <v>10.24</v>
      </c>
    </row>
    <row r="2586" spans="1:17" hidden="1" outlineLevel="1" collapsed="1" x14ac:dyDescent="0.25">
      <c r="A2586" s="287"/>
      <c r="B2586" s="287"/>
      <c r="C2586" s="287"/>
      <c r="D2586" s="325">
        <v>100463823</v>
      </c>
      <c r="E2586" s="326"/>
      <c r="F2586" s="326"/>
      <c r="G2586" s="326"/>
      <c r="H2586" s="326"/>
      <c r="I2586" s="327">
        <v>4.24</v>
      </c>
      <c r="J2586" s="326"/>
      <c r="K2586" s="326"/>
      <c r="L2586" s="328"/>
      <c r="M2586" s="326"/>
      <c r="N2586" s="326"/>
      <c r="O2586" s="328"/>
      <c r="P2586" s="326"/>
      <c r="Q2586" s="290">
        <v>4.24</v>
      </c>
    </row>
    <row r="2587" spans="1:17" hidden="1" outlineLevel="1" collapsed="1" x14ac:dyDescent="0.25">
      <c r="A2587" s="287"/>
      <c r="B2587" s="287"/>
      <c r="C2587" s="287"/>
      <c r="D2587" s="325">
        <v>100463827</v>
      </c>
      <c r="E2587" s="326"/>
      <c r="F2587" s="326"/>
      <c r="G2587" s="326"/>
      <c r="H2587" s="326"/>
      <c r="I2587" s="327">
        <v>6.82</v>
      </c>
      <c r="J2587" s="326"/>
      <c r="K2587" s="326"/>
      <c r="L2587" s="328"/>
      <c r="M2587" s="326"/>
      <c r="N2587" s="326"/>
      <c r="O2587" s="328"/>
      <c r="P2587" s="326"/>
      <c r="Q2587" s="290">
        <v>6.82</v>
      </c>
    </row>
    <row r="2588" spans="1:17" hidden="1" outlineLevel="1" collapsed="1" x14ac:dyDescent="0.25">
      <c r="A2588" s="287"/>
      <c r="B2588" s="287"/>
      <c r="C2588" s="287"/>
      <c r="D2588" s="325">
        <v>100463830</v>
      </c>
      <c r="E2588" s="326"/>
      <c r="F2588" s="326"/>
      <c r="G2588" s="326"/>
      <c r="H2588" s="326"/>
      <c r="I2588" s="327">
        <v>9.2200000000000006</v>
      </c>
      <c r="J2588" s="326"/>
      <c r="K2588" s="326"/>
      <c r="L2588" s="328"/>
      <c r="M2588" s="326"/>
      <c r="N2588" s="326"/>
      <c r="O2588" s="328"/>
      <c r="P2588" s="326"/>
      <c r="Q2588" s="290">
        <v>9.2200000000000006</v>
      </c>
    </row>
    <row r="2589" spans="1:17" hidden="1" outlineLevel="1" collapsed="1" x14ac:dyDescent="0.25">
      <c r="A2589" s="287"/>
      <c r="B2589" s="287"/>
      <c r="C2589" s="287"/>
      <c r="D2589" s="325">
        <v>100463853</v>
      </c>
      <c r="E2589" s="326"/>
      <c r="F2589" s="326"/>
      <c r="G2589" s="326"/>
      <c r="H2589" s="326"/>
      <c r="I2589" s="327">
        <v>5.86</v>
      </c>
      <c r="J2589" s="326"/>
      <c r="K2589" s="326"/>
      <c r="L2589" s="328"/>
      <c r="M2589" s="326"/>
      <c r="N2589" s="326"/>
      <c r="O2589" s="328"/>
      <c r="P2589" s="326"/>
      <c r="Q2589" s="290">
        <v>5.86</v>
      </c>
    </row>
    <row r="2590" spans="1:17" hidden="1" outlineLevel="1" collapsed="1" x14ac:dyDescent="0.25">
      <c r="A2590" s="287"/>
      <c r="B2590" s="287"/>
      <c r="C2590" s="287"/>
      <c r="D2590" s="325">
        <v>100463855</v>
      </c>
      <c r="E2590" s="326"/>
      <c r="F2590" s="326"/>
      <c r="G2590" s="326"/>
      <c r="H2590" s="326"/>
      <c r="I2590" s="327">
        <v>9.4600000000000009</v>
      </c>
      <c r="J2590" s="326"/>
      <c r="K2590" s="326"/>
      <c r="L2590" s="328"/>
      <c r="M2590" s="326"/>
      <c r="N2590" s="326"/>
      <c r="O2590" s="328"/>
      <c r="P2590" s="326"/>
      <c r="Q2590" s="290">
        <v>9.4600000000000009</v>
      </c>
    </row>
    <row r="2591" spans="1:17" hidden="1" outlineLevel="1" collapsed="1" x14ac:dyDescent="0.25">
      <c r="A2591" s="287"/>
      <c r="B2591" s="287"/>
      <c r="C2591" s="287"/>
      <c r="D2591" s="325">
        <v>100463856</v>
      </c>
      <c r="E2591" s="326"/>
      <c r="F2591" s="326"/>
      <c r="G2591" s="326"/>
      <c r="H2591" s="326"/>
      <c r="I2591" s="327">
        <v>8.81</v>
      </c>
      <c r="J2591" s="326"/>
      <c r="K2591" s="326"/>
      <c r="L2591" s="328"/>
      <c r="M2591" s="326"/>
      <c r="N2591" s="326"/>
      <c r="O2591" s="328"/>
      <c r="P2591" s="326"/>
      <c r="Q2591" s="290">
        <v>8.81</v>
      </c>
    </row>
    <row r="2592" spans="1:17" hidden="1" outlineLevel="1" collapsed="1" x14ac:dyDescent="0.25">
      <c r="A2592" s="287"/>
      <c r="B2592" s="287"/>
      <c r="C2592" s="287"/>
      <c r="D2592" s="325">
        <v>100463857</v>
      </c>
      <c r="E2592" s="326"/>
      <c r="F2592" s="326"/>
      <c r="G2592" s="326"/>
      <c r="H2592" s="326"/>
      <c r="I2592" s="327">
        <v>7.71</v>
      </c>
      <c r="J2592" s="326"/>
      <c r="K2592" s="326"/>
      <c r="L2592" s="328"/>
      <c r="M2592" s="326"/>
      <c r="N2592" s="326"/>
      <c r="O2592" s="328"/>
      <c r="P2592" s="326"/>
      <c r="Q2592" s="290">
        <v>7.71</v>
      </c>
    </row>
    <row r="2593" spans="1:17" hidden="1" outlineLevel="1" collapsed="1" x14ac:dyDescent="0.25">
      <c r="A2593" s="287"/>
      <c r="B2593" s="287"/>
      <c r="C2593" s="287"/>
      <c r="D2593" s="325">
        <v>100463858</v>
      </c>
      <c r="E2593" s="326"/>
      <c r="F2593" s="326"/>
      <c r="G2593" s="326"/>
      <c r="H2593" s="326"/>
      <c r="I2593" s="327">
        <v>7.65</v>
      </c>
      <c r="J2593" s="326"/>
      <c r="K2593" s="326"/>
      <c r="L2593" s="328"/>
      <c r="M2593" s="326"/>
      <c r="N2593" s="326"/>
      <c r="O2593" s="328"/>
      <c r="P2593" s="326"/>
      <c r="Q2593" s="290">
        <v>7.65</v>
      </c>
    </row>
    <row r="2594" spans="1:17" hidden="1" outlineLevel="1" collapsed="1" x14ac:dyDescent="0.25">
      <c r="A2594" s="287"/>
      <c r="B2594" s="287"/>
      <c r="C2594" s="287"/>
      <c r="D2594" s="325">
        <v>100463859</v>
      </c>
      <c r="E2594" s="326"/>
      <c r="F2594" s="326"/>
      <c r="G2594" s="326"/>
      <c r="H2594" s="326"/>
      <c r="I2594" s="327">
        <v>8.1300000000000008</v>
      </c>
      <c r="J2594" s="326"/>
      <c r="K2594" s="326"/>
      <c r="L2594" s="328"/>
      <c r="M2594" s="326"/>
      <c r="N2594" s="326"/>
      <c r="O2594" s="328"/>
      <c r="P2594" s="326"/>
      <c r="Q2594" s="290">
        <v>8.1300000000000008</v>
      </c>
    </row>
    <row r="2595" spans="1:17" hidden="1" outlineLevel="1" collapsed="1" x14ac:dyDescent="0.25">
      <c r="A2595" s="287"/>
      <c r="B2595" s="287"/>
      <c r="C2595" s="287"/>
      <c r="D2595" s="325">
        <v>100463865</v>
      </c>
      <c r="E2595" s="326"/>
      <c r="F2595" s="326"/>
      <c r="G2595" s="326"/>
      <c r="H2595" s="326"/>
      <c r="I2595" s="327">
        <v>6.74</v>
      </c>
      <c r="J2595" s="326"/>
      <c r="K2595" s="326"/>
      <c r="L2595" s="328"/>
      <c r="M2595" s="326"/>
      <c r="N2595" s="326"/>
      <c r="O2595" s="328"/>
      <c r="P2595" s="326"/>
      <c r="Q2595" s="290">
        <v>6.74</v>
      </c>
    </row>
    <row r="2596" spans="1:17" hidden="1" outlineLevel="1" collapsed="1" x14ac:dyDescent="0.25">
      <c r="A2596" s="287"/>
      <c r="B2596" s="287"/>
      <c r="C2596" s="287"/>
      <c r="D2596" s="325">
        <v>100463866</v>
      </c>
      <c r="E2596" s="326"/>
      <c r="F2596" s="326"/>
      <c r="G2596" s="326"/>
      <c r="H2596" s="326"/>
      <c r="I2596" s="327">
        <v>5.44</v>
      </c>
      <c r="J2596" s="326"/>
      <c r="K2596" s="326"/>
      <c r="L2596" s="328"/>
      <c r="M2596" s="326"/>
      <c r="N2596" s="326"/>
      <c r="O2596" s="328"/>
      <c r="P2596" s="326"/>
      <c r="Q2596" s="290">
        <v>5.44</v>
      </c>
    </row>
    <row r="2597" spans="1:17" hidden="1" outlineLevel="1" collapsed="1" x14ac:dyDescent="0.25">
      <c r="A2597" s="287"/>
      <c r="B2597" s="287"/>
      <c r="C2597" s="287"/>
      <c r="D2597" s="325">
        <v>100463869</v>
      </c>
      <c r="E2597" s="326"/>
      <c r="F2597" s="326"/>
      <c r="G2597" s="326"/>
      <c r="H2597" s="326"/>
      <c r="I2597" s="327">
        <v>1.64</v>
      </c>
      <c r="J2597" s="326"/>
      <c r="K2597" s="326"/>
      <c r="L2597" s="328"/>
      <c r="M2597" s="326"/>
      <c r="N2597" s="326"/>
      <c r="O2597" s="328"/>
      <c r="P2597" s="326"/>
      <c r="Q2597" s="290">
        <v>1.64</v>
      </c>
    </row>
    <row r="2598" spans="1:17" hidden="1" outlineLevel="1" collapsed="1" x14ac:dyDescent="0.25">
      <c r="A2598" s="287"/>
      <c r="B2598" s="287"/>
      <c r="C2598" s="287"/>
      <c r="D2598" s="325">
        <v>100463880</v>
      </c>
      <c r="E2598" s="326"/>
      <c r="F2598" s="326"/>
      <c r="G2598" s="326"/>
      <c r="H2598" s="326"/>
      <c r="I2598" s="327">
        <v>4.03</v>
      </c>
      <c r="J2598" s="326"/>
      <c r="K2598" s="326"/>
      <c r="L2598" s="328"/>
      <c r="M2598" s="326"/>
      <c r="N2598" s="326"/>
      <c r="O2598" s="328"/>
      <c r="P2598" s="326"/>
      <c r="Q2598" s="290">
        <v>4.03</v>
      </c>
    </row>
    <row r="2599" spans="1:17" hidden="1" outlineLevel="1" collapsed="1" x14ac:dyDescent="0.25">
      <c r="A2599" s="287"/>
      <c r="B2599" s="287"/>
      <c r="C2599" s="287"/>
      <c r="D2599" s="325">
        <v>100463881</v>
      </c>
      <c r="E2599" s="326"/>
      <c r="F2599" s="326"/>
      <c r="G2599" s="326"/>
      <c r="H2599" s="326"/>
      <c r="I2599" s="327">
        <v>7.12</v>
      </c>
      <c r="J2599" s="326"/>
      <c r="K2599" s="326"/>
      <c r="L2599" s="328"/>
      <c r="M2599" s="326"/>
      <c r="N2599" s="326"/>
      <c r="O2599" s="328"/>
      <c r="P2599" s="326"/>
      <c r="Q2599" s="290">
        <v>7.12</v>
      </c>
    </row>
    <row r="2600" spans="1:17" hidden="1" outlineLevel="1" collapsed="1" x14ac:dyDescent="0.25">
      <c r="A2600" s="287"/>
      <c r="B2600" s="287"/>
      <c r="C2600" s="287"/>
      <c r="D2600" s="325">
        <v>100463882</v>
      </c>
      <c r="E2600" s="326"/>
      <c r="F2600" s="326"/>
      <c r="G2600" s="326"/>
      <c r="H2600" s="326"/>
      <c r="I2600" s="327">
        <v>3.94</v>
      </c>
      <c r="J2600" s="326"/>
      <c r="K2600" s="326"/>
      <c r="L2600" s="328"/>
      <c r="M2600" s="326"/>
      <c r="N2600" s="326"/>
      <c r="O2600" s="328"/>
      <c r="P2600" s="326"/>
      <c r="Q2600" s="290">
        <v>3.94</v>
      </c>
    </row>
    <row r="2601" spans="1:17" hidden="1" outlineLevel="1" collapsed="1" x14ac:dyDescent="0.25">
      <c r="A2601" s="287"/>
      <c r="B2601" s="287"/>
      <c r="C2601" s="287"/>
      <c r="D2601" s="325">
        <v>100463883</v>
      </c>
      <c r="E2601" s="326"/>
      <c r="F2601" s="326"/>
      <c r="G2601" s="326"/>
      <c r="H2601" s="326"/>
      <c r="I2601" s="327">
        <v>9.36</v>
      </c>
      <c r="J2601" s="326"/>
      <c r="K2601" s="326"/>
      <c r="L2601" s="328"/>
      <c r="M2601" s="326"/>
      <c r="N2601" s="326"/>
      <c r="O2601" s="328"/>
      <c r="P2601" s="326"/>
      <c r="Q2601" s="290">
        <v>9.36</v>
      </c>
    </row>
    <row r="2602" spans="1:17" hidden="1" outlineLevel="1" collapsed="1" x14ac:dyDescent="0.25">
      <c r="A2602" s="287"/>
      <c r="B2602" s="287"/>
      <c r="C2602" s="287"/>
      <c r="D2602" s="325">
        <v>100463884</v>
      </c>
      <c r="E2602" s="326"/>
      <c r="F2602" s="326"/>
      <c r="G2602" s="326"/>
      <c r="H2602" s="326"/>
      <c r="I2602" s="327">
        <v>11.17</v>
      </c>
      <c r="J2602" s="326"/>
      <c r="K2602" s="326"/>
      <c r="L2602" s="328"/>
      <c r="M2602" s="326"/>
      <c r="N2602" s="326"/>
      <c r="O2602" s="328"/>
      <c r="P2602" s="326"/>
      <c r="Q2602" s="290">
        <v>11.17</v>
      </c>
    </row>
    <row r="2603" spans="1:17" hidden="1" outlineLevel="1" collapsed="1" x14ac:dyDescent="0.25">
      <c r="A2603" s="287"/>
      <c r="B2603" s="287"/>
      <c r="C2603" s="287"/>
      <c r="D2603" s="325">
        <v>100463887</v>
      </c>
      <c r="E2603" s="326"/>
      <c r="F2603" s="326"/>
      <c r="G2603" s="326"/>
      <c r="H2603" s="326"/>
      <c r="I2603" s="327">
        <v>1.65</v>
      </c>
      <c r="J2603" s="326"/>
      <c r="K2603" s="326"/>
      <c r="L2603" s="328"/>
      <c r="M2603" s="326"/>
      <c r="N2603" s="326"/>
      <c r="O2603" s="328"/>
      <c r="P2603" s="326"/>
      <c r="Q2603" s="290">
        <v>1.65</v>
      </c>
    </row>
    <row r="2604" spans="1:17" hidden="1" outlineLevel="1" collapsed="1" x14ac:dyDescent="0.25">
      <c r="A2604" s="287"/>
      <c r="B2604" s="287"/>
      <c r="C2604" s="287"/>
      <c r="D2604" s="325">
        <v>100463888</v>
      </c>
      <c r="E2604" s="326"/>
      <c r="F2604" s="326"/>
      <c r="G2604" s="326"/>
      <c r="H2604" s="326"/>
      <c r="I2604" s="327">
        <v>5.29</v>
      </c>
      <c r="J2604" s="326"/>
      <c r="K2604" s="326"/>
      <c r="L2604" s="328"/>
      <c r="M2604" s="326"/>
      <c r="N2604" s="326"/>
      <c r="O2604" s="328"/>
      <c r="P2604" s="326"/>
      <c r="Q2604" s="290">
        <v>5.29</v>
      </c>
    </row>
    <row r="2605" spans="1:17" hidden="1" outlineLevel="1" collapsed="1" x14ac:dyDescent="0.25">
      <c r="A2605" s="287"/>
      <c r="B2605" s="287"/>
      <c r="C2605" s="287"/>
      <c r="D2605" s="325">
        <v>100463890</v>
      </c>
      <c r="E2605" s="326"/>
      <c r="F2605" s="326"/>
      <c r="G2605" s="326"/>
      <c r="H2605" s="326"/>
      <c r="I2605" s="327">
        <v>8.9600000000000009</v>
      </c>
      <c r="J2605" s="326"/>
      <c r="K2605" s="326"/>
      <c r="L2605" s="328"/>
      <c r="M2605" s="326"/>
      <c r="N2605" s="326"/>
      <c r="O2605" s="328"/>
      <c r="P2605" s="326"/>
      <c r="Q2605" s="290">
        <v>8.9600000000000009</v>
      </c>
    </row>
    <row r="2606" spans="1:17" hidden="1" outlineLevel="1" collapsed="1" x14ac:dyDescent="0.25">
      <c r="A2606" s="287"/>
      <c r="B2606" s="287"/>
      <c r="C2606" s="287"/>
      <c r="D2606" s="325">
        <v>100463891</v>
      </c>
      <c r="E2606" s="326"/>
      <c r="F2606" s="326"/>
      <c r="G2606" s="326"/>
      <c r="H2606" s="326"/>
      <c r="I2606" s="327">
        <v>9</v>
      </c>
      <c r="J2606" s="326"/>
      <c r="K2606" s="326"/>
      <c r="L2606" s="328"/>
      <c r="M2606" s="326"/>
      <c r="N2606" s="326"/>
      <c r="O2606" s="328"/>
      <c r="P2606" s="326"/>
      <c r="Q2606" s="290">
        <v>9</v>
      </c>
    </row>
    <row r="2607" spans="1:17" hidden="1" outlineLevel="1" collapsed="1" x14ac:dyDescent="0.25">
      <c r="A2607" s="287"/>
      <c r="B2607" s="287"/>
      <c r="C2607" s="287"/>
      <c r="D2607" s="325">
        <v>100463893</v>
      </c>
      <c r="E2607" s="326"/>
      <c r="F2607" s="326"/>
      <c r="G2607" s="326"/>
      <c r="H2607" s="326"/>
      <c r="I2607" s="327">
        <v>10.32</v>
      </c>
      <c r="J2607" s="326"/>
      <c r="K2607" s="326"/>
      <c r="L2607" s="328"/>
      <c r="M2607" s="326"/>
      <c r="N2607" s="326"/>
      <c r="O2607" s="328"/>
      <c r="P2607" s="326"/>
      <c r="Q2607" s="290">
        <v>10.32</v>
      </c>
    </row>
    <row r="2608" spans="1:17" hidden="1" outlineLevel="1" collapsed="1" x14ac:dyDescent="0.25">
      <c r="A2608" s="287"/>
      <c r="B2608" s="287"/>
      <c r="C2608" s="287"/>
      <c r="D2608" s="325">
        <v>100463894</v>
      </c>
      <c r="E2608" s="326"/>
      <c r="F2608" s="326"/>
      <c r="G2608" s="326"/>
      <c r="H2608" s="326"/>
      <c r="I2608" s="327">
        <v>2.2610000000000001</v>
      </c>
      <c r="J2608" s="326"/>
      <c r="K2608" s="326"/>
      <c r="L2608" s="328"/>
      <c r="M2608" s="326"/>
      <c r="N2608" s="326"/>
      <c r="O2608" s="328"/>
      <c r="P2608" s="326"/>
      <c r="Q2608" s="290">
        <v>2.2610000000000001</v>
      </c>
    </row>
    <row r="2609" spans="1:17" hidden="1" outlineLevel="1" collapsed="1" x14ac:dyDescent="0.25">
      <c r="A2609" s="287"/>
      <c r="B2609" s="287"/>
      <c r="C2609" s="287"/>
      <c r="D2609" s="325">
        <v>100463900</v>
      </c>
      <c r="E2609" s="326"/>
      <c r="F2609" s="326"/>
      <c r="G2609" s="326"/>
      <c r="H2609" s="326"/>
      <c r="I2609" s="327">
        <v>7.8635000000000002</v>
      </c>
      <c r="J2609" s="326"/>
      <c r="K2609" s="326"/>
      <c r="L2609" s="328"/>
      <c r="M2609" s="326"/>
      <c r="N2609" s="326"/>
      <c r="O2609" s="328"/>
      <c r="P2609" s="326"/>
      <c r="Q2609" s="290">
        <v>7.8635000000000002</v>
      </c>
    </row>
    <row r="2610" spans="1:17" hidden="1" outlineLevel="1" collapsed="1" x14ac:dyDescent="0.25">
      <c r="A2610" s="287"/>
      <c r="B2610" s="287"/>
      <c r="C2610" s="287"/>
      <c r="D2610" s="325">
        <v>100463763</v>
      </c>
      <c r="E2610" s="326"/>
      <c r="F2610" s="326"/>
      <c r="G2610" s="326"/>
      <c r="H2610" s="326"/>
      <c r="I2610" s="327">
        <v>3.5</v>
      </c>
      <c r="J2610" s="326"/>
      <c r="K2610" s="326"/>
      <c r="L2610" s="328"/>
      <c r="M2610" s="326"/>
      <c r="N2610" s="326"/>
      <c r="O2610" s="328"/>
      <c r="P2610" s="326"/>
      <c r="Q2610" s="290">
        <v>3.5</v>
      </c>
    </row>
    <row r="2611" spans="1:17" hidden="1" outlineLevel="1" collapsed="1" x14ac:dyDescent="0.25">
      <c r="A2611" s="287"/>
      <c r="B2611" s="287"/>
      <c r="C2611" s="287"/>
      <c r="D2611" s="325">
        <v>100463766</v>
      </c>
      <c r="E2611" s="326"/>
      <c r="F2611" s="326"/>
      <c r="G2611" s="326"/>
      <c r="H2611" s="326"/>
      <c r="I2611" s="327">
        <v>6.64</v>
      </c>
      <c r="J2611" s="326"/>
      <c r="K2611" s="326"/>
      <c r="L2611" s="328"/>
      <c r="M2611" s="326"/>
      <c r="N2611" s="326"/>
      <c r="O2611" s="328"/>
      <c r="P2611" s="326"/>
      <c r="Q2611" s="290">
        <v>6.64</v>
      </c>
    </row>
    <row r="2612" spans="1:17" hidden="1" outlineLevel="1" collapsed="1" x14ac:dyDescent="0.25">
      <c r="A2612" s="287"/>
      <c r="B2612" s="287"/>
      <c r="C2612" s="287"/>
      <c r="D2612" s="325">
        <v>100463742</v>
      </c>
      <c r="E2612" s="326"/>
      <c r="F2612" s="326"/>
      <c r="G2612" s="326"/>
      <c r="H2612" s="326"/>
      <c r="I2612" s="327">
        <v>12.09</v>
      </c>
      <c r="J2612" s="326"/>
      <c r="K2612" s="326"/>
      <c r="L2612" s="328"/>
      <c r="M2612" s="326"/>
      <c r="N2612" s="326"/>
      <c r="O2612" s="328"/>
      <c r="P2612" s="326"/>
      <c r="Q2612" s="290">
        <v>12.09</v>
      </c>
    </row>
    <row r="2613" spans="1:17" hidden="1" outlineLevel="1" collapsed="1" x14ac:dyDescent="0.25">
      <c r="A2613" s="287"/>
      <c r="B2613" s="287"/>
      <c r="C2613" s="287"/>
      <c r="D2613" s="325">
        <v>100463744</v>
      </c>
      <c r="E2613" s="326"/>
      <c r="F2613" s="326"/>
      <c r="G2613" s="326"/>
      <c r="H2613" s="326"/>
      <c r="I2613" s="327">
        <v>10.07</v>
      </c>
      <c r="J2613" s="326"/>
      <c r="K2613" s="326"/>
      <c r="L2613" s="328"/>
      <c r="M2613" s="326"/>
      <c r="N2613" s="326"/>
      <c r="O2613" s="328"/>
      <c r="P2613" s="326"/>
      <c r="Q2613" s="290">
        <v>10.07</v>
      </c>
    </row>
    <row r="2614" spans="1:17" hidden="1" outlineLevel="1" collapsed="1" x14ac:dyDescent="0.25">
      <c r="A2614" s="287"/>
      <c r="B2614" s="287"/>
      <c r="C2614" s="287"/>
      <c r="D2614" s="325">
        <v>100463747</v>
      </c>
      <c r="E2614" s="326"/>
      <c r="F2614" s="326"/>
      <c r="G2614" s="326"/>
      <c r="H2614" s="326"/>
      <c r="I2614" s="327">
        <v>9.51</v>
      </c>
      <c r="J2614" s="326"/>
      <c r="K2614" s="326"/>
      <c r="L2614" s="328"/>
      <c r="M2614" s="326"/>
      <c r="N2614" s="326"/>
      <c r="O2614" s="328"/>
      <c r="P2614" s="326"/>
      <c r="Q2614" s="290">
        <v>9.51</v>
      </c>
    </row>
    <row r="2615" spans="1:17" hidden="1" outlineLevel="1" collapsed="1" x14ac:dyDescent="0.25">
      <c r="A2615" s="287"/>
      <c r="B2615" s="287"/>
      <c r="C2615" s="287"/>
      <c r="D2615" s="325">
        <v>100463750</v>
      </c>
      <c r="E2615" s="326"/>
      <c r="F2615" s="326"/>
      <c r="G2615" s="326"/>
      <c r="H2615" s="326"/>
      <c r="I2615" s="327">
        <v>8.8000000000000007</v>
      </c>
      <c r="J2615" s="326"/>
      <c r="K2615" s="326"/>
      <c r="L2615" s="328"/>
      <c r="M2615" s="326"/>
      <c r="N2615" s="326"/>
      <c r="O2615" s="328"/>
      <c r="P2615" s="326"/>
      <c r="Q2615" s="290">
        <v>8.8000000000000007</v>
      </c>
    </row>
    <row r="2616" spans="1:17" hidden="1" outlineLevel="1" collapsed="1" x14ac:dyDescent="0.25">
      <c r="A2616" s="287"/>
      <c r="B2616" s="287"/>
      <c r="C2616" s="287"/>
      <c r="D2616" s="325">
        <v>100463751</v>
      </c>
      <c r="E2616" s="326"/>
      <c r="F2616" s="326"/>
      <c r="G2616" s="326"/>
      <c r="H2616" s="326"/>
      <c r="I2616" s="327">
        <v>1.81</v>
      </c>
      <c r="J2616" s="326"/>
      <c r="K2616" s="326"/>
      <c r="L2616" s="328"/>
      <c r="M2616" s="326"/>
      <c r="N2616" s="326"/>
      <c r="O2616" s="328"/>
      <c r="P2616" s="326"/>
      <c r="Q2616" s="290">
        <v>1.81</v>
      </c>
    </row>
    <row r="2617" spans="1:17" hidden="1" outlineLevel="1" collapsed="1" x14ac:dyDescent="0.25">
      <c r="A2617" s="287"/>
      <c r="B2617" s="287"/>
      <c r="C2617" s="287"/>
      <c r="D2617" s="325">
        <v>100463754</v>
      </c>
      <c r="E2617" s="326"/>
      <c r="F2617" s="326"/>
      <c r="G2617" s="326"/>
      <c r="H2617" s="326"/>
      <c r="I2617" s="327">
        <v>9.89</v>
      </c>
      <c r="J2617" s="326"/>
      <c r="K2617" s="326"/>
      <c r="L2617" s="328"/>
      <c r="M2617" s="326"/>
      <c r="N2617" s="326"/>
      <c r="O2617" s="328"/>
      <c r="P2617" s="326"/>
      <c r="Q2617" s="290">
        <v>9.89</v>
      </c>
    </row>
    <row r="2618" spans="1:17" hidden="1" outlineLevel="1" collapsed="1" x14ac:dyDescent="0.25">
      <c r="A2618" s="287"/>
      <c r="B2618" s="287"/>
      <c r="C2618" s="287"/>
      <c r="D2618" s="325">
        <v>100463760</v>
      </c>
      <c r="E2618" s="326"/>
      <c r="F2618" s="326"/>
      <c r="G2618" s="326"/>
      <c r="H2618" s="326"/>
      <c r="I2618" s="327">
        <v>7.9734999999999996</v>
      </c>
      <c r="J2618" s="326"/>
      <c r="K2618" s="326"/>
      <c r="L2618" s="328"/>
      <c r="M2618" s="326"/>
      <c r="N2618" s="326"/>
      <c r="O2618" s="328"/>
      <c r="P2618" s="326"/>
      <c r="Q2618" s="290">
        <v>7.9734999999999996</v>
      </c>
    </row>
    <row r="2619" spans="1:17" hidden="1" outlineLevel="1" collapsed="1" x14ac:dyDescent="0.25">
      <c r="A2619" s="287"/>
      <c r="B2619" s="287"/>
      <c r="C2619" s="287"/>
      <c r="D2619" s="325">
        <v>100463700</v>
      </c>
      <c r="E2619" s="326"/>
      <c r="F2619" s="326"/>
      <c r="G2619" s="326"/>
      <c r="H2619" s="326"/>
      <c r="I2619" s="327">
        <v>8.51</v>
      </c>
      <c r="J2619" s="326"/>
      <c r="K2619" s="326"/>
      <c r="L2619" s="328"/>
      <c r="M2619" s="326"/>
      <c r="N2619" s="326"/>
      <c r="O2619" s="328"/>
      <c r="P2619" s="326"/>
      <c r="Q2619" s="290">
        <v>8.51</v>
      </c>
    </row>
    <row r="2620" spans="1:17" hidden="1" outlineLevel="1" collapsed="1" x14ac:dyDescent="0.25">
      <c r="A2620" s="287"/>
      <c r="B2620" s="287"/>
      <c r="C2620" s="287"/>
      <c r="D2620" s="325">
        <v>100463701</v>
      </c>
      <c r="E2620" s="326"/>
      <c r="F2620" s="326"/>
      <c r="G2620" s="326"/>
      <c r="H2620" s="326"/>
      <c r="I2620" s="327">
        <v>9.27</v>
      </c>
      <c r="J2620" s="326"/>
      <c r="K2620" s="326"/>
      <c r="L2620" s="328"/>
      <c r="M2620" s="326"/>
      <c r="N2620" s="326"/>
      <c r="O2620" s="328"/>
      <c r="P2620" s="326"/>
      <c r="Q2620" s="290">
        <v>9.27</v>
      </c>
    </row>
    <row r="2621" spans="1:17" hidden="1" outlineLevel="1" collapsed="1" x14ac:dyDescent="0.25">
      <c r="A2621" s="287"/>
      <c r="B2621" s="287"/>
      <c r="C2621" s="287"/>
      <c r="D2621" s="325">
        <v>100463768</v>
      </c>
      <c r="E2621" s="326"/>
      <c r="F2621" s="326"/>
      <c r="G2621" s="326"/>
      <c r="H2621" s="326"/>
      <c r="I2621" s="327">
        <v>2.88</v>
      </c>
      <c r="J2621" s="326"/>
      <c r="K2621" s="326"/>
      <c r="L2621" s="328"/>
      <c r="M2621" s="326"/>
      <c r="N2621" s="326"/>
      <c r="O2621" s="328"/>
      <c r="P2621" s="326"/>
      <c r="Q2621" s="290">
        <v>2.88</v>
      </c>
    </row>
    <row r="2622" spans="1:17" hidden="1" outlineLevel="1" collapsed="1" x14ac:dyDescent="0.25">
      <c r="A2622" s="287"/>
      <c r="B2622" s="287"/>
      <c r="C2622" s="287"/>
      <c r="D2622" s="325">
        <v>100463770</v>
      </c>
      <c r="E2622" s="326"/>
      <c r="F2622" s="326"/>
      <c r="G2622" s="326"/>
      <c r="H2622" s="326"/>
      <c r="I2622" s="327">
        <v>0.72</v>
      </c>
      <c r="J2622" s="326"/>
      <c r="K2622" s="326"/>
      <c r="L2622" s="328"/>
      <c r="M2622" s="326"/>
      <c r="N2622" s="326"/>
      <c r="O2622" s="328"/>
      <c r="P2622" s="326"/>
      <c r="Q2622" s="290">
        <v>0.72</v>
      </c>
    </row>
    <row r="2623" spans="1:17" hidden="1" outlineLevel="1" collapsed="1" x14ac:dyDescent="0.25">
      <c r="A2623" s="287"/>
      <c r="B2623" s="287"/>
      <c r="C2623" s="287"/>
      <c r="D2623" s="325">
        <v>100463772</v>
      </c>
      <c r="E2623" s="326"/>
      <c r="F2623" s="326"/>
      <c r="G2623" s="326"/>
      <c r="H2623" s="326"/>
      <c r="I2623" s="327">
        <v>6.62</v>
      </c>
      <c r="J2623" s="326"/>
      <c r="K2623" s="326"/>
      <c r="L2623" s="328"/>
      <c r="M2623" s="326"/>
      <c r="N2623" s="326"/>
      <c r="O2623" s="328"/>
      <c r="P2623" s="326"/>
      <c r="Q2623" s="290">
        <v>6.62</v>
      </c>
    </row>
    <row r="2624" spans="1:17" hidden="1" outlineLevel="1" collapsed="1" x14ac:dyDescent="0.25">
      <c r="A2624" s="287"/>
      <c r="B2624" s="287"/>
      <c r="C2624" s="287"/>
      <c r="D2624" s="325">
        <v>100463776</v>
      </c>
      <c r="E2624" s="326"/>
      <c r="F2624" s="326"/>
      <c r="G2624" s="326"/>
      <c r="H2624" s="326"/>
      <c r="I2624" s="327">
        <v>10.26</v>
      </c>
      <c r="J2624" s="326"/>
      <c r="K2624" s="326"/>
      <c r="L2624" s="328"/>
      <c r="M2624" s="326"/>
      <c r="N2624" s="326"/>
      <c r="O2624" s="328"/>
      <c r="P2624" s="326"/>
      <c r="Q2624" s="290">
        <v>10.26</v>
      </c>
    </row>
    <row r="2625" spans="1:17" hidden="1" outlineLevel="1" collapsed="1" x14ac:dyDescent="0.25">
      <c r="A2625" s="287"/>
      <c r="B2625" s="287"/>
      <c r="C2625" s="287"/>
      <c r="D2625" s="325">
        <v>100463777</v>
      </c>
      <c r="E2625" s="326"/>
      <c r="F2625" s="326"/>
      <c r="G2625" s="326"/>
      <c r="H2625" s="326"/>
      <c r="I2625" s="327">
        <v>8.8800000000000008</v>
      </c>
      <c r="J2625" s="326"/>
      <c r="K2625" s="326"/>
      <c r="L2625" s="328"/>
      <c r="M2625" s="326"/>
      <c r="N2625" s="326"/>
      <c r="O2625" s="328"/>
      <c r="P2625" s="326"/>
      <c r="Q2625" s="290">
        <v>8.8800000000000008</v>
      </c>
    </row>
    <row r="2626" spans="1:17" hidden="1" outlineLevel="1" collapsed="1" x14ac:dyDescent="0.25">
      <c r="A2626" s="287"/>
      <c r="B2626" s="287"/>
      <c r="C2626" s="287"/>
      <c r="D2626" s="325">
        <v>100463779</v>
      </c>
      <c r="E2626" s="326"/>
      <c r="F2626" s="326"/>
      <c r="G2626" s="326"/>
      <c r="H2626" s="326"/>
      <c r="I2626" s="327">
        <v>13.75</v>
      </c>
      <c r="J2626" s="326"/>
      <c r="K2626" s="326"/>
      <c r="L2626" s="328"/>
      <c r="M2626" s="326"/>
      <c r="N2626" s="326"/>
      <c r="O2626" s="328"/>
      <c r="P2626" s="326"/>
      <c r="Q2626" s="290">
        <v>13.75</v>
      </c>
    </row>
    <row r="2627" spans="1:17" hidden="1" outlineLevel="1" collapsed="1" x14ac:dyDescent="0.25">
      <c r="A2627" s="287"/>
      <c r="B2627" s="287"/>
      <c r="C2627" s="287"/>
      <c r="D2627" s="325">
        <v>100463780</v>
      </c>
      <c r="E2627" s="326"/>
      <c r="F2627" s="326"/>
      <c r="G2627" s="326"/>
      <c r="H2627" s="326"/>
      <c r="I2627" s="327">
        <v>8.8000000000000007</v>
      </c>
      <c r="J2627" s="326"/>
      <c r="K2627" s="326"/>
      <c r="L2627" s="328"/>
      <c r="M2627" s="326"/>
      <c r="N2627" s="326"/>
      <c r="O2627" s="328"/>
      <c r="P2627" s="326"/>
      <c r="Q2627" s="290">
        <v>8.8000000000000007</v>
      </c>
    </row>
    <row r="2628" spans="1:17" hidden="1" outlineLevel="1" collapsed="1" x14ac:dyDescent="0.25">
      <c r="A2628" s="287"/>
      <c r="B2628" s="287"/>
      <c r="C2628" s="287"/>
      <c r="D2628" s="325">
        <v>100463781</v>
      </c>
      <c r="E2628" s="326"/>
      <c r="F2628" s="326"/>
      <c r="G2628" s="326"/>
      <c r="H2628" s="326"/>
      <c r="I2628" s="327">
        <v>8.42</v>
      </c>
      <c r="J2628" s="326"/>
      <c r="K2628" s="326"/>
      <c r="L2628" s="328"/>
      <c r="M2628" s="326"/>
      <c r="N2628" s="326"/>
      <c r="O2628" s="328"/>
      <c r="P2628" s="326"/>
      <c r="Q2628" s="290">
        <v>8.42</v>
      </c>
    </row>
    <row r="2629" spans="1:17" hidden="1" outlineLevel="1" collapsed="1" x14ac:dyDescent="0.25">
      <c r="A2629" s="287"/>
      <c r="B2629" s="287"/>
      <c r="C2629" s="287"/>
      <c r="D2629" s="325">
        <v>100463682</v>
      </c>
      <c r="E2629" s="326"/>
      <c r="F2629" s="326"/>
      <c r="G2629" s="326"/>
      <c r="H2629" s="326"/>
      <c r="I2629" s="327">
        <v>9.26</v>
      </c>
      <c r="J2629" s="326"/>
      <c r="K2629" s="326"/>
      <c r="L2629" s="328"/>
      <c r="M2629" s="326"/>
      <c r="N2629" s="326"/>
      <c r="O2629" s="328"/>
      <c r="P2629" s="326"/>
      <c r="Q2629" s="290">
        <v>9.26</v>
      </c>
    </row>
    <row r="2630" spans="1:17" hidden="1" outlineLevel="1" collapsed="1" x14ac:dyDescent="0.25">
      <c r="A2630" s="287"/>
      <c r="B2630" s="287"/>
      <c r="C2630" s="287"/>
      <c r="D2630" s="325">
        <v>100463609</v>
      </c>
      <c r="E2630" s="326"/>
      <c r="F2630" s="326"/>
      <c r="G2630" s="326"/>
      <c r="H2630" s="326"/>
      <c r="I2630" s="327">
        <v>4.92</v>
      </c>
      <c r="J2630" s="326"/>
      <c r="K2630" s="326"/>
      <c r="L2630" s="328"/>
      <c r="M2630" s="326"/>
      <c r="N2630" s="326"/>
      <c r="O2630" s="328"/>
      <c r="P2630" s="326"/>
      <c r="Q2630" s="290">
        <v>4.92</v>
      </c>
    </row>
    <row r="2631" spans="1:17" hidden="1" outlineLevel="1" collapsed="1" x14ac:dyDescent="0.25">
      <c r="A2631" s="287"/>
      <c r="B2631" s="287"/>
      <c r="C2631" s="287"/>
      <c r="D2631" s="325">
        <v>100463614</v>
      </c>
      <c r="E2631" s="326"/>
      <c r="F2631" s="326"/>
      <c r="G2631" s="326"/>
      <c r="H2631" s="326"/>
      <c r="I2631" s="327">
        <v>10.71</v>
      </c>
      <c r="J2631" s="326"/>
      <c r="K2631" s="326"/>
      <c r="L2631" s="328"/>
      <c r="M2631" s="326"/>
      <c r="N2631" s="326"/>
      <c r="O2631" s="328"/>
      <c r="P2631" s="326"/>
      <c r="Q2631" s="290">
        <v>10.71</v>
      </c>
    </row>
    <row r="2632" spans="1:17" hidden="1" outlineLevel="1" collapsed="1" x14ac:dyDescent="0.25">
      <c r="A2632" s="287"/>
      <c r="B2632" s="287"/>
      <c r="C2632" s="287"/>
      <c r="D2632" s="325">
        <v>100463617</v>
      </c>
      <c r="E2632" s="326"/>
      <c r="F2632" s="326"/>
      <c r="G2632" s="326"/>
      <c r="H2632" s="326"/>
      <c r="I2632" s="327">
        <v>6.88</v>
      </c>
      <c r="J2632" s="326"/>
      <c r="K2632" s="326"/>
      <c r="L2632" s="328"/>
      <c r="M2632" s="326"/>
      <c r="N2632" s="326"/>
      <c r="O2632" s="328"/>
      <c r="P2632" s="326"/>
      <c r="Q2632" s="290">
        <v>6.88</v>
      </c>
    </row>
    <row r="2633" spans="1:17" hidden="1" outlineLevel="1" collapsed="1" x14ac:dyDescent="0.25">
      <c r="A2633" s="287"/>
      <c r="B2633" s="287"/>
      <c r="C2633" s="287"/>
      <c r="D2633" s="325">
        <v>100463628</v>
      </c>
      <c r="E2633" s="326"/>
      <c r="F2633" s="326"/>
      <c r="G2633" s="326"/>
      <c r="H2633" s="326"/>
      <c r="I2633" s="327">
        <v>4.76</v>
      </c>
      <c r="J2633" s="326"/>
      <c r="K2633" s="326"/>
      <c r="L2633" s="328"/>
      <c r="M2633" s="326"/>
      <c r="N2633" s="326"/>
      <c r="O2633" s="328"/>
      <c r="P2633" s="326"/>
      <c r="Q2633" s="290">
        <v>4.76</v>
      </c>
    </row>
    <row r="2634" spans="1:17" hidden="1" outlineLevel="1" collapsed="1" x14ac:dyDescent="0.25">
      <c r="A2634" s="287"/>
      <c r="B2634" s="287"/>
      <c r="C2634" s="287"/>
      <c r="D2634" s="325">
        <v>100463703</v>
      </c>
      <c r="E2634" s="326"/>
      <c r="F2634" s="326"/>
      <c r="G2634" s="326"/>
      <c r="H2634" s="326"/>
      <c r="I2634" s="327">
        <v>7.95</v>
      </c>
      <c r="J2634" s="326"/>
      <c r="K2634" s="326"/>
      <c r="L2634" s="328"/>
      <c r="M2634" s="326"/>
      <c r="N2634" s="326"/>
      <c r="O2634" s="328"/>
      <c r="P2634" s="326"/>
      <c r="Q2634" s="290">
        <v>7.95</v>
      </c>
    </row>
    <row r="2635" spans="1:17" hidden="1" outlineLevel="1" collapsed="1" x14ac:dyDescent="0.25">
      <c r="A2635" s="287"/>
      <c r="B2635" s="287"/>
      <c r="C2635" s="287"/>
      <c r="D2635" s="325">
        <v>100463721</v>
      </c>
      <c r="E2635" s="326"/>
      <c r="F2635" s="326"/>
      <c r="G2635" s="326"/>
      <c r="H2635" s="326"/>
      <c r="I2635" s="327">
        <v>13.96</v>
      </c>
      <c r="J2635" s="326"/>
      <c r="K2635" s="326"/>
      <c r="L2635" s="328"/>
      <c r="M2635" s="326"/>
      <c r="N2635" s="326"/>
      <c r="O2635" s="328"/>
      <c r="P2635" s="326"/>
      <c r="Q2635" s="290">
        <v>13.96</v>
      </c>
    </row>
    <row r="2636" spans="1:17" hidden="1" outlineLevel="1" collapsed="1" x14ac:dyDescent="0.25">
      <c r="A2636" s="287"/>
      <c r="B2636" s="287"/>
      <c r="C2636" s="287"/>
      <c r="D2636" s="325">
        <v>100463722</v>
      </c>
      <c r="E2636" s="326"/>
      <c r="F2636" s="326"/>
      <c r="G2636" s="326"/>
      <c r="H2636" s="326"/>
      <c r="I2636" s="327">
        <v>10.06</v>
      </c>
      <c r="J2636" s="326"/>
      <c r="K2636" s="326"/>
      <c r="L2636" s="328"/>
      <c r="M2636" s="326"/>
      <c r="N2636" s="326"/>
      <c r="O2636" s="328"/>
      <c r="P2636" s="326"/>
      <c r="Q2636" s="290">
        <v>10.06</v>
      </c>
    </row>
    <row r="2637" spans="1:17" hidden="1" outlineLevel="1" collapsed="1" x14ac:dyDescent="0.25">
      <c r="A2637" s="287"/>
      <c r="B2637" s="287"/>
      <c r="C2637" s="287"/>
      <c r="D2637" s="325">
        <v>100463723</v>
      </c>
      <c r="E2637" s="326"/>
      <c r="F2637" s="326"/>
      <c r="G2637" s="326"/>
      <c r="H2637" s="326"/>
      <c r="I2637" s="327">
        <v>9.98</v>
      </c>
      <c r="J2637" s="326"/>
      <c r="K2637" s="326"/>
      <c r="L2637" s="328"/>
      <c r="M2637" s="326"/>
      <c r="N2637" s="326"/>
      <c r="O2637" s="328"/>
      <c r="P2637" s="326"/>
      <c r="Q2637" s="290">
        <v>9.98</v>
      </c>
    </row>
    <row r="2638" spans="1:17" hidden="1" outlineLevel="1" collapsed="1" x14ac:dyDescent="0.25">
      <c r="A2638" s="287"/>
      <c r="B2638" s="287"/>
      <c r="C2638" s="287"/>
      <c r="D2638" s="325">
        <v>100463727</v>
      </c>
      <c r="E2638" s="326"/>
      <c r="F2638" s="326"/>
      <c r="G2638" s="326"/>
      <c r="H2638" s="326"/>
      <c r="I2638" s="327">
        <v>9.77</v>
      </c>
      <c r="J2638" s="326"/>
      <c r="K2638" s="326"/>
      <c r="L2638" s="328"/>
      <c r="M2638" s="326"/>
      <c r="N2638" s="326"/>
      <c r="O2638" s="328"/>
      <c r="P2638" s="326"/>
      <c r="Q2638" s="290">
        <v>9.77</v>
      </c>
    </row>
    <row r="2639" spans="1:17" hidden="1" outlineLevel="1" collapsed="1" x14ac:dyDescent="0.25">
      <c r="A2639" s="287"/>
      <c r="B2639" s="287"/>
      <c r="C2639" s="287"/>
      <c r="D2639" s="325">
        <v>100463728</v>
      </c>
      <c r="E2639" s="326"/>
      <c r="F2639" s="326"/>
      <c r="G2639" s="326"/>
      <c r="H2639" s="326"/>
      <c r="I2639" s="327">
        <v>10.31</v>
      </c>
      <c r="J2639" s="326"/>
      <c r="K2639" s="326"/>
      <c r="L2639" s="328"/>
      <c r="M2639" s="326"/>
      <c r="N2639" s="326"/>
      <c r="O2639" s="328"/>
      <c r="P2639" s="326"/>
      <c r="Q2639" s="290">
        <v>10.31</v>
      </c>
    </row>
    <row r="2640" spans="1:17" hidden="1" outlineLevel="1" collapsed="1" x14ac:dyDescent="0.25">
      <c r="A2640" s="287"/>
      <c r="B2640" s="287"/>
      <c r="C2640" s="287"/>
      <c r="D2640" s="325">
        <v>100463729</v>
      </c>
      <c r="E2640" s="326"/>
      <c r="F2640" s="326"/>
      <c r="G2640" s="326"/>
      <c r="H2640" s="326"/>
      <c r="I2640" s="327">
        <v>8.9</v>
      </c>
      <c r="J2640" s="326"/>
      <c r="K2640" s="326"/>
      <c r="L2640" s="328"/>
      <c r="M2640" s="326"/>
      <c r="N2640" s="326"/>
      <c r="O2640" s="328"/>
      <c r="P2640" s="326"/>
      <c r="Q2640" s="290">
        <v>8.9</v>
      </c>
    </row>
    <row r="2641" spans="1:17" hidden="1" outlineLevel="1" collapsed="1" x14ac:dyDescent="0.25">
      <c r="A2641" s="287"/>
      <c r="B2641" s="287"/>
      <c r="C2641" s="287"/>
      <c r="D2641" s="325">
        <v>100463730</v>
      </c>
      <c r="E2641" s="326"/>
      <c r="F2641" s="326"/>
      <c r="G2641" s="326"/>
      <c r="H2641" s="326"/>
      <c r="I2641" s="327">
        <v>9.6199999999999992</v>
      </c>
      <c r="J2641" s="326"/>
      <c r="K2641" s="326"/>
      <c r="L2641" s="328"/>
      <c r="M2641" s="326"/>
      <c r="N2641" s="326"/>
      <c r="O2641" s="328"/>
      <c r="P2641" s="326"/>
      <c r="Q2641" s="290">
        <v>9.6199999999999992</v>
      </c>
    </row>
    <row r="2642" spans="1:17" hidden="1" outlineLevel="1" collapsed="1" x14ac:dyDescent="0.25">
      <c r="A2642" s="287"/>
      <c r="B2642" s="287"/>
      <c r="C2642" s="287"/>
      <c r="D2642" s="325">
        <v>100463734</v>
      </c>
      <c r="E2642" s="326"/>
      <c r="F2642" s="326"/>
      <c r="G2642" s="326"/>
      <c r="H2642" s="326"/>
      <c r="I2642" s="327">
        <v>8.26</v>
      </c>
      <c r="J2642" s="326"/>
      <c r="K2642" s="326"/>
      <c r="L2642" s="328"/>
      <c r="M2642" s="326"/>
      <c r="N2642" s="326"/>
      <c r="O2642" s="328"/>
      <c r="P2642" s="326"/>
      <c r="Q2642" s="290">
        <v>8.26</v>
      </c>
    </row>
    <row r="2643" spans="1:17" hidden="1" outlineLevel="1" collapsed="1" x14ac:dyDescent="0.25">
      <c r="A2643" s="287"/>
      <c r="B2643" s="287"/>
      <c r="C2643" s="287"/>
      <c r="D2643" s="325">
        <v>100463737</v>
      </c>
      <c r="E2643" s="326"/>
      <c r="F2643" s="326"/>
      <c r="G2643" s="326"/>
      <c r="H2643" s="326"/>
      <c r="I2643" s="327">
        <v>12.55</v>
      </c>
      <c r="J2643" s="326"/>
      <c r="K2643" s="326"/>
      <c r="L2643" s="328"/>
      <c r="M2643" s="326"/>
      <c r="N2643" s="326"/>
      <c r="O2643" s="328"/>
      <c r="P2643" s="326"/>
      <c r="Q2643" s="290">
        <v>12.55</v>
      </c>
    </row>
    <row r="2644" spans="1:17" hidden="1" outlineLevel="1" collapsed="1" x14ac:dyDescent="0.25">
      <c r="A2644" s="287"/>
      <c r="B2644" s="287"/>
      <c r="C2644" s="287"/>
      <c r="D2644" s="325">
        <v>100463574</v>
      </c>
      <c r="E2644" s="326"/>
      <c r="F2644" s="326"/>
      <c r="G2644" s="326"/>
      <c r="H2644" s="326"/>
      <c r="I2644" s="327">
        <v>4.72</v>
      </c>
      <c r="J2644" s="326"/>
      <c r="K2644" s="326"/>
      <c r="L2644" s="328"/>
      <c r="M2644" s="326"/>
      <c r="N2644" s="326"/>
      <c r="O2644" s="328"/>
      <c r="P2644" s="326"/>
      <c r="Q2644" s="290">
        <v>4.72</v>
      </c>
    </row>
    <row r="2645" spans="1:17" hidden="1" outlineLevel="1" collapsed="1" x14ac:dyDescent="0.25">
      <c r="A2645" s="287"/>
      <c r="B2645" s="287"/>
      <c r="C2645" s="287"/>
      <c r="D2645" s="325">
        <v>100463576</v>
      </c>
      <c r="E2645" s="326"/>
      <c r="F2645" s="326"/>
      <c r="G2645" s="326"/>
      <c r="H2645" s="326"/>
      <c r="I2645" s="327">
        <v>11.06</v>
      </c>
      <c r="J2645" s="326"/>
      <c r="K2645" s="326"/>
      <c r="L2645" s="328"/>
      <c r="M2645" s="326"/>
      <c r="N2645" s="326"/>
      <c r="O2645" s="328"/>
      <c r="P2645" s="326"/>
      <c r="Q2645" s="290">
        <v>11.06</v>
      </c>
    </row>
    <row r="2646" spans="1:17" hidden="1" outlineLevel="1" collapsed="1" x14ac:dyDescent="0.25">
      <c r="A2646" s="287"/>
      <c r="B2646" s="287"/>
      <c r="C2646" s="287"/>
      <c r="D2646" s="325">
        <v>100463582</v>
      </c>
      <c r="E2646" s="326"/>
      <c r="F2646" s="326"/>
      <c r="G2646" s="326"/>
      <c r="H2646" s="326"/>
      <c r="I2646" s="327">
        <v>12.17</v>
      </c>
      <c r="J2646" s="326"/>
      <c r="K2646" s="326"/>
      <c r="L2646" s="328"/>
      <c r="M2646" s="326"/>
      <c r="N2646" s="326"/>
      <c r="O2646" s="328"/>
      <c r="P2646" s="326"/>
      <c r="Q2646" s="290">
        <v>12.17</v>
      </c>
    </row>
    <row r="2647" spans="1:17" hidden="1" outlineLevel="1" collapsed="1" x14ac:dyDescent="0.25">
      <c r="A2647" s="287"/>
      <c r="B2647" s="287"/>
      <c r="C2647" s="287"/>
      <c r="D2647" s="325">
        <v>100463585</v>
      </c>
      <c r="E2647" s="326"/>
      <c r="F2647" s="326"/>
      <c r="G2647" s="326"/>
      <c r="H2647" s="326"/>
      <c r="I2647" s="327">
        <v>11.25</v>
      </c>
      <c r="J2647" s="326"/>
      <c r="K2647" s="326"/>
      <c r="L2647" s="328"/>
      <c r="M2647" s="326"/>
      <c r="N2647" s="326"/>
      <c r="O2647" s="328"/>
      <c r="P2647" s="326"/>
      <c r="Q2647" s="290">
        <v>11.25</v>
      </c>
    </row>
    <row r="2648" spans="1:17" hidden="1" outlineLevel="1" collapsed="1" x14ac:dyDescent="0.25">
      <c r="A2648" s="287"/>
      <c r="B2648" s="287"/>
      <c r="C2648" s="287"/>
      <c r="D2648" s="325">
        <v>100463588</v>
      </c>
      <c r="E2648" s="326"/>
      <c r="F2648" s="326"/>
      <c r="G2648" s="326"/>
      <c r="H2648" s="326"/>
      <c r="I2648" s="327">
        <v>5.24</v>
      </c>
      <c r="J2648" s="326"/>
      <c r="K2648" s="326"/>
      <c r="L2648" s="328"/>
      <c r="M2648" s="326"/>
      <c r="N2648" s="326"/>
      <c r="O2648" s="328"/>
      <c r="P2648" s="326"/>
      <c r="Q2648" s="290">
        <v>5.24</v>
      </c>
    </row>
    <row r="2649" spans="1:17" hidden="1" outlineLevel="1" collapsed="1" x14ac:dyDescent="0.25">
      <c r="A2649" s="287"/>
      <c r="B2649" s="287"/>
      <c r="C2649" s="287"/>
      <c r="D2649" s="325">
        <v>100463589</v>
      </c>
      <c r="E2649" s="326"/>
      <c r="F2649" s="326"/>
      <c r="G2649" s="326"/>
      <c r="H2649" s="326"/>
      <c r="I2649" s="327">
        <v>10.07</v>
      </c>
      <c r="J2649" s="326"/>
      <c r="K2649" s="326"/>
      <c r="L2649" s="328"/>
      <c r="M2649" s="326"/>
      <c r="N2649" s="326"/>
      <c r="O2649" s="328"/>
      <c r="P2649" s="326"/>
      <c r="Q2649" s="290">
        <v>10.07</v>
      </c>
    </row>
    <row r="2650" spans="1:17" hidden="1" outlineLevel="1" collapsed="1" x14ac:dyDescent="0.25">
      <c r="A2650" s="287"/>
      <c r="B2650" s="287"/>
      <c r="C2650" s="287"/>
      <c r="D2650" s="325">
        <v>100463590</v>
      </c>
      <c r="E2650" s="326"/>
      <c r="F2650" s="326"/>
      <c r="G2650" s="326"/>
      <c r="H2650" s="326"/>
      <c r="I2650" s="327">
        <v>11.88</v>
      </c>
      <c r="J2650" s="326"/>
      <c r="K2650" s="326"/>
      <c r="L2650" s="328"/>
      <c r="M2650" s="326"/>
      <c r="N2650" s="326"/>
      <c r="O2650" s="328"/>
      <c r="P2650" s="326"/>
      <c r="Q2650" s="290">
        <v>11.88</v>
      </c>
    </row>
    <row r="2651" spans="1:17" hidden="1" outlineLevel="1" collapsed="1" x14ac:dyDescent="0.25">
      <c r="A2651" s="287"/>
      <c r="B2651" s="287"/>
      <c r="C2651" s="287"/>
      <c r="D2651" s="325">
        <v>100463594</v>
      </c>
      <c r="E2651" s="326"/>
      <c r="F2651" s="326"/>
      <c r="G2651" s="326"/>
      <c r="H2651" s="326"/>
      <c r="I2651" s="327">
        <v>8.98</v>
      </c>
      <c r="J2651" s="326"/>
      <c r="K2651" s="326"/>
      <c r="L2651" s="328"/>
      <c r="M2651" s="326"/>
      <c r="N2651" s="326"/>
      <c r="O2651" s="328"/>
      <c r="P2651" s="326"/>
      <c r="Q2651" s="290">
        <v>8.98</v>
      </c>
    </row>
    <row r="2652" spans="1:17" hidden="1" outlineLevel="1" collapsed="1" x14ac:dyDescent="0.25">
      <c r="A2652" s="287"/>
      <c r="B2652" s="287"/>
      <c r="C2652" s="287"/>
      <c r="D2652" s="325">
        <v>100463562</v>
      </c>
      <c r="E2652" s="326"/>
      <c r="F2652" s="326"/>
      <c r="G2652" s="326"/>
      <c r="H2652" s="326"/>
      <c r="I2652" s="327">
        <v>7.75</v>
      </c>
      <c r="J2652" s="326"/>
      <c r="K2652" s="326"/>
      <c r="L2652" s="328"/>
      <c r="M2652" s="326"/>
      <c r="N2652" s="326"/>
      <c r="O2652" s="328"/>
      <c r="P2652" s="326"/>
      <c r="Q2652" s="290">
        <v>7.75</v>
      </c>
    </row>
    <row r="2653" spans="1:17" hidden="1" outlineLevel="1" collapsed="1" x14ac:dyDescent="0.25">
      <c r="A2653" s="287"/>
      <c r="B2653" s="287"/>
      <c r="C2653" s="287"/>
      <c r="D2653" s="325">
        <v>100463563</v>
      </c>
      <c r="E2653" s="326"/>
      <c r="F2653" s="326"/>
      <c r="G2653" s="326"/>
      <c r="H2653" s="326"/>
      <c r="I2653" s="327">
        <v>9.8000000000000007</v>
      </c>
      <c r="J2653" s="326"/>
      <c r="K2653" s="326"/>
      <c r="L2653" s="328"/>
      <c r="M2653" s="326"/>
      <c r="N2653" s="326"/>
      <c r="O2653" s="328"/>
      <c r="P2653" s="326"/>
      <c r="Q2653" s="290">
        <v>9.8000000000000007</v>
      </c>
    </row>
    <row r="2654" spans="1:17" hidden="1" outlineLevel="1" collapsed="1" x14ac:dyDescent="0.25">
      <c r="A2654" s="287"/>
      <c r="B2654" s="287"/>
      <c r="C2654" s="287"/>
      <c r="D2654" s="325">
        <v>100463637</v>
      </c>
      <c r="E2654" s="326"/>
      <c r="F2654" s="326"/>
      <c r="G2654" s="326"/>
      <c r="H2654" s="326"/>
      <c r="I2654" s="327">
        <v>8.25</v>
      </c>
      <c r="J2654" s="326"/>
      <c r="K2654" s="326"/>
      <c r="L2654" s="328"/>
      <c r="M2654" s="326"/>
      <c r="N2654" s="326"/>
      <c r="O2654" s="328"/>
      <c r="P2654" s="326"/>
      <c r="Q2654" s="290">
        <v>8.25</v>
      </c>
    </row>
    <row r="2655" spans="1:17" hidden="1" outlineLevel="1" collapsed="1" x14ac:dyDescent="0.25">
      <c r="A2655" s="287"/>
      <c r="B2655" s="287"/>
      <c r="C2655" s="287"/>
      <c r="D2655" s="325">
        <v>100463643</v>
      </c>
      <c r="E2655" s="326"/>
      <c r="F2655" s="326"/>
      <c r="G2655" s="326"/>
      <c r="H2655" s="326"/>
      <c r="I2655" s="327">
        <v>8.32</v>
      </c>
      <c r="J2655" s="326"/>
      <c r="K2655" s="326"/>
      <c r="L2655" s="328"/>
      <c r="M2655" s="326"/>
      <c r="N2655" s="326"/>
      <c r="O2655" s="328"/>
      <c r="P2655" s="326"/>
      <c r="Q2655" s="290">
        <v>8.32</v>
      </c>
    </row>
    <row r="2656" spans="1:17" hidden="1" outlineLevel="1" collapsed="1" x14ac:dyDescent="0.25">
      <c r="A2656" s="287"/>
      <c r="B2656" s="287"/>
      <c r="C2656" s="287"/>
      <c r="D2656" s="325">
        <v>100463644</v>
      </c>
      <c r="E2656" s="326"/>
      <c r="F2656" s="326"/>
      <c r="G2656" s="326"/>
      <c r="H2656" s="326"/>
      <c r="I2656" s="327">
        <v>8.2750000000000004</v>
      </c>
      <c r="J2656" s="326"/>
      <c r="K2656" s="326"/>
      <c r="L2656" s="328"/>
      <c r="M2656" s="326"/>
      <c r="N2656" s="326"/>
      <c r="O2656" s="328"/>
      <c r="P2656" s="326"/>
      <c r="Q2656" s="290">
        <v>8.2750000000000004</v>
      </c>
    </row>
    <row r="2657" spans="1:17" hidden="1" outlineLevel="1" collapsed="1" x14ac:dyDescent="0.25">
      <c r="A2657" s="287"/>
      <c r="B2657" s="287"/>
      <c r="C2657" s="287"/>
      <c r="D2657" s="325">
        <v>100463646</v>
      </c>
      <c r="E2657" s="326"/>
      <c r="F2657" s="326"/>
      <c r="G2657" s="326"/>
      <c r="H2657" s="326"/>
      <c r="I2657" s="327">
        <v>10.35</v>
      </c>
      <c r="J2657" s="326"/>
      <c r="K2657" s="326"/>
      <c r="L2657" s="328"/>
      <c r="M2657" s="326"/>
      <c r="N2657" s="326"/>
      <c r="O2657" s="328"/>
      <c r="P2657" s="326"/>
      <c r="Q2657" s="290">
        <v>10.35</v>
      </c>
    </row>
    <row r="2658" spans="1:17" hidden="1" outlineLevel="1" collapsed="1" x14ac:dyDescent="0.25">
      <c r="A2658" s="287"/>
      <c r="B2658" s="287"/>
      <c r="C2658" s="287"/>
      <c r="D2658" s="325">
        <v>100463651</v>
      </c>
      <c r="E2658" s="326"/>
      <c r="F2658" s="326"/>
      <c r="G2658" s="326"/>
      <c r="H2658" s="326"/>
      <c r="I2658" s="327">
        <v>9.08</v>
      </c>
      <c r="J2658" s="326"/>
      <c r="K2658" s="326"/>
      <c r="L2658" s="328"/>
      <c r="M2658" s="326"/>
      <c r="N2658" s="326"/>
      <c r="O2658" s="328"/>
      <c r="P2658" s="326"/>
      <c r="Q2658" s="290">
        <v>9.08</v>
      </c>
    </row>
    <row r="2659" spans="1:17" hidden="1" outlineLevel="1" collapsed="1" x14ac:dyDescent="0.25">
      <c r="A2659" s="287"/>
      <c r="B2659" s="287"/>
      <c r="C2659" s="287"/>
      <c r="D2659" s="325">
        <v>100463654</v>
      </c>
      <c r="E2659" s="326"/>
      <c r="F2659" s="326"/>
      <c r="G2659" s="326"/>
      <c r="H2659" s="326"/>
      <c r="I2659" s="327">
        <v>7.13</v>
      </c>
      <c r="J2659" s="326"/>
      <c r="K2659" s="326"/>
      <c r="L2659" s="328"/>
      <c r="M2659" s="326"/>
      <c r="N2659" s="326"/>
      <c r="O2659" s="328"/>
      <c r="P2659" s="326"/>
      <c r="Q2659" s="290">
        <v>7.13</v>
      </c>
    </row>
    <row r="2660" spans="1:17" hidden="1" outlineLevel="1" collapsed="1" x14ac:dyDescent="0.25">
      <c r="A2660" s="287"/>
      <c r="B2660" s="287"/>
      <c r="C2660" s="287"/>
      <c r="D2660" s="325">
        <v>100463655</v>
      </c>
      <c r="E2660" s="326"/>
      <c r="F2660" s="326"/>
      <c r="G2660" s="326"/>
      <c r="H2660" s="326"/>
      <c r="I2660" s="327">
        <v>5.13</v>
      </c>
      <c r="J2660" s="326"/>
      <c r="K2660" s="326"/>
      <c r="L2660" s="328"/>
      <c r="M2660" s="326"/>
      <c r="N2660" s="326"/>
      <c r="O2660" s="328"/>
      <c r="P2660" s="326"/>
      <c r="Q2660" s="290">
        <v>5.13</v>
      </c>
    </row>
    <row r="2661" spans="1:17" hidden="1" outlineLevel="1" collapsed="1" x14ac:dyDescent="0.25">
      <c r="A2661" s="287"/>
      <c r="B2661" s="287"/>
      <c r="C2661" s="287"/>
      <c r="D2661" s="325">
        <v>100463658</v>
      </c>
      <c r="E2661" s="326"/>
      <c r="F2661" s="326"/>
      <c r="G2661" s="326"/>
      <c r="H2661" s="326"/>
      <c r="I2661" s="327">
        <v>10.7</v>
      </c>
      <c r="J2661" s="326"/>
      <c r="K2661" s="326"/>
      <c r="L2661" s="328"/>
      <c r="M2661" s="326"/>
      <c r="N2661" s="326"/>
      <c r="O2661" s="328"/>
      <c r="P2661" s="326"/>
      <c r="Q2661" s="290">
        <v>10.7</v>
      </c>
    </row>
    <row r="2662" spans="1:17" hidden="1" outlineLevel="1" collapsed="1" x14ac:dyDescent="0.25">
      <c r="A2662" s="287"/>
      <c r="B2662" s="287"/>
      <c r="C2662" s="287"/>
      <c r="D2662" s="325">
        <v>100463661</v>
      </c>
      <c r="E2662" s="326"/>
      <c r="F2662" s="326"/>
      <c r="G2662" s="326"/>
      <c r="H2662" s="326"/>
      <c r="I2662" s="327">
        <v>9.17</v>
      </c>
      <c r="J2662" s="326"/>
      <c r="K2662" s="326"/>
      <c r="L2662" s="328"/>
      <c r="M2662" s="326"/>
      <c r="N2662" s="326"/>
      <c r="O2662" s="328"/>
      <c r="P2662" s="326"/>
      <c r="Q2662" s="290">
        <v>9.17</v>
      </c>
    </row>
    <row r="2663" spans="1:17" hidden="1" outlineLevel="1" collapsed="1" x14ac:dyDescent="0.25">
      <c r="A2663" s="287"/>
      <c r="B2663" s="287"/>
      <c r="C2663" s="287"/>
      <c r="D2663" s="325">
        <v>100463195</v>
      </c>
      <c r="E2663" s="326"/>
      <c r="F2663" s="326"/>
      <c r="G2663" s="326"/>
      <c r="H2663" s="326"/>
      <c r="I2663" s="327">
        <v>3.45</v>
      </c>
      <c r="J2663" s="326"/>
      <c r="K2663" s="326"/>
      <c r="L2663" s="328"/>
      <c r="M2663" s="326"/>
      <c r="N2663" s="326"/>
      <c r="O2663" s="328"/>
      <c r="P2663" s="326"/>
      <c r="Q2663" s="290">
        <v>3.45</v>
      </c>
    </row>
    <row r="2664" spans="1:17" hidden="1" outlineLevel="1" collapsed="1" x14ac:dyDescent="0.25">
      <c r="A2664" s="287"/>
      <c r="B2664" s="287"/>
      <c r="C2664" s="287"/>
      <c r="D2664" s="325">
        <v>100463196</v>
      </c>
      <c r="E2664" s="326"/>
      <c r="F2664" s="326"/>
      <c r="G2664" s="326"/>
      <c r="H2664" s="326"/>
      <c r="I2664" s="327">
        <v>2.9249999999999998</v>
      </c>
      <c r="J2664" s="326"/>
      <c r="K2664" s="326"/>
      <c r="L2664" s="328"/>
      <c r="M2664" s="326"/>
      <c r="N2664" s="326"/>
      <c r="O2664" s="328"/>
      <c r="P2664" s="326"/>
      <c r="Q2664" s="290">
        <v>2.9249999999999998</v>
      </c>
    </row>
    <row r="2665" spans="1:17" hidden="1" outlineLevel="1" collapsed="1" x14ac:dyDescent="0.25">
      <c r="A2665" s="287"/>
      <c r="B2665" s="287"/>
      <c r="C2665" s="287"/>
      <c r="D2665" s="325">
        <v>100463197</v>
      </c>
      <c r="E2665" s="326"/>
      <c r="F2665" s="326"/>
      <c r="G2665" s="326"/>
      <c r="H2665" s="326"/>
      <c r="I2665" s="327">
        <v>4.16</v>
      </c>
      <c r="J2665" s="326"/>
      <c r="K2665" s="326"/>
      <c r="L2665" s="328"/>
      <c r="M2665" s="326"/>
      <c r="N2665" s="326"/>
      <c r="O2665" s="328"/>
      <c r="P2665" s="326"/>
      <c r="Q2665" s="290">
        <v>4.16</v>
      </c>
    </row>
    <row r="2666" spans="1:17" hidden="1" outlineLevel="1" collapsed="1" x14ac:dyDescent="0.25">
      <c r="A2666" s="287"/>
      <c r="B2666" s="287"/>
      <c r="C2666" s="287"/>
      <c r="D2666" s="325">
        <v>100463198</v>
      </c>
      <c r="E2666" s="326"/>
      <c r="F2666" s="326"/>
      <c r="G2666" s="326"/>
      <c r="H2666" s="326"/>
      <c r="I2666" s="327">
        <v>0.89</v>
      </c>
      <c r="J2666" s="326"/>
      <c r="K2666" s="326"/>
      <c r="L2666" s="328"/>
      <c r="M2666" s="326"/>
      <c r="N2666" s="326"/>
      <c r="O2666" s="328"/>
      <c r="P2666" s="326"/>
      <c r="Q2666" s="290">
        <v>0.89</v>
      </c>
    </row>
    <row r="2667" spans="1:17" hidden="1" outlineLevel="1" collapsed="1" x14ac:dyDescent="0.25">
      <c r="A2667" s="287"/>
      <c r="B2667" s="287"/>
      <c r="C2667" s="287"/>
      <c r="D2667" s="325">
        <v>100463199</v>
      </c>
      <c r="E2667" s="326"/>
      <c r="F2667" s="326"/>
      <c r="G2667" s="326"/>
      <c r="H2667" s="326"/>
      <c r="I2667" s="327">
        <v>8.02</v>
      </c>
      <c r="J2667" s="326"/>
      <c r="K2667" s="326"/>
      <c r="L2667" s="328"/>
      <c r="M2667" s="326"/>
      <c r="N2667" s="326"/>
      <c r="O2667" s="328"/>
      <c r="P2667" s="326"/>
      <c r="Q2667" s="290">
        <v>8.02</v>
      </c>
    </row>
    <row r="2668" spans="1:17" hidden="1" outlineLevel="1" collapsed="1" x14ac:dyDescent="0.25">
      <c r="A2668" s="287"/>
      <c r="B2668" s="287"/>
      <c r="C2668" s="287"/>
      <c r="D2668" s="325">
        <v>100463204</v>
      </c>
      <c r="E2668" s="326"/>
      <c r="F2668" s="326"/>
      <c r="G2668" s="326"/>
      <c r="H2668" s="326"/>
      <c r="I2668" s="327">
        <v>10.63</v>
      </c>
      <c r="J2668" s="326"/>
      <c r="K2668" s="326"/>
      <c r="L2668" s="328"/>
      <c r="M2668" s="326"/>
      <c r="N2668" s="326"/>
      <c r="O2668" s="328"/>
      <c r="P2668" s="326"/>
      <c r="Q2668" s="290">
        <v>10.63</v>
      </c>
    </row>
    <row r="2669" spans="1:17" hidden="1" outlineLevel="1" collapsed="1" x14ac:dyDescent="0.25">
      <c r="A2669" s="287"/>
      <c r="B2669" s="287"/>
      <c r="C2669" s="287"/>
      <c r="D2669" s="325">
        <v>100463208</v>
      </c>
      <c r="E2669" s="326"/>
      <c r="F2669" s="326"/>
      <c r="G2669" s="326"/>
      <c r="H2669" s="326"/>
      <c r="I2669" s="327">
        <v>8.82</v>
      </c>
      <c r="J2669" s="326"/>
      <c r="K2669" s="326"/>
      <c r="L2669" s="328"/>
      <c r="M2669" s="326"/>
      <c r="N2669" s="326"/>
      <c r="O2669" s="328"/>
      <c r="P2669" s="326"/>
      <c r="Q2669" s="290">
        <v>8.82</v>
      </c>
    </row>
    <row r="2670" spans="1:17" hidden="1" outlineLevel="1" collapsed="1" x14ac:dyDescent="0.25">
      <c r="A2670" s="287"/>
      <c r="B2670" s="287"/>
      <c r="C2670" s="287"/>
      <c r="D2670" s="325">
        <v>100463167</v>
      </c>
      <c r="E2670" s="326"/>
      <c r="F2670" s="326"/>
      <c r="G2670" s="326"/>
      <c r="H2670" s="326"/>
      <c r="I2670" s="327">
        <v>10.5</v>
      </c>
      <c r="J2670" s="326"/>
      <c r="K2670" s="326"/>
      <c r="L2670" s="328"/>
      <c r="M2670" s="326"/>
      <c r="N2670" s="326"/>
      <c r="O2670" s="328"/>
      <c r="P2670" s="326"/>
      <c r="Q2670" s="290">
        <v>10.5</v>
      </c>
    </row>
    <row r="2671" spans="1:17" hidden="1" outlineLevel="1" collapsed="1" x14ac:dyDescent="0.25">
      <c r="A2671" s="287"/>
      <c r="B2671" s="287"/>
      <c r="C2671" s="287"/>
      <c r="D2671" s="325">
        <v>100463168</v>
      </c>
      <c r="E2671" s="326"/>
      <c r="F2671" s="326"/>
      <c r="G2671" s="326"/>
      <c r="H2671" s="326"/>
      <c r="I2671" s="327">
        <v>6.61</v>
      </c>
      <c r="J2671" s="326"/>
      <c r="K2671" s="326"/>
      <c r="L2671" s="328"/>
      <c r="M2671" s="326"/>
      <c r="N2671" s="326"/>
      <c r="O2671" s="328"/>
      <c r="P2671" s="326"/>
      <c r="Q2671" s="290">
        <v>6.61</v>
      </c>
    </row>
    <row r="2672" spans="1:17" hidden="1" outlineLevel="1" collapsed="1" x14ac:dyDescent="0.25">
      <c r="A2672" s="287"/>
      <c r="B2672" s="287"/>
      <c r="C2672" s="287"/>
      <c r="D2672" s="325">
        <v>100463169</v>
      </c>
      <c r="E2672" s="326"/>
      <c r="F2672" s="326"/>
      <c r="G2672" s="326"/>
      <c r="H2672" s="326"/>
      <c r="I2672" s="327">
        <v>9.76</v>
      </c>
      <c r="J2672" s="326"/>
      <c r="K2672" s="326"/>
      <c r="L2672" s="328"/>
      <c r="M2672" s="326"/>
      <c r="N2672" s="326"/>
      <c r="O2672" s="328"/>
      <c r="P2672" s="326"/>
      <c r="Q2672" s="290">
        <v>9.76</v>
      </c>
    </row>
    <row r="2673" spans="1:17" hidden="1" outlineLevel="1" collapsed="1" x14ac:dyDescent="0.25">
      <c r="A2673" s="287"/>
      <c r="B2673" s="287"/>
      <c r="C2673" s="287"/>
      <c r="D2673" s="325">
        <v>100463170</v>
      </c>
      <c r="E2673" s="326"/>
      <c r="F2673" s="326"/>
      <c r="G2673" s="326"/>
      <c r="H2673" s="326"/>
      <c r="I2673" s="327">
        <v>8.4499999999999993</v>
      </c>
      <c r="J2673" s="326"/>
      <c r="K2673" s="326"/>
      <c r="L2673" s="328"/>
      <c r="M2673" s="326"/>
      <c r="N2673" s="326"/>
      <c r="O2673" s="328"/>
      <c r="P2673" s="326"/>
      <c r="Q2673" s="290">
        <v>8.4499999999999993</v>
      </c>
    </row>
    <row r="2674" spans="1:17" hidden="1" outlineLevel="1" collapsed="1" x14ac:dyDescent="0.25">
      <c r="A2674" s="287"/>
      <c r="B2674" s="287"/>
      <c r="C2674" s="287"/>
      <c r="D2674" s="325">
        <v>100463171</v>
      </c>
      <c r="E2674" s="326"/>
      <c r="F2674" s="326"/>
      <c r="G2674" s="326"/>
      <c r="H2674" s="326"/>
      <c r="I2674" s="327">
        <v>8.24</v>
      </c>
      <c r="J2674" s="326"/>
      <c r="K2674" s="326"/>
      <c r="L2674" s="328"/>
      <c r="M2674" s="326"/>
      <c r="N2674" s="326"/>
      <c r="O2674" s="328"/>
      <c r="P2674" s="326"/>
      <c r="Q2674" s="290">
        <v>8.24</v>
      </c>
    </row>
    <row r="2675" spans="1:17" hidden="1" outlineLevel="1" collapsed="1" x14ac:dyDescent="0.25">
      <c r="A2675" s="287"/>
      <c r="B2675" s="287"/>
      <c r="C2675" s="287"/>
      <c r="D2675" s="325">
        <v>100463172</v>
      </c>
      <c r="E2675" s="326"/>
      <c r="F2675" s="326"/>
      <c r="G2675" s="326"/>
      <c r="H2675" s="326"/>
      <c r="I2675" s="327">
        <v>14.83</v>
      </c>
      <c r="J2675" s="326"/>
      <c r="K2675" s="326"/>
      <c r="L2675" s="328"/>
      <c r="M2675" s="326"/>
      <c r="N2675" s="326"/>
      <c r="O2675" s="328"/>
      <c r="P2675" s="326"/>
      <c r="Q2675" s="290">
        <v>14.83</v>
      </c>
    </row>
    <row r="2676" spans="1:17" hidden="1" outlineLevel="1" collapsed="1" x14ac:dyDescent="0.25">
      <c r="A2676" s="287"/>
      <c r="B2676" s="287"/>
      <c r="C2676" s="287"/>
      <c r="D2676" s="325">
        <v>100463173</v>
      </c>
      <c r="E2676" s="326"/>
      <c r="F2676" s="326"/>
      <c r="G2676" s="326"/>
      <c r="H2676" s="326"/>
      <c r="I2676" s="327">
        <v>9.69</v>
      </c>
      <c r="J2676" s="326"/>
      <c r="K2676" s="326"/>
      <c r="L2676" s="328"/>
      <c r="M2676" s="326"/>
      <c r="N2676" s="326"/>
      <c r="O2676" s="328"/>
      <c r="P2676" s="326"/>
      <c r="Q2676" s="290">
        <v>9.69</v>
      </c>
    </row>
    <row r="2677" spans="1:17" hidden="1" outlineLevel="1" collapsed="1" x14ac:dyDescent="0.25">
      <c r="A2677" s="287"/>
      <c r="B2677" s="287"/>
      <c r="C2677" s="287"/>
      <c r="D2677" s="325">
        <v>100463176</v>
      </c>
      <c r="E2677" s="326"/>
      <c r="F2677" s="326"/>
      <c r="G2677" s="326"/>
      <c r="H2677" s="326"/>
      <c r="I2677" s="327">
        <v>12.41</v>
      </c>
      <c r="J2677" s="326"/>
      <c r="K2677" s="326"/>
      <c r="L2677" s="328"/>
      <c r="M2677" s="326"/>
      <c r="N2677" s="326"/>
      <c r="O2677" s="328"/>
      <c r="P2677" s="326"/>
      <c r="Q2677" s="290">
        <v>12.41</v>
      </c>
    </row>
    <row r="2678" spans="1:17" hidden="1" outlineLevel="1" collapsed="1" x14ac:dyDescent="0.25">
      <c r="A2678" s="287"/>
      <c r="B2678" s="287"/>
      <c r="C2678" s="287"/>
      <c r="D2678" s="325">
        <v>100463181</v>
      </c>
      <c r="E2678" s="326"/>
      <c r="F2678" s="326"/>
      <c r="G2678" s="326"/>
      <c r="H2678" s="326"/>
      <c r="I2678" s="327">
        <v>7.88</v>
      </c>
      <c r="J2678" s="326"/>
      <c r="K2678" s="326"/>
      <c r="L2678" s="328"/>
      <c r="M2678" s="326"/>
      <c r="N2678" s="326"/>
      <c r="O2678" s="328"/>
      <c r="P2678" s="326"/>
      <c r="Q2678" s="290">
        <v>7.88</v>
      </c>
    </row>
    <row r="2679" spans="1:17" hidden="1" outlineLevel="1" collapsed="1" x14ac:dyDescent="0.25">
      <c r="A2679" s="287"/>
      <c r="B2679" s="287"/>
      <c r="C2679" s="287"/>
      <c r="D2679" s="325">
        <v>100463183</v>
      </c>
      <c r="E2679" s="326"/>
      <c r="F2679" s="326"/>
      <c r="G2679" s="326"/>
      <c r="H2679" s="326"/>
      <c r="I2679" s="327">
        <v>11.01</v>
      </c>
      <c r="J2679" s="326"/>
      <c r="K2679" s="326"/>
      <c r="L2679" s="328"/>
      <c r="M2679" s="326"/>
      <c r="N2679" s="326"/>
      <c r="O2679" s="328"/>
      <c r="P2679" s="326"/>
      <c r="Q2679" s="290">
        <v>11.01</v>
      </c>
    </row>
    <row r="2680" spans="1:17" hidden="1" outlineLevel="1" collapsed="1" x14ac:dyDescent="0.25">
      <c r="A2680" s="287"/>
      <c r="B2680" s="287"/>
      <c r="C2680" s="287"/>
      <c r="D2680" s="325">
        <v>100463152</v>
      </c>
      <c r="E2680" s="326"/>
      <c r="F2680" s="326"/>
      <c r="G2680" s="326"/>
      <c r="H2680" s="326"/>
      <c r="I2680" s="327">
        <v>11.62</v>
      </c>
      <c r="J2680" s="326"/>
      <c r="K2680" s="326"/>
      <c r="L2680" s="328"/>
      <c r="M2680" s="326"/>
      <c r="N2680" s="326"/>
      <c r="O2680" s="328"/>
      <c r="P2680" s="326"/>
      <c r="Q2680" s="290">
        <v>11.62</v>
      </c>
    </row>
    <row r="2681" spans="1:17" hidden="1" outlineLevel="1" collapsed="1" x14ac:dyDescent="0.25">
      <c r="A2681" s="287"/>
      <c r="B2681" s="287"/>
      <c r="C2681" s="287"/>
      <c r="D2681" s="325">
        <v>100463156</v>
      </c>
      <c r="E2681" s="326"/>
      <c r="F2681" s="326"/>
      <c r="G2681" s="326"/>
      <c r="H2681" s="326"/>
      <c r="I2681" s="327">
        <v>11.2</v>
      </c>
      <c r="J2681" s="326"/>
      <c r="K2681" s="326"/>
      <c r="L2681" s="328"/>
      <c r="M2681" s="326"/>
      <c r="N2681" s="326"/>
      <c r="O2681" s="328"/>
      <c r="P2681" s="326"/>
      <c r="Q2681" s="290">
        <v>11.2</v>
      </c>
    </row>
    <row r="2682" spans="1:17" hidden="1" outlineLevel="1" collapsed="1" x14ac:dyDescent="0.25">
      <c r="A2682" s="287"/>
      <c r="B2682" s="287"/>
      <c r="C2682" s="287"/>
      <c r="D2682" s="325">
        <v>100463157</v>
      </c>
      <c r="E2682" s="326"/>
      <c r="F2682" s="326"/>
      <c r="G2682" s="326"/>
      <c r="H2682" s="326"/>
      <c r="I2682" s="327">
        <v>9.49</v>
      </c>
      <c r="J2682" s="326"/>
      <c r="K2682" s="326"/>
      <c r="L2682" s="328"/>
      <c r="M2682" s="326"/>
      <c r="N2682" s="326"/>
      <c r="O2682" s="328"/>
      <c r="P2682" s="326"/>
      <c r="Q2682" s="290">
        <v>9.49</v>
      </c>
    </row>
    <row r="2683" spans="1:17" hidden="1" outlineLevel="1" collapsed="1" x14ac:dyDescent="0.25">
      <c r="A2683" s="287"/>
      <c r="B2683" s="287"/>
      <c r="C2683" s="287"/>
      <c r="D2683" s="325">
        <v>100463158</v>
      </c>
      <c r="E2683" s="326"/>
      <c r="F2683" s="326"/>
      <c r="G2683" s="326"/>
      <c r="H2683" s="326"/>
      <c r="I2683" s="327">
        <v>8.32</v>
      </c>
      <c r="J2683" s="326"/>
      <c r="K2683" s="326"/>
      <c r="L2683" s="328"/>
      <c r="M2683" s="326"/>
      <c r="N2683" s="326"/>
      <c r="O2683" s="328"/>
      <c r="P2683" s="326"/>
      <c r="Q2683" s="290">
        <v>8.32</v>
      </c>
    </row>
    <row r="2684" spans="1:17" hidden="1" outlineLevel="1" collapsed="1" x14ac:dyDescent="0.25">
      <c r="A2684" s="287"/>
      <c r="B2684" s="287"/>
      <c r="C2684" s="287"/>
      <c r="D2684" s="325">
        <v>100463159</v>
      </c>
      <c r="E2684" s="326"/>
      <c r="F2684" s="326"/>
      <c r="G2684" s="326"/>
      <c r="H2684" s="326"/>
      <c r="I2684" s="327">
        <v>10.36</v>
      </c>
      <c r="J2684" s="326"/>
      <c r="K2684" s="326"/>
      <c r="L2684" s="328"/>
      <c r="M2684" s="326"/>
      <c r="N2684" s="326"/>
      <c r="O2684" s="328"/>
      <c r="P2684" s="326"/>
      <c r="Q2684" s="290">
        <v>10.36</v>
      </c>
    </row>
    <row r="2685" spans="1:17" hidden="1" outlineLevel="1" collapsed="1" x14ac:dyDescent="0.25">
      <c r="A2685" s="287"/>
      <c r="B2685" s="287"/>
      <c r="C2685" s="287"/>
      <c r="D2685" s="325">
        <v>100463160</v>
      </c>
      <c r="E2685" s="326"/>
      <c r="F2685" s="326"/>
      <c r="G2685" s="326"/>
      <c r="H2685" s="326"/>
      <c r="I2685" s="327">
        <v>9.92</v>
      </c>
      <c r="J2685" s="326"/>
      <c r="K2685" s="326"/>
      <c r="L2685" s="328"/>
      <c r="M2685" s="326"/>
      <c r="N2685" s="326"/>
      <c r="O2685" s="328"/>
      <c r="P2685" s="326"/>
      <c r="Q2685" s="290">
        <v>9.92</v>
      </c>
    </row>
    <row r="2686" spans="1:17" hidden="1" outlineLevel="1" collapsed="1" x14ac:dyDescent="0.25">
      <c r="A2686" s="287"/>
      <c r="B2686" s="287"/>
      <c r="C2686" s="287"/>
      <c r="D2686" s="325">
        <v>100463161</v>
      </c>
      <c r="E2686" s="326"/>
      <c r="F2686" s="326"/>
      <c r="G2686" s="326"/>
      <c r="H2686" s="326"/>
      <c r="I2686" s="327">
        <v>6.32</v>
      </c>
      <c r="J2686" s="326"/>
      <c r="K2686" s="326"/>
      <c r="L2686" s="328"/>
      <c r="M2686" s="326"/>
      <c r="N2686" s="326"/>
      <c r="O2686" s="328"/>
      <c r="P2686" s="326"/>
      <c r="Q2686" s="290">
        <v>6.32</v>
      </c>
    </row>
    <row r="2687" spans="1:17" hidden="1" outlineLevel="1" collapsed="1" x14ac:dyDescent="0.25">
      <c r="A2687" s="287"/>
      <c r="B2687" s="287"/>
      <c r="C2687" s="287"/>
      <c r="D2687" s="325">
        <v>100463164</v>
      </c>
      <c r="E2687" s="326"/>
      <c r="F2687" s="326"/>
      <c r="G2687" s="326"/>
      <c r="H2687" s="326"/>
      <c r="I2687" s="327">
        <v>7.99</v>
      </c>
      <c r="J2687" s="326"/>
      <c r="K2687" s="326"/>
      <c r="L2687" s="328"/>
      <c r="M2687" s="326"/>
      <c r="N2687" s="326"/>
      <c r="O2687" s="328"/>
      <c r="P2687" s="326"/>
      <c r="Q2687" s="290">
        <v>7.99</v>
      </c>
    </row>
    <row r="2688" spans="1:17" hidden="1" outlineLevel="1" collapsed="1" x14ac:dyDescent="0.25">
      <c r="A2688" s="287"/>
      <c r="B2688" s="287"/>
      <c r="C2688" s="287"/>
      <c r="D2688" s="325">
        <v>100463127</v>
      </c>
      <c r="E2688" s="326"/>
      <c r="F2688" s="326"/>
      <c r="G2688" s="326"/>
      <c r="H2688" s="326"/>
      <c r="I2688" s="327">
        <v>10.210000000000001</v>
      </c>
      <c r="J2688" s="326"/>
      <c r="K2688" s="326"/>
      <c r="L2688" s="328"/>
      <c r="M2688" s="326"/>
      <c r="N2688" s="326"/>
      <c r="O2688" s="328"/>
      <c r="P2688" s="326"/>
      <c r="Q2688" s="290">
        <v>10.210000000000001</v>
      </c>
    </row>
    <row r="2689" spans="1:17" hidden="1" outlineLevel="1" collapsed="1" x14ac:dyDescent="0.25">
      <c r="A2689" s="287"/>
      <c r="B2689" s="287"/>
      <c r="C2689" s="287"/>
      <c r="D2689" s="325">
        <v>100463128</v>
      </c>
      <c r="E2689" s="326"/>
      <c r="F2689" s="326"/>
      <c r="G2689" s="326"/>
      <c r="H2689" s="326"/>
      <c r="I2689" s="327">
        <v>8.56</v>
      </c>
      <c r="J2689" s="326"/>
      <c r="K2689" s="326"/>
      <c r="L2689" s="328"/>
      <c r="M2689" s="326"/>
      <c r="N2689" s="326"/>
      <c r="O2689" s="328"/>
      <c r="P2689" s="326"/>
      <c r="Q2689" s="290">
        <v>8.56</v>
      </c>
    </row>
    <row r="2690" spans="1:17" hidden="1" outlineLevel="1" collapsed="1" x14ac:dyDescent="0.25">
      <c r="A2690" s="287"/>
      <c r="B2690" s="287"/>
      <c r="C2690" s="287"/>
      <c r="D2690" s="325">
        <v>100463099</v>
      </c>
      <c r="E2690" s="326"/>
      <c r="F2690" s="326"/>
      <c r="G2690" s="326"/>
      <c r="H2690" s="326"/>
      <c r="I2690" s="327">
        <v>5.93</v>
      </c>
      <c r="J2690" s="326"/>
      <c r="K2690" s="326"/>
      <c r="L2690" s="328"/>
      <c r="M2690" s="326"/>
      <c r="N2690" s="326"/>
      <c r="O2690" s="328"/>
      <c r="P2690" s="326"/>
      <c r="Q2690" s="290">
        <v>5.93</v>
      </c>
    </row>
    <row r="2691" spans="1:17" hidden="1" outlineLevel="1" collapsed="1" x14ac:dyDescent="0.25">
      <c r="A2691" s="287"/>
      <c r="B2691" s="287"/>
      <c r="C2691" s="287"/>
      <c r="D2691" s="325">
        <v>100462742</v>
      </c>
      <c r="E2691" s="326"/>
      <c r="F2691" s="326"/>
      <c r="G2691" s="326"/>
      <c r="H2691" s="326"/>
      <c r="I2691" s="327">
        <v>6.25</v>
      </c>
      <c r="J2691" s="326"/>
      <c r="K2691" s="326"/>
      <c r="L2691" s="328"/>
      <c r="M2691" s="326"/>
      <c r="N2691" s="326"/>
      <c r="O2691" s="328"/>
      <c r="P2691" s="326"/>
      <c r="Q2691" s="290">
        <v>6.25</v>
      </c>
    </row>
    <row r="2692" spans="1:17" hidden="1" outlineLevel="1" collapsed="1" x14ac:dyDescent="0.25">
      <c r="A2692" s="287"/>
      <c r="B2692" s="287"/>
      <c r="C2692" s="287"/>
      <c r="D2692" s="325">
        <v>100463005</v>
      </c>
      <c r="E2692" s="326"/>
      <c r="F2692" s="326"/>
      <c r="G2692" s="326"/>
      <c r="H2692" s="326"/>
      <c r="I2692" s="327">
        <v>10.31</v>
      </c>
      <c r="J2692" s="326"/>
      <c r="K2692" s="326"/>
      <c r="L2692" s="328"/>
      <c r="M2692" s="326"/>
      <c r="N2692" s="326"/>
      <c r="O2692" s="328"/>
      <c r="P2692" s="326"/>
      <c r="Q2692" s="290">
        <v>10.31</v>
      </c>
    </row>
    <row r="2693" spans="1:17" hidden="1" outlineLevel="1" collapsed="1" x14ac:dyDescent="0.25">
      <c r="A2693" s="287"/>
      <c r="B2693" s="287"/>
      <c r="C2693" s="287"/>
      <c r="D2693" s="325">
        <v>100463008</v>
      </c>
      <c r="E2693" s="326"/>
      <c r="F2693" s="326"/>
      <c r="G2693" s="326"/>
      <c r="H2693" s="326"/>
      <c r="I2693" s="327">
        <v>7.5</v>
      </c>
      <c r="J2693" s="326"/>
      <c r="K2693" s="326"/>
      <c r="L2693" s="328"/>
      <c r="M2693" s="326"/>
      <c r="N2693" s="326"/>
      <c r="O2693" s="328"/>
      <c r="P2693" s="326"/>
      <c r="Q2693" s="290">
        <v>7.5</v>
      </c>
    </row>
    <row r="2694" spans="1:17" hidden="1" outlineLevel="1" collapsed="1" x14ac:dyDescent="0.25">
      <c r="A2694" s="287"/>
      <c r="B2694" s="287"/>
      <c r="C2694" s="287"/>
      <c r="D2694" s="325">
        <v>100463013</v>
      </c>
      <c r="E2694" s="326"/>
      <c r="F2694" s="326"/>
      <c r="G2694" s="326"/>
      <c r="H2694" s="326"/>
      <c r="I2694" s="327">
        <v>9.59</v>
      </c>
      <c r="J2694" s="326"/>
      <c r="K2694" s="326"/>
      <c r="L2694" s="328"/>
      <c r="M2694" s="326"/>
      <c r="N2694" s="326"/>
      <c r="O2694" s="328"/>
      <c r="P2694" s="326"/>
      <c r="Q2694" s="290">
        <v>9.59</v>
      </c>
    </row>
    <row r="2695" spans="1:17" hidden="1" outlineLevel="1" collapsed="1" x14ac:dyDescent="0.25">
      <c r="A2695" s="287"/>
      <c r="B2695" s="287"/>
      <c r="C2695" s="287"/>
      <c r="D2695" s="325">
        <v>100463014</v>
      </c>
      <c r="E2695" s="326"/>
      <c r="F2695" s="326"/>
      <c r="G2695" s="326"/>
      <c r="H2695" s="326"/>
      <c r="I2695" s="327">
        <v>9.4700000000000006</v>
      </c>
      <c r="J2695" s="326"/>
      <c r="K2695" s="326"/>
      <c r="L2695" s="328"/>
      <c r="M2695" s="326"/>
      <c r="N2695" s="326"/>
      <c r="O2695" s="328"/>
      <c r="P2695" s="326"/>
      <c r="Q2695" s="290">
        <v>9.4700000000000006</v>
      </c>
    </row>
    <row r="2696" spans="1:17" hidden="1" outlineLevel="1" collapsed="1" x14ac:dyDescent="0.25">
      <c r="A2696" s="287"/>
      <c r="B2696" s="287"/>
      <c r="C2696" s="287"/>
      <c r="D2696" s="325">
        <v>100463016</v>
      </c>
      <c r="E2696" s="326"/>
      <c r="F2696" s="326"/>
      <c r="G2696" s="326"/>
      <c r="H2696" s="326"/>
      <c r="I2696" s="327">
        <v>11.38</v>
      </c>
      <c r="J2696" s="326"/>
      <c r="K2696" s="326"/>
      <c r="L2696" s="328"/>
      <c r="M2696" s="326"/>
      <c r="N2696" s="326"/>
      <c r="O2696" s="328"/>
      <c r="P2696" s="326"/>
      <c r="Q2696" s="290">
        <v>11.38</v>
      </c>
    </row>
    <row r="2697" spans="1:17" hidden="1" outlineLevel="1" collapsed="1" x14ac:dyDescent="0.25">
      <c r="A2697" s="287"/>
      <c r="B2697" s="287"/>
      <c r="C2697" s="287"/>
      <c r="D2697" s="325">
        <v>100463019</v>
      </c>
      <c r="E2697" s="326"/>
      <c r="F2697" s="326"/>
      <c r="G2697" s="326"/>
      <c r="H2697" s="326"/>
      <c r="I2697" s="327">
        <v>10.14</v>
      </c>
      <c r="J2697" s="326"/>
      <c r="K2697" s="326"/>
      <c r="L2697" s="328"/>
      <c r="M2697" s="326"/>
      <c r="N2697" s="326"/>
      <c r="O2697" s="328"/>
      <c r="P2697" s="326"/>
      <c r="Q2697" s="290">
        <v>10.14</v>
      </c>
    </row>
    <row r="2698" spans="1:17" hidden="1" outlineLevel="1" collapsed="1" x14ac:dyDescent="0.25">
      <c r="A2698" s="287"/>
      <c r="B2698" s="287"/>
      <c r="C2698" s="287"/>
      <c r="D2698" s="325">
        <v>100463021</v>
      </c>
      <c r="E2698" s="326"/>
      <c r="F2698" s="326"/>
      <c r="G2698" s="326"/>
      <c r="H2698" s="326"/>
      <c r="I2698" s="327">
        <v>10.58</v>
      </c>
      <c r="J2698" s="326"/>
      <c r="K2698" s="326"/>
      <c r="L2698" s="328"/>
      <c r="M2698" s="326"/>
      <c r="N2698" s="326"/>
      <c r="O2698" s="328"/>
      <c r="P2698" s="326"/>
      <c r="Q2698" s="290">
        <v>10.58</v>
      </c>
    </row>
    <row r="2699" spans="1:17" hidden="1" outlineLevel="1" collapsed="1" x14ac:dyDescent="0.25">
      <c r="A2699" s="287"/>
      <c r="B2699" s="287"/>
      <c r="C2699" s="287"/>
      <c r="D2699" s="325">
        <v>100462997</v>
      </c>
      <c r="E2699" s="326"/>
      <c r="F2699" s="326"/>
      <c r="G2699" s="326"/>
      <c r="H2699" s="326"/>
      <c r="I2699" s="327">
        <v>8.42</v>
      </c>
      <c r="J2699" s="326"/>
      <c r="K2699" s="326"/>
      <c r="L2699" s="328"/>
      <c r="M2699" s="326"/>
      <c r="N2699" s="326"/>
      <c r="O2699" s="328"/>
      <c r="P2699" s="326"/>
      <c r="Q2699" s="290">
        <v>8.42</v>
      </c>
    </row>
    <row r="2700" spans="1:17" hidden="1" outlineLevel="1" collapsed="1" x14ac:dyDescent="0.25">
      <c r="A2700" s="287"/>
      <c r="B2700" s="287"/>
      <c r="C2700" s="287"/>
      <c r="D2700" s="325">
        <v>100463035</v>
      </c>
      <c r="E2700" s="326"/>
      <c r="F2700" s="326"/>
      <c r="G2700" s="326"/>
      <c r="H2700" s="326"/>
      <c r="I2700" s="327">
        <v>10.38</v>
      </c>
      <c r="J2700" s="326"/>
      <c r="K2700" s="326"/>
      <c r="L2700" s="328"/>
      <c r="M2700" s="326"/>
      <c r="N2700" s="326"/>
      <c r="O2700" s="328"/>
      <c r="P2700" s="326"/>
      <c r="Q2700" s="290">
        <v>10.38</v>
      </c>
    </row>
    <row r="2701" spans="1:17" hidden="1" outlineLevel="1" collapsed="1" x14ac:dyDescent="0.25">
      <c r="A2701" s="287"/>
      <c r="B2701" s="287"/>
      <c r="C2701" s="287"/>
      <c r="D2701" s="325">
        <v>100463045</v>
      </c>
      <c r="E2701" s="326"/>
      <c r="F2701" s="326"/>
      <c r="G2701" s="326"/>
      <c r="H2701" s="326"/>
      <c r="I2701" s="327">
        <v>12.76</v>
      </c>
      <c r="J2701" s="326"/>
      <c r="K2701" s="326"/>
      <c r="L2701" s="328"/>
      <c r="M2701" s="326"/>
      <c r="N2701" s="326"/>
      <c r="O2701" s="328"/>
      <c r="P2701" s="326"/>
      <c r="Q2701" s="290">
        <v>12.76</v>
      </c>
    </row>
    <row r="2702" spans="1:17" hidden="1" outlineLevel="1" collapsed="1" x14ac:dyDescent="0.25">
      <c r="A2702" s="287"/>
      <c r="B2702" s="287"/>
      <c r="C2702" s="287"/>
      <c r="D2702" s="325">
        <v>100463064</v>
      </c>
      <c r="E2702" s="326"/>
      <c r="F2702" s="326"/>
      <c r="G2702" s="326"/>
      <c r="H2702" s="326"/>
      <c r="I2702" s="327">
        <v>6.25</v>
      </c>
      <c r="J2702" s="326"/>
      <c r="K2702" s="326"/>
      <c r="L2702" s="328"/>
      <c r="M2702" s="326"/>
      <c r="N2702" s="326"/>
      <c r="O2702" s="328"/>
      <c r="P2702" s="326"/>
      <c r="Q2702" s="290">
        <v>6.25</v>
      </c>
    </row>
    <row r="2703" spans="1:17" hidden="1" outlineLevel="1" collapsed="1" x14ac:dyDescent="0.25">
      <c r="A2703" s="287"/>
      <c r="B2703" s="287"/>
      <c r="C2703" s="287"/>
      <c r="D2703" s="325">
        <v>100463065</v>
      </c>
      <c r="E2703" s="326"/>
      <c r="F2703" s="326"/>
      <c r="G2703" s="326"/>
      <c r="H2703" s="326"/>
      <c r="I2703" s="327">
        <v>10.35</v>
      </c>
      <c r="J2703" s="326"/>
      <c r="K2703" s="326"/>
      <c r="L2703" s="328"/>
      <c r="M2703" s="326"/>
      <c r="N2703" s="326"/>
      <c r="O2703" s="328"/>
      <c r="P2703" s="326"/>
      <c r="Q2703" s="290">
        <v>10.35</v>
      </c>
    </row>
    <row r="2704" spans="1:17" hidden="1" outlineLevel="1" collapsed="1" x14ac:dyDescent="0.25">
      <c r="A2704" s="287"/>
      <c r="B2704" s="287"/>
      <c r="C2704" s="287"/>
      <c r="D2704" s="325">
        <v>100463069</v>
      </c>
      <c r="E2704" s="326"/>
      <c r="F2704" s="326"/>
      <c r="G2704" s="326"/>
      <c r="H2704" s="326"/>
      <c r="I2704" s="327">
        <v>10.18</v>
      </c>
      <c r="J2704" s="326"/>
      <c r="K2704" s="326"/>
      <c r="L2704" s="328"/>
      <c r="M2704" s="326"/>
      <c r="N2704" s="326"/>
      <c r="O2704" s="328"/>
      <c r="P2704" s="326"/>
      <c r="Q2704" s="290">
        <v>10.18</v>
      </c>
    </row>
    <row r="2705" spans="1:17" hidden="1" outlineLevel="1" collapsed="1" x14ac:dyDescent="0.25">
      <c r="A2705" s="287"/>
      <c r="B2705" s="287"/>
      <c r="C2705" s="287"/>
      <c r="D2705" s="325">
        <v>100463070</v>
      </c>
      <c r="E2705" s="326"/>
      <c r="F2705" s="326"/>
      <c r="G2705" s="326"/>
      <c r="H2705" s="326"/>
      <c r="I2705" s="327">
        <v>3.88</v>
      </c>
      <c r="J2705" s="326"/>
      <c r="K2705" s="326"/>
      <c r="L2705" s="328"/>
      <c r="M2705" s="326"/>
      <c r="N2705" s="326"/>
      <c r="O2705" s="328"/>
      <c r="P2705" s="326"/>
      <c r="Q2705" s="290">
        <v>3.88</v>
      </c>
    </row>
    <row r="2706" spans="1:17" hidden="1" outlineLevel="1" collapsed="1" x14ac:dyDescent="0.25">
      <c r="A2706" s="287"/>
      <c r="B2706" s="287"/>
      <c r="C2706" s="287"/>
      <c r="D2706" s="325">
        <v>100463074</v>
      </c>
      <c r="E2706" s="326"/>
      <c r="F2706" s="326"/>
      <c r="G2706" s="326"/>
      <c r="H2706" s="326"/>
      <c r="I2706" s="327">
        <v>6.32</v>
      </c>
      <c r="J2706" s="326"/>
      <c r="K2706" s="326"/>
      <c r="L2706" s="328"/>
      <c r="M2706" s="326"/>
      <c r="N2706" s="326"/>
      <c r="O2706" s="328"/>
      <c r="P2706" s="326"/>
      <c r="Q2706" s="290">
        <v>6.32</v>
      </c>
    </row>
    <row r="2707" spans="1:17" hidden="1" outlineLevel="1" collapsed="1" x14ac:dyDescent="0.25">
      <c r="A2707" s="287"/>
      <c r="B2707" s="287"/>
      <c r="C2707" s="287"/>
      <c r="D2707" s="325">
        <v>100463075</v>
      </c>
      <c r="E2707" s="326"/>
      <c r="F2707" s="326"/>
      <c r="G2707" s="326"/>
      <c r="H2707" s="326"/>
      <c r="I2707" s="327">
        <v>9.1999999999999993</v>
      </c>
      <c r="J2707" s="326"/>
      <c r="K2707" s="326"/>
      <c r="L2707" s="328"/>
      <c r="M2707" s="326"/>
      <c r="N2707" s="326"/>
      <c r="O2707" s="328"/>
      <c r="P2707" s="326"/>
      <c r="Q2707" s="290">
        <v>9.1999999999999993</v>
      </c>
    </row>
    <row r="2708" spans="1:17" hidden="1" outlineLevel="1" collapsed="1" x14ac:dyDescent="0.25">
      <c r="A2708" s="287"/>
      <c r="B2708" s="287"/>
      <c r="C2708" s="287"/>
      <c r="D2708" s="325">
        <v>100463081</v>
      </c>
      <c r="E2708" s="326"/>
      <c r="F2708" s="326"/>
      <c r="G2708" s="326"/>
      <c r="H2708" s="326"/>
      <c r="I2708" s="327">
        <v>9.43</v>
      </c>
      <c r="J2708" s="326"/>
      <c r="K2708" s="326"/>
      <c r="L2708" s="328"/>
      <c r="M2708" s="326"/>
      <c r="N2708" s="326"/>
      <c r="O2708" s="328"/>
      <c r="P2708" s="326"/>
      <c r="Q2708" s="290">
        <v>9.43</v>
      </c>
    </row>
    <row r="2709" spans="1:17" hidden="1" outlineLevel="1" collapsed="1" x14ac:dyDescent="0.25">
      <c r="A2709" s="287"/>
      <c r="B2709" s="287"/>
      <c r="C2709" s="287"/>
      <c r="D2709" s="325">
        <v>100463085</v>
      </c>
      <c r="E2709" s="326"/>
      <c r="F2709" s="326"/>
      <c r="G2709" s="326"/>
      <c r="H2709" s="326"/>
      <c r="I2709" s="327">
        <v>10.37</v>
      </c>
      <c r="J2709" s="326"/>
      <c r="K2709" s="326"/>
      <c r="L2709" s="328"/>
      <c r="M2709" s="326"/>
      <c r="N2709" s="326"/>
      <c r="O2709" s="328"/>
      <c r="P2709" s="326"/>
      <c r="Q2709" s="290">
        <v>10.37</v>
      </c>
    </row>
    <row r="2710" spans="1:17" hidden="1" outlineLevel="1" collapsed="1" x14ac:dyDescent="0.25">
      <c r="A2710" s="287"/>
      <c r="B2710" s="287"/>
      <c r="C2710" s="287"/>
      <c r="D2710" s="325">
        <v>100463086</v>
      </c>
      <c r="E2710" s="326"/>
      <c r="F2710" s="326"/>
      <c r="G2710" s="326"/>
      <c r="H2710" s="326"/>
      <c r="I2710" s="327">
        <v>9.39</v>
      </c>
      <c r="J2710" s="326"/>
      <c r="K2710" s="326"/>
      <c r="L2710" s="328"/>
      <c r="M2710" s="326"/>
      <c r="N2710" s="326"/>
      <c r="O2710" s="328"/>
      <c r="P2710" s="326"/>
      <c r="Q2710" s="290">
        <v>9.39</v>
      </c>
    </row>
    <row r="2711" spans="1:17" hidden="1" outlineLevel="1" collapsed="1" x14ac:dyDescent="0.25">
      <c r="A2711" s="287"/>
      <c r="B2711" s="287"/>
      <c r="C2711" s="287"/>
      <c r="D2711" s="325">
        <v>100463087</v>
      </c>
      <c r="E2711" s="326"/>
      <c r="F2711" s="326"/>
      <c r="G2711" s="326"/>
      <c r="H2711" s="326"/>
      <c r="I2711" s="327">
        <v>7.585</v>
      </c>
      <c r="J2711" s="326"/>
      <c r="K2711" s="326"/>
      <c r="L2711" s="328"/>
      <c r="M2711" s="326"/>
      <c r="N2711" s="326"/>
      <c r="O2711" s="328"/>
      <c r="P2711" s="326"/>
      <c r="Q2711" s="290">
        <v>7.585</v>
      </c>
    </row>
    <row r="2712" spans="1:17" hidden="1" outlineLevel="1" collapsed="1" x14ac:dyDescent="0.25">
      <c r="A2712" s="287"/>
      <c r="B2712" s="287"/>
      <c r="C2712" s="287"/>
      <c r="D2712" s="325">
        <v>100463088</v>
      </c>
      <c r="E2712" s="326"/>
      <c r="F2712" s="326"/>
      <c r="G2712" s="326"/>
      <c r="H2712" s="326"/>
      <c r="I2712" s="327">
        <v>9.2899999999999991</v>
      </c>
      <c r="J2712" s="326"/>
      <c r="K2712" s="326"/>
      <c r="L2712" s="328"/>
      <c r="M2712" s="326"/>
      <c r="N2712" s="326"/>
      <c r="O2712" s="328"/>
      <c r="P2712" s="326"/>
      <c r="Q2712" s="290">
        <v>9.2899999999999991</v>
      </c>
    </row>
    <row r="2713" spans="1:17" hidden="1" outlineLevel="1" collapsed="1" x14ac:dyDescent="0.25">
      <c r="A2713" s="287"/>
      <c r="B2713" s="287"/>
      <c r="C2713" s="287"/>
      <c r="D2713" s="325">
        <v>100463095</v>
      </c>
      <c r="E2713" s="326"/>
      <c r="F2713" s="326"/>
      <c r="G2713" s="326"/>
      <c r="H2713" s="326"/>
      <c r="I2713" s="327">
        <v>7.32</v>
      </c>
      <c r="J2713" s="326"/>
      <c r="K2713" s="326"/>
      <c r="L2713" s="328"/>
      <c r="M2713" s="326"/>
      <c r="N2713" s="326"/>
      <c r="O2713" s="328"/>
      <c r="P2713" s="326"/>
      <c r="Q2713" s="290">
        <v>7.32</v>
      </c>
    </row>
    <row r="2714" spans="1:17" hidden="1" outlineLevel="1" collapsed="1" x14ac:dyDescent="0.25">
      <c r="A2714" s="287"/>
      <c r="B2714" s="287"/>
      <c r="C2714" s="287"/>
      <c r="D2714" s="325">
        <v>100463407</v>
      </c>
      <c r="E2714" s="326"/>
      <c r="F2714" s="326"/>
      <c r="G2714" s="326"/>
      <c r="H2714" s="326"/>
      <c r="I2714" s="327">
        <v>0.41</v>
      </c>
      <c r="J2714" s="326"/>
      <c r="K2714" s="326"/>
      <c r="L2714" s="328"/>
      <c r="M2714" s="326"/>
      <c r="N2714" s="326"/>
      <c r="O2714" s="328"/>
      <c r="P2714" s="326"/>
      <c r="Q2714" s="290">
        <v>0.41</v>
      </c>
    </row>
    <row r="2715" spans="1:17" hidden="1" outlineLevel="1" collapsed="1" x14ac:dyDescent="0.25">
      <c r="A2715" s="287"/>
      <c r="B2715" s="287"/>
      <c r="C2715" s="287"/>
      <c r="D2715" s="325">
        <v>100463365</v>
      </c>
      <c r="E2715" s="326"/>
      <c r="F2715" s="326"/>
      <c r="G2715" s="326"/>
      <c r="H2715" s="326"/>
      <c r="I2715" s="327">
        <v>5.82</v>
      </c>
      <c r="J2715" s="326"/>
      <c r="K2715" s="326"/>
      <c r="L2715" s="328"/>
      <c r="M2715" s="326"/>
      <c r="N2715" s="326"/>
      <c r="O2715" s="328"/>
      <c r="P2715" s="326"/>
      <c r="Q2715" s="290">
        <v>5.82</v>
      </c>
    </row>
    <row r="2716" spans="1:17" hidden="1" outlineLevel="1" collapsed="1" x14ac:dyDescent="0.25">
      <c r="A2716" s="287"/>
      <c r="B2716" s="287"/>
      <c r="C2716" s="287"/>
      <c r="D2716" s="325">
        <v>100463369</v>
      </c>
      <c r="E2716" s="326"/>
      <c r="F2716" s="326"/>
      <c r="G2716" s="326"/>
      <c r="H2716" s="326"/>
      <c r="I2716" s="327">
        <v>11.23</v>
      </c>
      <c r="J2716" s="326"/>
      <c r="K2716" s="326"/>
      <c r="L2716" s="328"/>
      <c r="M2716" s="326"/>
      <c r="N2716" s="326"/>
      <c r="O2716" s="328"/>
      <c r="P2716" s="326"/>
      <c r="Q2716" s="290">
        <v>11.23</v>
      </c>
    </row>
    <row r="2717" spans="1:17" hidden="1" outlineLevel="1" collapsed="1" x14ac:dyDescent="0.25">
      <c r="A2717" s="287"/>
      <c r="B2717" s="287"/>
      <c r="C2717" s="287"/>
      <c r="D2717" s="325">
        <v>100463307</v>
      </c>
      <c r="E2717" s="326"/>
      <c r="F2717" s="326"/>
      <c r="G2717" s="326"/>
      <c r="H2717" s="326"/>
      <c r="I2717" s="327">
        <v>6.07</v>
      </c>
      <c r="J2717" s="326"/>
      <c r="K2717" s="326"/>
      <c r="L2717" s="328"/>
      <c r="M2717" s="326"/>
      <c r="N2717" s="326"/>
      <c r="O2717" s="328"/>
      <c r="P2717" s="326"/>
      <c r="Q2717" s="290">
        <v>6.07</v>
      </c>
    </row>
    <row r="2718" spans="1:17" hidden="1" outlineLevel="1" collapsed="1" x14ac:dyDescent="0.25">
      <c r="A2718" s="287"/>
      <c r="B2718" s="287"/>
      <c r="C2718" s="287"/>
      <c r="D2718" s="325">
        <v>100463315</v>
      </c>
      <c r="E2718" s="326"/>
      <c r="F2718" s="326"/>
      <c r="G2718" s="326"/>
      <c r="H2718" s="326"/>
      <c r="I2718" s="327">
        <v>7.22</v>
      </c>
      <c r="J2718" s="326"/>
      <c r="K2718" s="326"/>
      <c r="L2718" s="328"/>
      <c r="M2718" s="326"/>
      <c r="N2718" s="326"/>
      <c r="O2718" s="328"/>
      <c r="P2718" s="326"/>
      <c r="Q2718" s="290">
        <v>7.22</v>
      </c>
    </row>
    <row r="2719" spans="1:17" hidden="1" outlineLevel="1" collapsed="1" x14ac:dyDescent="0.25">
      <c r="A2719" s="287"/>
      <c r="B2719" s="287"/>
      <c r="C2719" s="287"/>
      <c r="D2719" s="325">
        <v>100463317</v>
      </c>
      <c r="E2719" s="326"/>
      <c r="F2719" s="326"/>
      <c r="G2719" s="326"/>
      <c r="H2719" s="326"/>
      <c r="I2719" s="327">
        <v>6.77</v>
      </c>
      <c r="J2719" s="326"/>
      <c r="K2719" s="326"/>
      <c r="L2719" s="328"/>
      <c r="M2719" s="326"/>
      <c r="N2719" s="326"/>
      <c r="O2719" s="328"/>
      <c r="P2719" s="326"/>
      <c r="Q2719" s="290">
        <v>6.77</v>
      </c>
    </row>
    <row r="2720" spans="1:17" hidden="1" outlineLevel="1" collapsed="1" x14ac:dyDescent="0.25">
      <c r="A2720" s="287"/>
      <c r="B2720" s="287"/>
      <c r="C2720" s="287"/>
      <c r="D2720" s="325">
        <v>100463319</v>
      </c>
      <c r="E2720" s="326"/>
      <c r="F2720" s="326"/>
      <c r="G2720" s="326"/>
      <c r="H2720" s="326"/>
      <c r="I2720" s="327">
        <v>10.82</v>
      </c>
      <c r="J2720" s="326"/>
      <c r="K2720" s="326"/>
      <c r="L2720" s="328"/>
      <c r="M2720" s="326"/>
      <c r="N2720" s="326"/>
      <c r="O2720" s="328"/>
      <c r="P2720" s="326"/>
      <c r="Q2720" s="290">
        <v>10.82</v>
      </c>
    </row>
    <row r="2721" spans="1:17" hidden="1" outlineLevel="1" collapsed="1" x14ac:dyDescent="0.25">
      <c r="A2721" s="287"/>
      <c r="B2721" s="287"/>
      <c r="C2721" s="287"/>
      <c r="D2721" s="325">
        <v>100463320</v>
      </c>
      <c r="E2721" s="326"/>
      <c r="F2721" s="326"/>
      <c r="G2721" s="326"/>
      <c r="H2721" s="326"/>
      <c r="I2721" s="327">
        <v>7.95</v>
      </c>
      <c r="J2721" s="326"/>
      <c r="K2721" s="326"/>
      <c r="L2721" s="328"/>
      <c r="M2721" s="326"/>
      <c r="N2721" s="326"/>
      <c r="O2721" s="328"/>
      <c r="P2721" s="326"/>
      <c r="Q2721" s="290">
        <v>7.95</v>
      </c>
    </row>
    <row r="2722" spans="1:17" hidden="1" outlineLevel="1" collapsed="1" x14ac:dyDescent="0.25">
      <c r="A2722" s="287"/>
      <c r="B2722" s="287"/>
      <c r="C2722" s="287"/>
      <c r="D2722" s="325">
        <v>100463321</v>
      </c>
      <c r="E2722" s="326"/>
      <c r="F2722" s="326"/>
      <c r="G2722" s="326"/>
      <c r="H2722" s="326"/>
      <c r="I2722" s="327">
        <v>8.5500000000000007</v>
      </c>
      <c r="J2722" s="326"/>
      <c r="K2722" s="326"/>
      <c r="L2722" s="328"/>
      <c r="M2722" s="326"/>
      <c r="N2722" s="326"/>
      <c r="O2722" s="328"/>
      <c r="P2722" s="326"/>
      <c r="Q2722" s="290">
        <v>8.5500000000000007</v>
      </c>
    </row>
    <row r="2723" spans="1:17" hidden="1" outlineLevel="1" collapsed="1" x14ac:dyDescent="0.25">
      <c r="A2723" s="287"/>
      <c r="B2723" s="287"/>
      <c r="C2723" s="287"/>
      <c r="D2723" s="325">
        <v>100463322</v>
      </c>
      <c r="E2723" s="326"/>
      <c r="F2723" s="326"/>
      <c r="G2723" s="326"/>
      <c r="H2723" s="326"/>
      <c r="I2723" s="327">
        <v>8.9499999999999993</v>
      </c>
      <c r="J2723" s="326"/>
      <c r="K2723" s="326"/>
      <c r="L2723" s="328"/>
      <c r="M2723" s="326"/>
      <c r="N2723" s="326"/>
      <c r="O2723" s="328"/>
      <c r="P2723" s="326"/>
      <c r="Q2723" s="290">
        <v>8.9499999999999993</v>
      </c>
    </row>
    <row r="2724" spans="1:17" hidden="1" outlineLevel="1" collapsed="1" x14ac:dyDescent="0.25">
      <c r="A2724" s="287"/>
      <c r="B2724" s="287"/>
      <c r="C2724" s="287"/>
      <c r="D2724" s="325">
        <v>100463323</v>
      </c>
      <c r="E2724" s="326"/>
      <c r="F2724" s="326"/>
      <c r="G2724" s="326"/>
      <c r="H2724" s="326"/>
      <c r="I2724" s="327">
        <v>9.9</v>
      </c>
      <c r="J2724" s="326"/>
      <c r="K2724" s="326"/>
      <c r="L2724" s="328"/>
      <c r="M2724" s="326"/>
      <c r="N2724" s="326"/>
      <c r="O2724" s="328"/>
      <c r="P2724" s="326"/>
      <c r="Q2724" s="290">
        <v>9.9</v>
      </c>
    </row>
    <row r="2725" spans="1:17" hidden="1" outlineLevel="1" collapsed="1" x14ac:dyDescent="0.25">
      <c r="A2725" s="287"/>
      <c r="B2725" s="287"/>
      <c r="C2725" s="287"/>
      <c r="D2725" s="325">
        <v>100463324</v>
      </c>
      <c r="E2725" s="326"/>
      <c r="F2725" s="326"/>
      <c r="G2725" s="326"/>
      <c r="H2725" s="326"/>
      <c r="I2725" s="327">
        <v>4.8899999999999997</v>
      </c>
      <c r="J2725" s="326"/>
      <c r="K2725" s="326"/>
      <c r="L2725" s="328"/>
      <c r="M2725" s="326"/>
      <c r="N2725" s="326"/>
      <c r="O2725" s="328"/>
      <c r="P2725" s="326"/>
      <c r="Q2725" s="290">
        <v>4.8899999999999997</v>
      </c>
    </row>
    <row r="2726" spans="1:17" hidden="1" outlineLevel="1" collapsed="1" x14ac:dyDescent="0.25">
      <c r="A2726" s="287"/>
      <c r="B2726" s="287"/>
      <c r="C2726" s="287"/>
      <c r="D2726" s="325">
        <v>100463327</v>
      </c>
      <c r="E2726" s="326"/>
      <c r="F2726" s="326"/>
      <c r="G2726" s="326"/>
      <c r="H2726" s="326"/>
      <c r="I2726" s="327">
        <v>1.73</v>
      </c>
      <c r="J2726" s="326"/>
      <c r="K2726" s="326"/>
      <c r="L2726" s="328"/>
      <c r="M2726" s="326"/>
      <c r="N2726" s="326"/>
      <c r="O2726" s="328"/>
      <c r="P2726" s="326"/>
      <c r="Q2726" s="290">
        <v>1.73</v>
      </c>
    </row>
    <row r="2727" spans="1:17" hidden="1" outlineLevel="1" collapsed="1" x14ac:dyDescent="0.25">
      <c r="A2727" s="287"/>
      <c r="B2727" s="287"/>
      <c r="C2727" s="287"/>
      <c r="D2727" s="325">
        <v>100463328</v>
      </c>
      <c r="E2727" s="326"/>
      <c r="F2727" s="326"/>
      <c r="G2727" s="326"/>
      <c r="H2727" s="326"/>
      <c r="I2727" s="327">
        <v>8.0335000000000001</v>
      </c>
      <c r="J2727" s="326"/>
      <c r="K2727" s="326"/>
      <c r="L2727" s="328"/>
      <c r="M2727" s="326"/>
      <c r="N2727" s="326"/>
      <c r="O2727" s="328"/>
      <c r="P2727" s="326"/>
      <c r="Q2727" s="290">
        <v>8.0335000000000001</v>
      </c>
    </row>
    <row r="2728" spans="1:17" hidden="1" outlineLevel="1" collapsed="1" x14ac:dyDescent="0.25">
      <c r="A2728" s="287"/>
      <c r="B2728" s="287"/>
      <c r="C2728" s="287"/>
      <c r="D2728" s="325">
        <v>100463330</v>
      </c>
      <c r="E2728" s="326"/>
      <c r="F2728" s="326"/>
      <c r="G2728" s="326"/>
      <c r="H2728" s="326"/>
      <c r="I2728" s="327">
        <v>5.85</v>
      </c>
      <c r="J2728" s="326"/>
      <c r="K2728" s="326"/>
      <c r="L2728" s="328"/>
      <c r="M2728" s="326"/>
      <c r="N2728" s="326"/>
      <c r="O2728" s="328"/>
      <c r="P2728" s="326"/>
      <c r="Q2728" s="290">
        <v>5.85</v>
      </c>
    </row>
    <row r="2729" spans="1:17" hidden="1" outlineLevel="1" collapsed="1" x14ac:dyDescent="0.25">
      <c r="A2729" s="287"/>
      <c r="B2729" s="287"/>
      <c r="C2729" s="287"/>
      <c r="D2729" s="325">
        <v>100463335</v>
      </c>
      <c r="E2729" s="326"/>
      <c r="F2729" s="326"/>
      <c r="G2729" s="326"/>
      <c r="H2729" s="326"/>
      <c r="I2729" s="327">
        <v>7.36</v>
      </c>
      <c r="J2729" s="326"/>
      <c r="K2729" s="326"/>
      <c r="L2729" s="328"/>
      <c r="M2729" s="326"/>
      <c r="N2729" s="326"/>
      <c r="O2729" s="328"/>
      <c r="P2729" s="326"/>
      <c r="Q2729" s="290">
        <v>7.36</v>
      </c>
    </row>
    <row r="2730" spans="1:17" hidden="1" outlineLevel="1" collapsed="1" x14ac:dyDescent="0.25">
      <c r="A2730" s="287"/>
      <c r="B2730" s="287"/>
      <c r="C2730" s="287"/>
      <c r="D2730" s="325">
        <v>100463337</v>
      </c>
      <c r="E2730" s="326"/>
      <c r="F2730" s="326"/>
      <c r="G2730" s="326"/>
      <c r="H2730" s="326"/>
      <c r="I2730" s="327">
        <v>2.11</v>
      </c>
      <c r="J2730" s="326"/>
      <c r="K2730" s="326"/>
      <c r="L2730" s="328"/>
      <c r="M2730" s="326"/>
      <c r="N2730" s="326"/>
      <c r="O2730" s="328"/>
      <c r="P2730" s="326"/>
      <c r="Q2730" s="290">
        <v>2.11</v>
      </c>
    </row>
    <row r="2731" spans="1:17" hidden="1" outlineLevel="1" collapsed="1" x14ac:dyDescent="0.25">
      <c r="A2731" s="287"/>
      <c r="B2731" s="287"/>
      <c r="C2731" s="287"/>
      <c r="D2731" s="325">
        <v>100463345</v>
      </c>
      <c r="E2731" s="326"/>
      <c r="F2731" s="326"/>
      <c r="G2731" s="326"/>
      <c r="H2731" s="326"/>
      <c r="I2731" s="327">
        <v>9.69</v>
      </c>
      <c r="J2731" s="326"/>
      <c r="K2731" s="326"/>
      <c r="L2731" s="328"/>
      <c r="M2731" s="326"/>
      <c r="N2731" s="326"/>
      <c r="O2731" s="328"/>
      <c r="P2731" s="326"/>
      <c r="Q2731" s="290">
        <v>9.69</v>
      </c>
    </row>
    <row r="2732" spans="1:17" hidden="1" outlineLevel="1" collapsed="1" x14ac:dyDescent="0.25">
      <c r="A2732" s="287"/>
      <c r="B2732" s="287"/>
      <c r="C2732" s="287"/>
      <c r="D2732" s="325">
        <v>100463346</v>
      </c>
      <c r="E2732" s="326"/>
      <c r="F2732" s="326"/>
      <c r="G2732" s="326"/>
      <c r="H2732" s="326"/>
      <c r="I2732" s="327">
        <v>8.2799999999999994</v>
      </c>
      <c r="J2732" s="326"/>
      <c r="K2732" s="326"/>
      <c r="L2732" s="328"/>
      <c r="M2732" s="326"/>
      <c r="N2732" s="326"/>
      <c r="O2732" s="328"/>
      <c r="P2732" s="326"/>
      <c r="Q2732" s="290">
        <v>8.2799999999999994</v>
      </c>
    </row>
    <row r="2733" spans="1:17" hidden="1" outlineLevel="1" collapsed="1" x14ac:dyDescent="0.25">
      <c r="A2733" s="287"/>
      <c r="B2733" s="287"/>
      <c r="C2733" s="287"/>
      <c r="D2733" s="325">
        <v>100463348</v>
      </c>
      <c r="E2733" s="326"/>
      <c r="F2733" s="326"/>
      <c r="G2733" s="326"/>
      <c r="H2733" s="326"/>
      <c r="I2733" s="327">
        <v>0.99</v>
      </c>
      <c r="J2733" s="326"/>
      <c r="K2733" s="326"/>
      <c r="L2733" s="328"/>
      <c r="M2733" s="326"/>
      <c r="N2733" s="326"/>
      <c r="O2733" s="328"/>
      <c r="P2733" s="326"/>
      <c r="Q2733" s="290">
        <v>0.99</v>
      </c>
    </row>
    <row r="2734" spans="1:17" hidden="1" outlineLevel="1" collapsed="1" x14ac:dyDescent="0.25">
      <c r="A2734" s="287"/>
      <c r="B2734" s="287"/>
      <c r="C2734" s="287"/>
      <c r="D2734" s="325">
        <v>100463350</v>
      </c>
      <c r="E2734" s="326"/>
      <c r="F2734" s="326"/>
      <c r="G2734" s="326"/>
      <c r="H2734" s="326"/>
      <c r="I2734" s="327">
        <v>8.39</v>
      </c>
      <c r="J2734" s="326"/>
      <c r="K2734" s="326"/>
      <c r="L2734" s="328"/>
      <c r="M2734" s="326"/>
      <c r="N2734" s="326"/>
      <c r="O2734" s="328"/>
      <c r="P2734" s="326"/>
      <c r="Q2734" s="290">
        <v>8.39</v>
      </c>
    </row>
    <row r="2735" spans="1:17" hidden="1" outlineLevel="1" collapsed="1" x14ac:dyDescent="0.25">
      <c r="A2735" s="287"/>
      <c r="B2735" s="287"/>
      <c r="C2735" s="287"/>
      <c r="D2735" s="325">
        <v>100463353</v>
      </c>
      <c r="E2735" s="326"/>
      <c r="F2735" s="326"/>
      <c r="G2735" s="326"/>
      <c r="H2735" s="326"/>
      <c r="I2735" s="327">
        <v>9.1199999999999992</v>
      </c>
      <c r="J2735" s="326"/>
      <c r="K2735" s="326"/>
      <c r="L2735" s="328"/>
      <c r="M2735" s="326"/>
      <c r="N2735" s="326"/>
      <c r="O2735" s="328"/>
      <c r="P2735" s="326"/>
      <c r="Q2735" s="290">
        <v>9.1199999999999992</v>
      </c>
    </row>
    <row r="2736" spans="1:17" hidden="1" outlineLevel="1" collapsed="1" x14ac:dyDescent="0.25">
      <c r="A2736" s="287"/>
      <c r="B2736" s="287"/>
      <c r="C2736" s="287"/>
      <c r="D2736" s="325">
        <v>100463354</v>
      </c>
      <c r="E2736" s="326"/>
      <c r="F2736" s="326"/>
      <c r="G2736" s="326"/>
      <c r="H2736" s="326"/>
      <c r="I2736" s="327">
        <v>9.75</v>
      </c>
      <c r="J2736" s="326"/>
      <c r="K2736" s="326"/>
      <c r="L2736" s="328"/>
      <c r="M2736" s="326"/>
      <c r="N2736" s="326"/>
      <c r="O2736" s="328"/>
      <c r="P2736" s="326"/>
      <c r="Q2736" s="290">
        <v>9.75</v>
      </c>
    </row>
    <row r="2737" spans="1:17" hidden="1" outlineLevel="1" collapsed="1" x14ac:dyDescent="0.25">
      <c r="A2737" s="287"/>
      <c r="B2737" s="287"/>
      <c r="C2737" s="287"/>
      <c r="D2737" s="325">
        <v>100463357</v>
      </c>
      <c r="E2737" s="326"/>
      <c r="F2737" s="326"/>
      <c r="G2737" s="326"/>
      <c r="H2737" s="326"/>
      <c r="I2737" s="327">
        <v>2.625</v>
      </c>
      <c r="J2737" s="326"/>
      <c r="K2737" s="326"/>
      <c r="L2737" s="328"/>
      <c r="M2737" s="326"/>
      <c r="N2737" s="326"/>
      <c r="O2737" s="328"/>
      <c r="P2737" s="326"/>
      <c r="Q2737" s="290">
        <v>2.625</v>
      </c>
    </row>
    <row r="2738" spans="1:17" hidden="1" outlineLevel="1" collapsed="1" x14ac:dyDescent="0.25">
      <c r="A2738" s="287"/>
      <c r="B2738" s="287"/>
      <c r="C2738" s="287"/>
      <c r="D2738" s="325">
        <v>100463275</v>
      </c>
      <c r="E2738" s="326"/>
      <c r="F2738" s="326"/>
      <c r="G2738" s="326"/>
      <c r="H2738" s="326"/>
      <c r="I2738" s="327">
        <v>10.34</v>
      </c>
      <c r="J2738" s="326"/>
      <c r="K2738" s="326"/>
      <c r="L2738" s="328"/>
      <c r="M2738" s="326"/>
      <c r="N2738" s="326"/>
      <c r="O2738" s="328"/>
      <c r="P2738" s="326"/>
      <c r="Q2738" s="290">
        <v>10.34</v>
      </c>
    </row>
    <row r="2739" spans="1:17" hidden="1" outlineLevel="1" collapsed="1" x14ac:dyDescent="0.25">
      <c r="A2739" s="287"/>
      <c r="B2739" s="287"/>
      <c r="C2739" s="287"/>
      <c r="D2739" s="325">
        <v>100463265</v>
      </c>
      <c r="E2739" s="326"/>
      <c r="F2739" s="326"/>
      <c r="G2739" s="326"/>
      <c r="H2739" s="326"/>
      <c r="I2739" s="327">
        <v>8.34</v>
      </c>
      <c r="J2739" s="326"/>
      <c r="K2739" s="326"/>
      <c r="L2739" s="328"/>
      <c r="M2739" s="326"/>
      <c r="N2739" s="326"/>
      <c r="O2739" s="328"/>
      <c r="P2739" s="326"/>
      <c r="Q2739" s="290">
        <v>8.34</v>
      </c>
    </row>
    <row r="2740" spans="1:17" hidden="1" outlineLevel="1" collapsed="1" x14ac:dyDescent="0.25">
      <c r="A2740" s="287"/>
      <c r="B2740" s="287"/>
      <c r="C2740" s="287"/>
      <c r="D2740" s="325">
        <v>100463266</v>
      </c>
      <c r="E2740" s="326"/>
      <c r="F2740" s="326"/>
      <c r="G2740" s="326"/>
      <c r="H2740" s="326"/>
      <c r="I2740" s="327">
        <v>9.83</v>
      </c>
      <c r="J2740" s="326"/>
      <c r="K2740" s="326"/>
      <c r="L2740" s="328"/>
      <c r="M2740" s="326"/>
      <c r="N2740" s="326"/>
      <c r="O2740" s="328"/>
      <c r="P2740" s="326"/>
      <c r="Q2740" s="290">
        <v>9.83</v>
      </c>
    </row>
    <row r="2741" spans="1:17" hidden="1" outlineLevel="1" collapsed="1" x14ac:dyDescent="0.25">
      <c r="A2741" s="287"/>
      <c r="B2741" s="287"/>
      <c r="C2741" s="287"/>
      <c r="D2741" s="325">
        <v>100463272</v>
      </c>
      <c r="E2741" s="326"/>
      <c r="F2741" s="326"/>
      <c r="G2741" s="326"/>
      <c r="H2741" s="326"/>
      <c r="I2741" s="327">
        <v>9.4</v>
      </c>
      <c r="J2741" s="326"/>
      <c r="K2741" s="326"/>
      <c r="L2741" s="328"/>
      <c r="M2741" s="326"/>
      <c r="N2741" s="326"/>
      <c r="O2741" s="328"/>
      <c r="P2741" s="326"/>
      <c r="Q2741" s="290">
        <v>9.4</v>
      </c>
    </row>
    <row r="2742" spans="1:17" hidden="1" outlineLevel="1" collapsed="1" x14ac:dyDescent="0.25">
      <c r="A2742" s="287"/>
      <c r="B2742" s="287"/>
      <c r="C2742" s="287"/>
      <c r="D2742" s="325">
        <v>100463287</v>
      </c>
      <c r="E2742" s="326"/>
      <c r="F2742" s="326"/>
      <c r="G2742" s="326"/>
      <c r="H2742" s="326"/>
      <c r="I2742" s="327">
        <v>2.19</v>
      </c>
      <c r="J2742" s="326"/>
      <c r="K2742" s="326"/>
      <c r="L2742" s="328"/>
      <c r="M2742" s="326"/>
      <c r="N2742" s="326"/>
      <c r="O2742" s="328"/>
      <c r="P2742" s="326"/>
      <c r="Q2742" s="290">
        <v>2.19</v>
      </c>
    </row>
    <row r="2743" spans="1:17" hidden="1" outlineLevel="1" collapsed="1" x14ac:dyDescent="0.25">
      <c r="A2743" s="287"/>
      <c r="B2743" s="287"/>
      <c r="C2743" s="287"/>
      <c r="D2743" s="325">
        <v>100463288</v>
      </c>
      <c r="E2743" s="326"/>
      <c r="F2743" s="326"/>
      <c r="G2743" s="326"/>
      <c r="H2743" s="326"/>
      <c r="I2743" s="327">
        <v>1.2</v>
      </c>
      <c r="J2743" s="326"/>
      <c r="K2743" s="326"/>
      <c r="L2743" s="328"/>
      <c r="M2743" s="326"/>
      <c r="N2743" s="326"/>
      <c r="O2743" s="328"/>
      <c r="P2743" s="326"/>
      <c r="Q2743" s="290">
        <v>1.2</v>
      </c>
    </row>
    <row r="2744" spans="1:17" hidden="1" outlineLevel="1" collapsed="1" x14ac:dyDescent="0.25">
      <c r="A2744" s="287"/>
      <c r="B2744" s="287"/>
      <c r="C2744" s="287"/>
      <c r="D2744" s="325">
        <v>100463289</v>
      </c>
      <c r="E2744" s="326"/>
      <c r="F2744" s="326"/>
      <c r="G2744" s="326"/>
      <c r="H2744" s="326"/>
      <c r="I2744" s="327">
        <v>6.53</v>
      </c>
      <c r="J2744" s="326"/>
      <c r="K2744" s="326"/>
      <c r="L2744" s="328"/>
      <c r="M2744" s="326"/>
      <c r="N2744" s="326"/>
      <c r="O2744" s="328"/>
      <c r="P2744" s="326"/>
      <c r="Q2744" s="290">
        <v>6.53</v>
      </c>
    </row>
    <row r="2745" spans="1:17" hidden="1" outlineLevel="1" collapsed="1" x14ac:dyDescent="0.25">
      <c r="A2745" s="287"/>
      <c r="B2745" s="287"/>
      <c r="C2745" s="287"/>
      <c r="D2745" s="325">
        <v>100463291</v>
      </c>
      <c r="E2745" s="326"/>
      <c r="F2745" s="326"/>
      <c r="G2745" s="326"/>
      <c r="H2745" s="326"/>
      <c r="I2745" s="327">
        <v>7.26</v>
      </c>
      <c r="J2745" s="326"/>
      <c r="K2745" s="326"/>
      <c r="L2745" s="328"/>
      <c r="M2745" s="326"/>
      <c r="N2745" s="326"/>
      <c r="O2745" s="328"/>
      <c r="P2745" s="326"/>
      <c r="Q2745" s="290">
        <v>7.26</v>
      </c>
    </row>
    <row r="2746" spans="1:17" hidden="1" outlineLevel="1" collapsed="1" x14ac:dyDescent="0.25">
      <c r="A2746" s="287"/>
      <c r="B2746" s="287"/>
      <c r="C2746" s="287"/>
      <c r="D2746" s="325">
        <v>100463292</v>
      </c>
      <c r="E2746" s="326"/>
      <c r="F2746" s="326"/>
      <c r="G2746" s="326"/>
      <c r="H2746" s="326"/>
      <c r="I2746" s="327">
        <v>8.99</v>
      </c>
      <c r="J2746" s="326"/>
      <c r="K2746" s="326"/>
      <c r="L2746" s="328"/>
      <c r="M2746" s="326"/>
      <c r="N2746" s="326"/>
      <c r="O2746" s="328"/>
      <c r="P2746" s="326"/>
      <c r="Q2746" s="290">
        <v>8.99</v>
      </c>
    </row>
    <row r="2747" spans="1:17" hidden="1" outlineLevel="1" collapsed="1" x14ac:dyDescent="0.25">
      <c r="A2747" s="287"/>
      <c r="B2747" s="287"/>
      <c r="C2747" s="287"/>
      <c r="D2747" s="325">
        <v>100463293</v>
      </c>
      <c r="E2747" s="326"/>
      <c r="F2747" s="326"/>
      <c r="G2747" s="326"/>
      <c r="H2747" s="326"/>
      <c r="I2747" s="327">
        <v>8.27</v>
      </c>
      <c r="J2747" s="326"/>
      <c r="K2747" s="326"/>
      <c r="L2747" s="328"/>
      <c r="M2747" s="326"/>
      <c r="N2747" s="326"/>
      <c r="O2747" s="328"/>
      <c r="P2747" s="326"/>
      <c r="Q2747" s="290">
        <v>8.27</v>
      </c>
    </row>
    <row r="2748" spans="1:17" hidden="1" outlineLevel="1" collapsed="1" x14ac:dyDescent="0.25">
      <c r="A2748" s="287"/>
      <c r="B2748" s="287"/>
      <c r="C2748" s="287"/>
      <c r="D2748" s="325">
        <v>100463295</v>
      </c>
      <c r="E2748" s="326"/>
      <c r="F2748" s="326"/>
      <c r="G2748" s="326"/>
      <c r="H2748" s="326"/>
      <c r="I2748" s="327">
        <v>7.25</v>
      </c>
      <c r="J2748" s="326"/>
      <c r="K2748" s="326"/>
      <c r="L2748" s="328"/>
      <c r="M2748" s="326"/>
      <c r="N2748" s="326"/>
      <c r="O2748" s="328"/>
      <c r="P2748" s="326"/>
      <c r="Q2748" s="290">
        <v>7.25</v>
      </c>
    </row>
    <row r="2749" spans="1:17" hidden="1" outlineLevel="1" collapsed="1" x14ac:dyDescent="0.25">
      <c r="A2749" s="287"/>
      <c r="B2749" s="287"/>
      <c r="C2749" s="287"/>
      <c r="D2749" s="325">
        <v>100463296</v>
      </c>
      <c r="E2749" s="326"/>
      <c r="F2749" s="326"/>
      <c r="G2749" s="326"/>
      <c r="H2749" s="326"/>
      <c r="I2749" s="327">
        <v>10.63</v>
      </c>
      <c r="J2749" s="326"/>
      <c r="K2749" s="326"/>
      <c r="L2749" s="328"/>
      <c r="M2749" s="326"/>
      <c r="N2749" s="326"/>
      <c r="O2749" s="328"/>
      <c r="P2749" s="326"/>
      <c r="Q2749" s="290">
        <v>10.63</v>
      </c>
    </row>
    <row r="2750" spans="1:17" hidden="1" outlineLevel="1" collapsed="1" x14ac:dyDescent="0.25">
      <c r="A2750" s="287"/>
      <c r="B2750" s="287"/>
      <c r="C2750" s="287"/>
      <c r="D2750" s="325">
        <v>100463300</v>
      </c>
      <c r="E2750" s="326"/>
      <c r="F2750" s="326"/>
      <c r="G2750" s="326"/>
      <c r="H2750" s="326"/>
      <c r="I2750" s="327">
        <v>2.19</v>
      </c>
      <c r="J2750" s="326"/>
      <c r="K2750" s="326"/>
      <c r="L2750" s="328"/>
      <c r="M2750" s="326"/>
      <c r="N2750" s="326"/>
      <c r="O2750" s="328"/>
      <c r="P2750" s="326"/>
      <c r="Q2750" s="290">
        <v>2.19</v>
      </c>
    </row>
    <row r="2751" spans="1:17" hidden="1" outlineLevel="1" collapsed="1" x14ac:dyDescent="0.25">
      <c r="A2751" s="287"/>
      <c r="B2751" s="287"/>
      <c r="C2751" s="287"/>
      <c r="D2751" s="325">
        <v>100463193</v>
      </c>
      <c r="E2751" s="326"/>
      <c r="F2751" s="326"/>
      <c r="G2751" s="326"/>
      <c r="H2751" s="326"/>
      <c r="I2751" s="327">
        <v>9.11</v>
      </c>
      <c r="J2751" s="326"/>
      <c r="K2751" s="326"/>
      <c r="L2751" s="328"/>
      <c r="M2751" s="326"/>
      <c r="N2751" s="326"/>
      <c r="O2751" s="328"/>
      <c r="P2751" s="326"/>
      <c r="Q2751" s="290">
        <v>9.11</v>
      </c>
    </row>
    <row r="2752" spans="1:17" hidden="1" outlineLevel="1" collapsed="1" x14ac:dyDescent="0.25">
      <c r="A2752" s="287"/>
      <c r="B2752" s="287"/>
      <c r="C2752" s="287"/>
      <c r="D2752" s="325">
        <v>100463256</v>
      </c>
      <c r="E2752" s="326"/>
      <c r="F2752" s="326"/>
      <c r="G2752" s="326"/>
      <c r="H2752" s="326"/>
      <c r="I2752" s="327">
        <v>6.64</v>
      </c>
      <c r="J2752" s="326"/>
      <c r="K2752" s="326"/>
      <c r="L2752" s="328"/>
      <c r="M2752" s="326"/>
      <c r="N2752" s="326"/>
      <c r="O2752" s="328"/>
      <c r="P2752" s="326"/>
      <c r="Q2752" s="290">
        <v>6.64</v>
      </c>
    </row>
    <row r="2753" spans="1:17" hidden="1" outlineLevel="1" collapsed="1" x14ac:dyDescent="0.25">
      <c r="A2753" s="287"/>
      <c r="B2753" s="287"/>
      <c r="C2753" s="287"/>
      <c r="D2753" s="325">
        <v>100463257</v>
      </c>
      <c r="E2753" s="326"/>
      <c r="F2753" s="326"/>
      <c r="G2753" s="326"/>
      <c r="H2753" s="326"/>
      <c r="I2753" s="327">
        <v>9.26</v>
      </c>
      <c r="J2753" s="326"/>
      <c r="K2753" s="326"/>
      <c r="L2753" s="328"/>
      <c r="M2753" s="326"/>
      <c r="N2753" s="326"/>
      <c r="O2753" s="328"/>
      <c r="P2753" s="326"/>
      <c r="Q2753" s="290">
        <v>9.26</v>
      </c>
    </row>
    <row r="2754" spans="1:17" hidden="1" outlineLevel="1" collapsed="1" x14ac:dyDescent="0.25">
      <c r="A2754" s="287"/>
      <c r="B2754" s="287"/>
      <c r="C2754" s="287"/>
      <c r="D2754" s="325">
        <v>100463222</v>
      </c>
      <c r="E2754" s="326"/>
      <c r="F2754" s="326"/>
      <c r="G2754" s="326"/>
      <c r="H2754" s="326"/>
      <c r="I2754" s="327">
        <v>8.0749999999999993</v>
      </c>
      <c r="J2754" s="326"/>
      <c r="K2754" s="326"/>
      <c r="L2754" s="328"/>
      <c r="M2754" s="326"/>
      <c r="N2754" s="326"/>
      <c r="O2754" s="328"/>
      <c r="P2754" s="326"/>
      <c r="Q2754" s="290">
        <v>8.0749999999999993</v>
      </c>
    </row>
    <row r="2755" spans="1:17" hidden="1" outlineLevel="1" collapsed="1" x14ac:dyDescent="0.25">
      <c r="A2755" s="287"/>
      <c r="B2755" s="287"/>
      <c r="C2755" s="287"/>
      <c r="D2755" s="325">
        <v>100463227</v>
      </c>
      <c r="E2755" s="326"/>
      <c r="F2755" s="326"/>
      <c r="G2755" s="326"/>
      <c r="H2755" s="326"/>
      <c r="I2755" s="327">
        <v>8.74</v>
      </c>
      <c r="J2755" s="326"/>
      <c r="K2755" s="326"/>
      <c r="L2755" s="328"/>
      <c r="M2755" s="326"/>
      <c r="N2755" s="326"/>
      <c r="O2755" s="328"/>
      <c r="P2755" s="326"/>
      <c r="Q2755" s="290">
        <v>8.74</v>
      </c>
    </row>
    <row r="2756" spans="1:17" hidden="1" outlineLevel="1" collapsed="1" x14ac:dyDescent="0.25">
      <c r="A2756" s="287"/>
      <c r="B2756" s="287"/>
      <c r="C2756" s="287"/>
      <c r="D2756" s="325">
        <v>100463230</v>
      </c>
      <c r="E2756" s="326"/>
      <c r="F2756" s="326"/>
      <c r="G2756" s="326"/>
      <c r="H2756" s="326"/>
      <c r="I2756" s="327">
        <v>11.46</v>
      </c>
      <c r="J2756" s="326"/>
      <c r="K2756" s="326"/>
      <c r="L2756" s="328"/>
      <c r="M2756" s="326"/>
      <c r="N2756" s="326"/>
      <c r="O2756" s="328"/>
      <c r="P2756" s="326"/>
      <c r="Q2756" s="290">
        <v>11.46</v>
      </c>
    </row>
    <row r="2757" spans="1:17" hidden="1" outlineLevel="1" collapsed="1" x14ac:dyDescent="0.25">
      <c r="A2757" s="287"/>
      <c r="B2757" s="287"/>
      <c r="C2757" s="287"/>
      <c r="D2757" s="325">
        <v>100463211</v>
      </c>
      <c r="E2757" s="326"/>
      <c r="F2757" s="326"/>
      <c r="G2757" s="326"/>
      <c r="H2757" s="326"/>
      <c r="I2757" s="327">
        <v>2.9</v>
      </c>
      <c r="J2757" s="326"/>
      <c r="K2757" s="326"/>
      <c r="L2757" s="328"/>
      <c r="M2757" s="326"/>
      <c r="N2757" s="326"/>
      <c r="O2757" s="328"/>
      <c r="P2757" s="326"/>
      <c r="Q2757" s="290">
        <v>2.9</v>
      </c>
    </row>
    <row r="2758" spans="1:17" hidden="1" outlineLevel="1" collapsed="1" x14ac:dyDescent="0.25">
      <c r="A2758" s="287"/>
      <c r="B2758" s="287"/>
      <c r="C2758" s="287"/>
      <c r="D2758" s="325">
        <v>100463218</v>
      </c>
      <c r="E2758" s="326"/>
      <c r="F2758" s="326"/>
      <c r="G2758" s="326"/>
      <c r="H2758" s="326"/>
      <c r="I2758" s="327">
        <v>7.55</v>
      </c>
      <c r="J2758" s="326"/>
      <c r="K2758" s="326"/>
      <c r="L2758" s="328"/>
      <c r="M2758" s="326"/>
      <c r="N2758" s="326"/>
      <c r="O2758" s="328"/>
      <c r="P2758" s="326"/>
      <c r="Q2758" s="290">
        <v>7.55</v>
      </c>
    </row>
    <row r="2759" spans="1:17" hidden="1" outlineLevel="1" collapsed="1" x14ac:dyDescent="0.25">
      <c r="A2759" s="287"/>
      <c r="B2759" s="287"/>
      <c r="C2759" s="287"/>
      <c r="D2759" s="325">
        <v>100463121</v>
      </c>
      <c r="E2759" s="326"/>
      <c r="F2759" s="326"/>
      <c r="G2759" s="326"/>
      <c r="H2759" s="326"/>
      <c r="I2759" s="327">
        <v>9.25</v>
      </c>
      <c r="J2759" s="326"/>
      <c r="K2759" s="326"/>
      <c r="L2759" s="328"/>
      <c r="M2759" s="326"/>
      <c r="N2759" s="326"/>
      <c r="O2759" s="328"/>
      <c r="P2759" s="326"/>
      <c r="Q2759" s="290">
        <v>9.25</v>
      </c>
    </row>
    <row r="2760" spans="1:17" hidden="1" outlineLevel="1" collapsed="1" x14ac:dyDescent="0.25">
      <c r="A2760" s="287"/>
      <c r="B2760" s="287"/>
      <c r="C2760" s="287"/>
      <c r="D2760" s="325">
        <v>100463189</v>
      </c>
      <c r="E2760" s="326"/>
      <c r="F2760" s="326"/>
      <c r="G2760" s="326"/>
      <c r="H2760" s="326"/>
      <c r="I2760" s="327">
        <v>8.1935000000000002</v>
      </c>
      <c r="J2760" s="326"/>
      <c r="K2760" s="326"/>
      <c r="L2760" s="328"/>
      <c r="M2760" s="326"/>
      <c r="N2760" s="326"/>
      <c r="O2760" s="328"/>
      <c r="P2760" s="326"/>
      <c r="Q2760" s="290">
        <v>8.1935000000000002</v>
      </c>
    </row>
    <row r="2761" spans="1:17" hidden="1" outlineLevel="1" collapsed="1" x14ac:dyDescent="0.25">
      <c r="A2761" s="287"/>
      <c r="B2761" s="287"/>
      <c r="C2761" s="339" t="s">
        <v>273</v>
      </c>
      <c r="D2761" s="340"/>
      <c r="E2761" s="340"/>
      <c r="F2761" s="340"/>
      <c r="G2761" s="340"/>
      <c r="H2761" s="340"/>
      <c r="I2761" s="341">
        <v>8784.8834999999945</v>
      </c>
      <c r="J2761" s="340"/>
      <c r="K2761" s="340"/>
      <c r="L2761" s="342"/>
      <c r="M2761" s="340"/>
      <c r="N2761" s="340"/>
      <c r="O2761" s="342"/>
      <c r="P2761" s="340"/>
      <c r="Q2761" s="291">
        <v>8784.8834999999945</v>
      </c>
    </row>
    <row r="2762" spans="1:17" collapsed="1" x14ac:dyDescent="0.25">
      <c r="A2762" s="287"/>
      <c r="C2762" s="329" t="s">
        <v>274</v>
      </c>
      <c r="D2762" s="330"/>
      <c r="E2762" s="330"/>
      <c r="F2762" s="330"/>
      <c r="G2762" s="330"/>
      <c r="H2762" s="330"/>
      <c r="I2762" s="332">
        <v>621.10950000000003</v>
      </c>
      <c r="J2762" s="330"/>
      <c r="K2762" s="330"/>
      <c r="L2762" s="331"/>
      <c r="M2762" s="330"/>
      <c r="N2762" s="330"/>
      <c r="O2762" s="331"/>
      <c r="P2762" s="330"/>
      <c r="Q2762" s="289">
        <v>621.10950000000003</v>
      </c>
    </row>
    <row r="2763" spans="1:17" hidden="1" outlineLevel="1" collapsed="1" x14ac:dyDescent="0.25">
      <c r="A2763" s="287"/>
      <c r="B2763" s="287"/>
      <c r="C2763" s="287"/>
      <c r="D2763" s="325">
        <v>100460068</v>
      </c>
      <c r="E2763" s="326"/>
      <c r="F2763" s="326"/>
      <c r="G2763" s="326"/>
      <c r="H2763" s="326"/>
      <c r="I2763" s="327">
        <v>9.52</v>
      </c>
      <c r="J2763" s="326"/>
      <c r="K2763" s="326"/>
      <c r="L2763" s="328"/>
      <c r="M2763" s="326"/>
      <c r="N2763" s="326"/>
      <c r="O2763" s="328"/>
      <c r="P2763" s="326"/>
      <c r="Q2763" s="290">
        <v>9.52</v>
      </c>
    </row>
    <row r="2764" spans="1:17" hidden="1" outlineLevel="1" collapsed="1" x14ac:dyDescent="0.25">
      <c r="A2764" s="287"/>
      <c r="B2764" s="287"/>
      <c r="C2764" s="287"/>
      <c r="D2764" s="325">
        <v>100459842</v>
      </c>
      <c r="E2764" s="326"/>
      <c r="F2764" s="326"/>
      <c r="G2764" s="326"/>
      <c r="H2764" s="326"/>
      <c r="I2764" s="327">
        <v>7.52</v>
      </c>
      <c r="J2764" s="326"/>
      <c r="K2764" s="326"/>
      <c r="L2764" s="328"/>
      <c r="M2764" s="326"/>
      <c r="N2764" s="326"/>
      <c r="O2764" s="328"/>
      <c r="P2764" s="326"/>
      <c r="Q2764" s="290">
        <v>7.52</v>
      </c>
    </row>
    <row r="2765" spans="1:17" hidden="1" outlineLevel="1" collapsed="1" x14ac:dyDescent="0.25">
      <c r="A2765" s="287"/>
      <c r="B2765" s="287"/>
      <c r="C2765" s="287"/>
      <c r="D2765" s="325">
        <v>100459974</v>
      </c>
      <c r="E2765" s="326"/>
      <c r="F2765" s="326"/>
      <c r="G2765" s="326"/>
      <c r="H2765" s="326"/>
      <c r="I2765" s="327">
        <v>8.7100000000000009</v>
      </c>
      <c r="J2765" s="326"/>
      <c r="K2765" s="326"/>
      <c r="L2765" s="328"/>
      <c r="M2765" s="326"/>
      <c r="N2765" s="326"/>
      <c r="O2765" s="328"/>
      <c r="P2765" s="326"/>
      <c r="Q2765" s="290">
        <v>8.7100000000000009</v>
      </c>
    </row>
    <row r="2766" spans="1:17" hidden="1" outlineLevel="1" collapsed="1" x14ac:dyDescent="0.25">
      <c r="A2766" s="287"/>
      <c r="B2766" s="287"/>
      <c r="C2766" s="287"/>
      <c r="D2766" s="325">
        <v>100459848</v>
      </c>
      <c r="E2766" s="326"/>
      <c r="F2766" s="326"/>
      <c r="G2766" s="326"/>
      <c r="H2766" s="326"/>
      <c r="I2766" s="327">
        <v>10.67</v>
      </c>
      <c r="J2766" s="326"/>
      <c r="K2766" s="326"/>
      <c r="L2766" s="328"/>
      <c r="M2766" s="326"/>
      <c r="N2766" s="326"/>
      <c r="O2766" s="328"/>
      <c r="P2766" s="326"/>
      <c r="Q2766" s="290">
        <v>10.67</v>
      </c>
    </row>
    <row r="2767" spans="1:17" hidden="1" outlineLevel="1" collapsed="1" x14ac:dyDescent="0.25">
      <c r="A2767" s="287"/>
      <c r="B2767" s="287"/>
      <c r="C2767" s="287"/>
      <c r="D2767" s="325">
        <v>100459120</v>
      </c>
      <c r="E2767" s="326"/>
      <c r="F2767" s="326"/>
      <c r="G2767" s="326"/>
      <c r="H2767" s="326"/>
      <c r="I2767" s="327">
        <v>11.41</v>
      </c>
      <c r="J2767" s="326"/>
      <c r="K2767" s="326"/>
      <c r="L2767" s="328"/>
      <c r="M2767" s="326"/>
      <c r="N2767" s="326"/>
      <c r="O2767" s="328"/>
      <c r="P2767" s="326"/>
      <c r="Q2767" s="290">
        <v>11.41</v>
      </c>
    </row>
    <row r="2768" spans="1:17" hidden="1" outlineLevel="1" collapsed="1" x14ac:dyDescent="0.25">
      <c r="A2768" s="287"/>
      <c r="B2768" s="287"/>
      <c r="C2768" s="287"/>
      <c r="D2768" s="325">
        <v>100459880</v>
      </c>
      <c r="E2768" s="326"/>
      <c r="F2768" s="326"/>
      <c r="G2768" s="326"/>
      <c r="H2768" s="326"/>
      <c r="I2768" s="327">
        <v>4.34</v>
      </c>
      <c r="J2768" s="326"/>
      <c r="K2768" s="326"/>
      <c r="L2768" s="328"/>
      <c r="M2768" s="326"/>
      <c r="N2768" s="326"/>
      <c r="O2768" s="328"/>
      <c r="P2768" s="326"/>
      <c r="Q2768" s="290">
        <v>4.34</v>
      </c>
    </row>
    <row r="2769" spans="1:17" hidden="1" outlineLevel="1" collapsed="1" x14ac:dyDescent="0.25">
      <c r="A2769" s="287"/>
      <c r="B2769" s="287"/>
      <c r="C2769" s="287"/>
      <c r="D2769" s="325">
        <v>100459578</v>
      </c>
      <c r="E2769" s="326"/>
      <c r="F2769" s="326"/>
      <c r="G2769" s="326"/>
      <c r="H2769" s="326"/>
      <c r="I2769" s="327">
        <v>11.66</v>
      </c>
      <c r="J2769" s="326"/>
      <c r="K2769" s="326"/>
      <c r="L2769" s="328"/>
      <c r="M2769" s="326"/>
      <c r="N2769" s="326"/>
      <c r="O2769" s="328"/>
      <c r="P2769" s="326"/>
      <c r="Q2769" s="290">
        <v>11.66</v>
      </c>
    </row>
    <row r="2770" spans="1:17" hidden="1" outlineLevel="1" collapsed="1" x14ac:dyDescent="0.25">
      <c r="A2770" s="287"/>
      <c r="B2770" s="287"/>
      <c r="C2770" s="287"/>
      <c r="D2770" s="325">
        <v>100459346</v>
      </c>
      <c r="E2770" s="326"/>
      <c r="F2770" s="326"/>
      <c r="G2770" s="326"/>
      <c r="H2770" s="326"/>
      <c r="I2770" s="327">
        <v>10.050000000000001</v>
      </c>
      <c r="J2770" s="326"/>
      <c r="K2770" s="326"/>
      <c r="L2770" s="328"/>
      <c r="M2770" s="326"/>
      <c r="N2770" s="326"/>
      <c r="O2770" s="328"/>
      <c r="P2770" s="326"/>
      <c r="Q2770" s="290">
        <v>10.050000000000001</v>
      </c>
    </row>
    <row r="2771" spans="1:17" hidden="1" outlineLevel="1" collapsed="1" x14ac:dyDescent="0.25">
      <c r="A2771" s="287"/>
      <c r="B2771" s="287"/>
      <c r="C2771" s="287"/>
      <c r="D2771" s="325">
        <v>100459337</v>
      </c>
      <c r="E2771" s="326"/>
      <c r="F2771" s="326"/>
      <c r="G2771" s="326"/>
      <c r="H2771" s="326"/>
      <c r="I2771" s="327">
        <v>6.17</v>
      </c>
      <c r="J2771" s="326"/>
      <c r="K2771" s="326"/>
      <c r="L2771" s="328"/>
      <c r="M2771" s="326"/>
      <c r="N2771" s="326"/>
      <c r="O2771" s="328"/>
      <c r="P2771" s="326"/>
      <c r="Q2771" s="290">
        <v>6.17</v>
      </c>
    </row>
    <row r="2772" spans="1:17" hidden="1" outlineLevel="1" collapsed="1" x14ac:dyDescent="0.25">
      <c r="A2772" s="287"/>
      <c r="B2772" s="287"/>
      <c r="C2772" s="287"/>
      <c r="D2772" s="325">
        <v>100459366</v>
      </c>
      <c r="E2772" s="326"/>
      <c r="F2772" s="326"/>
      <c r="G2772" s="326"/>
      <c r="H2772" s="326"/>
      <c r="I2772" s="327">
        <v>3.02</v>
      </c>
      <c r="J2772" s="326"/>
      <c r="K2772" s="326"/>
      <c r="L2772" s="328"/>
      <c r="M2772" s="326"/>
      <c r="N2772" s="326"/>
      <c r="O2772" s="328"/>
      <c r="P2772" s="326"/>
      <c r="Q2772" s="290">
        <v>3.02</v>
      </c>
    </row>
    <row r="2773" spans="1:17" hidden="1" outlineLevel="1" collapsed="1" x14ac:dyDescent="0.25">
      <c r="A2773" s="287"/>
      <c r="B2773" s="287"/>
      <c r="C2773" s="287"/>
      <c r="D2773" s="325">
        <v>100459474</v>
      </c>
      <c r="E2773" s="326"/>
      <c r="F2773" s="326"/>
      <c r="G2773" s="326"/>
      <c r="H2773" s="326"/>
      <c r="I2773" s="327">
        <v>8.3000000000000007</v>
      </c>
      <c r="J2773" s="326"/>
      <c r="K2773" s="326"/>
      <c r="L2773" s="328"/>
      <c r="M2773" s="326"/>
      <c r="N2773" s="326"/>
      <c r="O2773" s="328"/>
      <c r="P2773" s="326"/>
      <c r="Q2773" s="290">
        <v>8.3000000000000007</v>
      </c>
    </row>
    <row r="2774" spans="1:17" hidden="1" outlineLevel="1" collapsed="1" x14ac:dyDescent="0.25">
      <c r="A2774" s="287"/>
      <c r="B2774" s="287"/>
      <c r="C2774" s="287"/>
      <c r="D2774" s="325">
        <v>100459626</v>
      </c>
      <c r="E2774" s="326"/>
      <c r="F2774" s="326"/>
      <c r="G2774" s="326"/>
      <c r="H2774" s="326"/>
      <c r="I2774" s="327">
        <v>4.4400000000000004</v>
      </c>
      <c r="J2774" s="326"/>
      <c r="K2774" s="326"/>
      <c r="L2774" s="328"/>
      <c r="M2774" s="326"/>
      <c r="N2774" s="326"/>
      <c r="O2774" s="328"/>
      <c r="P2774" s="326"/>
      <c r="Q2774" s="290">
        <v>4.4400000000000004</v>
      </c>
    </row>
    <row r="2775" spans="1:17" hidden="1" outlineLevel="1" collapsed="1" x14ac:dyDescent="0.25">
      <c r="A2775" s="287"/>
      <c r="B2775" s="287"/>
      <c r="C2775" s="287"/>
      <c r="D2775" s="325">
        <v>100459105</v>
      </c>
      <c r="E2775" s="326"/>
      <c r="F2775" s="326"/>
      <c r="G2775" s="326"/>
      <c r="H2775" s="326"/>
      <c r="I2775" s="327">
        <v>2.74</v>
      </c>
      <c r="J2775" s="326"/>
      <c r="K2775" s="326"/>
      <c r="L2775" s="328"/>
      <c r="M2775" s="326"/>
      <c r="N2775" s="326"/>
      <c r="O2775" s="328"/>
      <c r="P2775" s="326"/>
      <c r="Q2775" s="290">
        <v>2.74</v>
      </c>
    </row>
    <row r="2776" spans="1:17" hidden="1" outlineLevel="1" collapsed="1" x14ac:dyDescent="0.25">
      <c r="A2776" s="287"/>
      <c r="B2776" s="287"/>
      <c r="C2776" s="287"/>
      <c r="D2776" s="325">
        <v>100459062</v>
      </c>
      <c r="E2776" s="326"/>
      <c r="F2776" s="326"/>
      <c r="G2776" s="326"/>
      <c r="H2776" s="326"/>
      <c r="I2776" s="327">
        <v>3.93</v>
      </c>
      <c r="J2776" s="326"/>
      <c r="K2776" s="326"/>
      <c r="L2776" s="328"/>
      <c r="M2776" s="326"/>
      <c r="N2776" s="326"/>
      <c r="O2776" s="328"/>
      <c r="P2776" s="326"/>
      <c r="Q2776" s="290">
        <v>3.93</v>
      </c>
    </row>
    <row r="2777" spans="1:17" hidden="1" outlineLevel="1" collapsed="1" x14ac:dyDescent="0.25">
      <c r="A2777" s="287"/>
      <c r="B2777" s="287"/>
      <c r="C2777" s="287"/>
      <c r="D2777" s="325">
        <v>100458903</v>
      </c>
      <c r="E2777" s="326"/>
      <c r="F2777" s="326"/>
      <c r="G2777" s="326"/>
      <c r="H2777" s="326"/>
      <c r="I2777" s="327">
        <v>4.04</v>
      </c>
      <c r="J2777" s="326"/>
      <c r="K2777" s="326"/>
      <c r="L2777" s="328"/>
      <c r="M2777" s="326"/>
      <c r="N2777" s="326"/>
      <c r="O2777" s="328"/>
      <c r="P2777" s="326"/>
      <c r="Q2777" s="290">
        <v>4.04</v>
      </c>
    </row>
    <row r="2778" spans="1:17" hidden="1" outlineLevel="1" collapsed="1" x14ac:dyDescent="0.25">
      <c r="A2778" s="287"/>
      <c r="B2778" s="287"/>
      <c r="C2778" s="287"/>
      <c r="D2778" s="325">
        <v>100459026</v>
      </c>
      <c r="E2778" s="326"/>
      <c r="F2778" s="326"/>
      <c r="G2778" s="326"/>
      <c r="H2778" s="326"/>
      <c r="I2778" s="327">
        <v>9.48</v>
      </c>
      <c r="J2778" s="326"/>
      <c r="K2778" s="326"/>
      <c r="L2778" s="328"/>
      <c r="M2778" s="326"/>
      <c r="N2778" s="326"/>
      <c r="O2778" s="328"/>
      <c r="P2778" s="326"/>
      <c r="Q2778" s="290">
        <v>9.48</v>
      </c>
    </row>
    <row r="2779" spans="1:17" hidden="1" outlineLevel="1" collapsed="1" x14ac:dyDescent="0.25">
      <c r="A2779" s="287"/>
      <c r="B2779" s="287"/>
      <c r="C2779" s="287"/>
      <c r="D2779" s="325">
        <v>100458885</v>
      </c>
      <c r="E2779" s="326"/>
      <c r="F2779" s="326"/>
      <c r="G2779" s="326"/>
      <c r="H2779" s="326"/>
      <c r="I2779" s="327">
        <v>2.23</v>
      </c>
      <c r="J2779" s="326"/>
      <c r="K2779" s="326"/>
      <c r="L2779" s="328"/>
      <c r="M2779" s="326"/>
      <c r="N2779" s="326"/>
      <c r="O2779" s="328"/>
      <c r="P2779" s="326"/>
      <c r="Q2779" s="290">
        <v>2.23</v>
      </c>
    </row>
    <row r="2780" spans="1:17" hidden="1" outlineLevel="1" collapsed="1" x14ac:dyDescent="0.25">
      <c r="A2780" s="287"/>
      <c r="B2780" s="287"/>
      <c r="C2780" s="287"/>
      <c r="D2780" s="325">
        <v>100459159</v>
      </c>
      <c r="E2780" s="326"/>
      <c r="F2780" s="326"/>
      <c r="G2780" s="326"/>
      <c r="H2780" s="326"/>
      <c r="I2780" s="327">
        <v>4.18</v>
      </c>
      <c r="J2780" s="326"/>
      <c r="K2780" s="326"/>
      <c r="L2780" s="328"/>
      <c r="M2780" s="326"/>
      <c r="N2780" s="326"/>
      <c r="O2780" s="328"/>
      <c r="P2780" s="326"/>
      <c r="Q2780" s="290">
        <v>4.18</v>
      </c>
    </row>
    <row r="2781" spans="1:17" hidden="1" outlineLevel="1" collapsed="1" x14ac:dyDescent="0.25">
      <c r="A2781" s="287"/>
      <c r="B2781" s="287"/>
      <c r="C2781" s="287"/>
      <c r="D2781" s="325">
        <v>100458627</v>
      </c>
      <c r="E2781" s="326"/>
      <c r="F2781" s="326"/>
      <c r="G2781" s="326"/>
      <c r="H2781" s="326"/>
      <c r="I2781" s="327">
        <v>2.4409999999999998</v>
      </c>
      <c r="J2781" s="326"/>
      <c r="K2781" s="326"/>
      <c r="L2781" s="328"/>
      <c r="M2781" s="326"/>
      <c r="N2781" s="326"/>
      <c r="O2781" s="328"/>
      <c r="P2781" s="326"/>
      <c r="Q2781" s="290">
        <v>2.4409999999999998</v>
      </c>
    </row>
    <row r="2782" spans="1:17" hidden="1" outlineLevel="1" collapsed="1" x14ac:dyDescent="0.25">
      <c r="A2782" s="287"/>
      <c r="B2782" s="287"/>
      <c r="C2782" s="287"/>
      <c r="D2782" s="325">
        <v>100458634</v>
      </c>
      <c r="E2782" s="326"/>
      <c r="F2782" s="326"/>
      <c r="G2782" s="326"/>
      <c r="H2782" s="326"/>
      <c r="I2782" s="327">
        <v>8.73</v>
      </c>
      <c r="J2782" s="326"/>
      <c r="K2782" s="326"/>
      <c r="L2782" s="328"/>
      <c r="M2782" s="326"/>
      <c r="N2782" s="326"/>
      <c r="O2782" s="328"/>
      <c r="P2782" s="326"/>
      <c r="Q2782" s="290">
        <v>8.73</v>
      </c>
    </row>
    <row r="2783" spans="1:17" hidden="1" outlineLevel="1" collapsed="1" x14ac:dyDescent="0.25">
      <c r="A2783" s="287"/>
      <c r="B2783" s="287"/>
      <c r="C2783" s="287"/>
      <c r="D2783" s="325">
        <v>100458518</v>
      </c>
      <c r="E2783" s="326"/>
      <c r="F2783" s="326"/>
      <c r="G2783" s="326"/>
      <c r="H2783" s="326"/>
      <c r="I2783" s="327">
        <v>5.19</v>
      </c>
      <c r="J2783" s="326"/>
      <c r="K2783" s="326"/>
      <c r="L2783" s="328"/>
      <c r="M2783" s="326"/>
      <c r="N2783" s="326"/>
      <c r="O2783" s="328"/>
      <c r="P2783" s="326"/>
      <c r="Q2783" s="290">
        <v>5.19</v>
      </c>
    </row>
    <row r="2784" spans="1:17" hidden="1" outlineLevel="1" collapsed="1" x14ac:dyDescent="0.25">
      <c r="A2784" s="287"/>
      <c r="B2784" s="287"/>
      <c r="C2784" s="287"/>
      <c r="D2784" s="325">
        <v>100458873</v>
      </c>
      <c r="E2784" s="326"/>
      <c r="F2784" s="326"/>
      <c r="G2784" s="326"/>
      <c r="H2784" s="326"/>
      <c r="I2784" s="327">
        <v>8.2100000000000009</v>
      </c>
      <c r="J2784" s="326"/>
      <c r="K2784" s="326"/>
      <c r="L2784" s="328"/>
      <c r="M2784" s="326"/>
      <c r="N2784" s="326"/>
      <c r="O2784" s="328"/>
      <c r="P2784" s="326"/>
      <c r="Q2784" s="290">
        <v>8.2100000000000009</v>
      </c>
    </row>
    <row r="2785" spans="1:17" hidden="1" outlineLevel="1" collapsed="1" x14ac:dyDescent="0.25">
      <c r="A2785" s="287"/>
      <c r="B2785" s="287"/>
      <c r="C2785" s="287"/>
      <c r="D2785" s="325">
        <v>100458848</v>
      </c>
      <c r="E2785" s="326"/>
      <c r="F2785" s="326"/>
      <c r="G2785" s="326"/>
      <c r="H2785" s="326"/>
      <c r="I2785" s="327">
        <v>2.71</v>
      </c>
      <c r="J2785" s="326"/>
      <c r="K2785" s="326"/>
      <c r="L2785" s="328"/>
      <c r="M2785" s="326"/>
      <c r="N2785" s="326"/>
      <c r="O2785" s="328"/>
      <c r="P2785" s="326"/>
      <c r="Q2785" s="290">
        <v>2.71</v>
      </c>
    </row>
    <row r="2786" spans="1:17" hidden="1" outlineLevel="1" collapsed="1" x14ac:dyDescent="0.25">
      <c r="A2786" s="287"/>
      <c r="B2786" s="287"/>
      <c r="C2786" s="287"/>
      <c r="D2786" s="325">
        <v>100458676</v>
      </c>
      <c r="E2786" s="326"/>
      <c r="F2786" s="326"/>
      <c r="G2786" s="326"/>
      <c r="H2786" s="326"/>
      <c r="I2786" s="327">
        <v>4.76</v>
      </c>
      <c r="J2786" s="326"/>
      <c r="K2786" s="326"/>
      <c r="L2786" s="328"/>
      <c r="M2786" s="326"/>
      <c r="N2786" s="326"/>
      <c r="O2786" s="328"/>
      <c r="P2786" s="326"/>
      <c r="Q2786" s="290">
        <v>4.76</v>
      </c>
    </row>
    <row r="2787" spans="1:17" hidden="1" outlineLevel="1" collapsed="1" x14ac:dyDescent="0.25">
      <c r="A2787" s="287"/>
      <c r="B2787" s="287"/>
      <c r="C2787" s="287"/>
      <c r="D2787" s="325">
        <v>100461203</v>
      </c>
      <c r="E2787" s="326"/>
      <c r="F2787" s="326"/>
      <c r="G2787" s="326"/>
      <c r="H2787" s="326"/>
      <c r="I2787" s="327">
        <v>2.64</v>
      </c>
      <c r="J2787" s="326"/>
      <c r="K2787" s="326"/>
      <c r="L2787" s="328"/>
      <c r="M2787" s="326"/>
      <c r="N2787" s="326"/>
      <c r="O2787" s="328"/>
      <c r="P2787" s="326"/>
      <c r="Q2787" s="290">
        <v>2.64</v>
      </c>
    </row>
    <row r="2788" spans="1:17" hidden="1" outlineLevel="1" collapsed="1" x14ac:dyDescent="0.25">
      <c r="A2788" s="287"/>
      <c r="B2788" s="287"/>
      <c r="C2788" s="287"/>
      <c r="D2788" s="325">
        <v>100461162</v>
      </c>
      <c r="E2788" s="326"/>
      <c r="F2788" s="326"/>
      <c r="G2788" s="326"/>
      <c r="H2788" s="326"/>
      <c r="I2788" s="327">
        <v>6.47</v>
      </c>
      <c r="J2788" s="326"/>
      <c r="K2788" s="326"/>
      <c r="L2788" s="328"/>
      <c r="M2788" s="326"/>
      <c r="N2788" s="326"/>
      <c r="O2788" s="328"/>
      <c r="P2788" s="326"/>
      <c r="Q2788" s="290">
        <v>6.47</v>
      </c>
    </row>
    <row r="2789" spans="1:17" hidden="1" outlineLevel="1" collapsed="1" x14ac:dyDescent="0.25">
      <c r="A2789" s="287"/>
      <c r="B2789" s="287"/>
      <c r="C2789" s="287"/>
      <c r="D2789" s="325">
        <v>100461174</v>
      </c>
      <c r="E2789" s="326"/>
      <c r="F2789" s="326"/>
      <c r="G2789" s="326"/>
      <c r="H2789" s="326"/>
      <c r="I2789" s="327">
        <v>10.35</v>
      </c>
      <c r="J2789" s="326"/>
      <c r="K2789" s="326"/>
      <c r="L2789" s="328"/>
      <c r="M2789" s="326"/>
      <c r="N2789" s="326"/>
      <c r="O2789" s="328"/>
      <c r="P2789" s="326"/>
      <c r="Q2789" s="290">
        <v>10.35</v>
      </c>
    </row>
    <row r="2790" spans="1:17" hidden="1" outlineLevel="1" collapsed="1" x14ac:dyDescent="0.25">
      <c r="A2790" s="287"/>
      <c r="B2790" s="287"/>
      <c r="C2790" s="287"/>
      <c r="D2790" s="325">
        <v>100461019</v>
      </c>
      <c r="E2790" s="326"/>
      <c r="F2790" s="326"/>
      <c r="G2790" s="326"/>
      <c r="H2790" s="326"/>
      <c r="I2790" s="327">
        <v>9.61</v>
      </c>
      <c r="J2790" s="326"/>
      <c r="K2790" s="326"/>
      <c r="L2790" s="328"/>
      <c r="M2790" s="326"/>
      <c r="N2790" s="326"/>
      <c r="O2790" s="328"/>
      <c r="P2790" s="326"/>
      <c r="Q2790" s="290">
        <v>9.61</v>
      </c>
    </row>
    <row r="2791" spans="1:17" hidden="1" outlineLevel="1" collapsed="1" x14ac:dyDescent="0.25">
      <c r="A2791" s="287"/>
      <c r="B2791" s="287"/>
      <c r="C2791" s="287"/>
      <c r="D2791" s="325">
        <v>100460965</v>
      </c>
      <c r="E2791" s="326"/>
      <c r="F2791" s="326"/>
      <c r="G2791" s="326"/>
      <c r="H2791" s="326"/>
      <c r="I2791" s="327">
        <v>10.97</v>
      </c>
      <c r="J2791" s="326"/>
      <c r="K2791" s="326"/>
      <c r="L2791" s="328"/>
      <c r="M2791" s="326"/>
      <c r="N2791" s="326"/>
      <c r="O2791" s="328"/>
      <c r="P2791" s="326"/>
      <c r="Q2791" s="290">
        <v>10.97</v>
      </c>
    </row>
    <row r="2792" spans="1:17" hidden="1" outlineLevel="1" collapsed="1" x14ac:dyDescent="0.25">
      <c r="A2792" s="287"/>
      <c r="B2792" s="287"/>
      <c r="C2792" s="287"/>
      <c r="D2792" s="325">
        <v>100460870</v>
      </c>
      <c r="E2792" s="326"/>
      <c r="F2792" s="326"/>
      <c r="G2792" s="326"/>
      <c r="H2792" s="326"/>
      <c r="I2792" s="327">
        <v>9.23</v>
      </c>
      <c r="J2792" s="326"/>
      <c r="K2792" s="326"/>
      <c r="L2792" s="328"/>
      <c r="M2792" s="326"/>
      <c r="N2792" s="326"/>
      <c r="O2792" s="328"/>
      <c r="P2792" s="326"/>
      <c r="Q2792" s="290">
        <v>9.23</v>
      </c>
    </row>
    <row r="2793" spans="1:17" hidden="1" outlineLevel="1" collapsed="1" x14ac:dyDescent="0.25">
      <c r="A2793" s="287"/>
      <c r="B2793" s="287"/>
      <c r="C2793" s="287"/>
      <c r="D2793" s="325">
        <v>100460754</v>
      </c>
      <c r="E2793" s="326"/>
      <c r="F2793" s="326"/>
      <c r="G2793" s="326"/>
      <c r="H2793" s="326"/>
      <c r="I2793" s="327">
        <v>6.71</v>
      </c>
      <c r="J2793" s="326"/>
      <c r="K2793" s="326"/>
      <c r="L2793" s="328"/>
      <c r="M2793" s="326"/>
      <c r="N2793" s="326"/>
      <c r="O2793" s="328"/>
      <c r="P2793" s="326"/>
      <c r="Q2793" s="290">
        <v>6.71</v>
      </c>
    </row>
    <row r="2794" spans="1:17" hidden="1" outlineLevel="1" collapsed="1" x14ac:dyDescent="0.25">
      <c r="A2794" s="287"/>
      <c r="B2794" s="287"/>
      <c r="C2794" s="287"/>
      <c r="D2794" s="325">
        <v>100460765</v>
      </c>
      <c r="E2794" s="326"/>
      <c r="F2794" s="326"/>
      <c r="G2794" s="326"/>
      <c r="H2794" s="326"/>
      <c r="I2794" s="327">
        <v>3.79</v>
      </c>
      <c r="J2794" s="326"/>
      <c r="K2794" s="326"/>
      <c r="L2794" s="328"/>
      <c r="M2794" s="326"/>
      <c r="N2794" s="326"/>
      <c r="O2794" s="328"/>
      <c r="P2794" s="326"/>
      <c r="Q2794" s="290">
        <v>3.79</v>
      </c>
    </row>
    <row r="2795" spans="1:17" hidden="1" outlineLevel="1" collapsed="1" x14ac:dyDescent="0.25">
      <c r="A2795" s="287"/>
      <c r="B2795" s="287"/>
      <c r="C2795" s="287"/>
      <c r="D2795" s="325">
        <v>100460625</v>
      </c>
      <c r="E2795" s="326"/>
      <c r="F2795" s="326"/>
      <c r="G2795" s="326"/>
      <c r="H2795" s="326"/>
      <c r="I2795" s="327">
        <v>5.83</v>
      </c>
      <c r="J2795" s="326"/>
      <c r="K2795" s="326"/>
      <c r="L2795" s="328"/>
      <c r="M2795" s="326"/>
      <c r="N2795" s="326"/>
      <c r="O2795" s="328"/>
      <c r="P2795" s="326"/>
      <c r="Q2795" s="290">
        <v>5.83</v>
      </c>
    </row>
    <row r="2796" spans="1:17" hidden="1" outlineLevel="1" collapsed="1" x14ac:dyDescent="0.25">
      <c r="A2796" s="287"/>
      <c r="B2796" s="287"/>
      <c r="C2796" s="287"/>
      <c r="D2796" s="325">
        <v>100461030</v>
      </c>
      <c r="E2796" s="326"/>
      <c r="F2796" s="326"/>
      <c r="G2796" s="326"/>
      <c r="H2796" s="326"/>
      <c r="I2796" s="327">
        <v>4.01</v>
      </c>
      <c r="J2796" s="326"/>
      <c r="K2796" s="326"/>
      <c r="L2796" s="328"/>
      <c r="M2796" s="326"/>
      <c r="N2796" s="326"/>
      <c r="O2796" s="328"/>
      <c r="P2796" s="326"/>
      <c r="Q2796" s="290">
        <v>4.01</v>
      </c>
    </row>
    <row r="2797" spans="1:17" hidden="1" outlineLevel="1" collapsed="1" x14ac:dyDescent="0.25">
      <c r="A2797" s="287"/>
      <c r="B2797" s="287"/>
      <c r="C2797" s="287"/>
      <c r="D2797" s="325">
        <v>100460733</v>
      </c>
      <c r="E2797" s="326"/>
      <c r="F2797" s="326"/>
      <c r="G2797" s="326"/>
      <c r="H2797" s="326"/>
      <c r="I2797" s="327">
        <v>7.4</v>
      </c>
      <c r="J2797" s="326"/>
      <c r="K2797" s="326"/>
      <c r="L2797" s="328"/>
      <c r="M2797" s="326"/>
      <c r="N2797" s="326"/>
      <c r="O2797" s="328"/>
      <c r="P2797" s="326"/>
      <c r="Q2797" s="290">
        <v>7.4</v>
      </c>
    </row>
    <row r="2798" spans="1:17" hidden="1" outlineLevel="1" collapsed="1" x14ac:dyDescent="0.25">
      <c r="A2798" s="287"/>
      <c r="B2798" s="287"/>
      <c r="C2798" s="287"/>
      <c r="D2798" s="325">
        <v>100460734</v>
      </c>
      <c r="E2798" s="326"/>
      <c r="F2798" s="326"/>
      <c r="G2798" s="326"/>
      <c r="H2798" s="326"/>
      <c r="I2798" s="327">
        <v>10.36</v>
      </c>
      <c r="J2798" s="326"/>
      <c r="K2798" s="326"/>
      <c r="L2798" s="328"/>
      <c r="M2798" s="326"/>
      <c r="N2798" s="326"/>
      <c r="O2798" s="328"/>
      <c r="P2798" s="326"/>
      <c r="Q2798" s="290">
        <v>10.36</v>
      </c>
    </row>
    <row r="2799" spans="1:17" hidden="1" outlineLevel="1" collapsed="1" x14ac:dyDescent="0.25">
      <c r="A2799" s="287"/>
      <c r="B2799" s="287"/>
      <c r="C2799" s="287"/>
      <c r="D2799" s="325">
        <v>100460656</v>
      </c>
      <c r="E2799" s="326"/>
      <c r="F2799" s="326"/>
      <c r="G2799" s="326"/>
      <c r="H2799" s="326"/>
      <c r="I2799" s="327">
        <v>11.2</v>
      </c>
      <c r="J2799" s="326"/>
      <c r="K2799" s="326"/>
      <c r="L2799" s="328"/>
      <c r="M2799" s="326"/>
      <c r="N2799" s="326"/>
      <c r="O2799" s="328"/>
      <c r="P2799" s="326"/>
      <c r="Q2799" s="290">
        <v>11.2</v>
      </c>
    </row>
    <row r="2800" spans="1:17" hidden="1" outlineLevel="1" collapsed="1" x14ac:dyDescent="0.25">
      <c r="A2800" s="287"/>
      <c r="B2800" s="287"/>
      <c r="C2800" s="287"/>
      <c r="D2800" s="325">
        <v>100460465</v>
      </c>
      <c r="E2800" s="326"/>
      <c r="F2800" s="326"/>
      <c r="G2800" s="326"/>
      <c r="H2800" s="326"/>
      <c r="I2800" s="327">
        <v>8.65</v>
      </c>
      <c r="J2800" s="326"/>
      <c r="K2800" s="326"/>
      <c r="L2800" s="328"/>
      <c r="M2800" s="326"/>
      <c r="N2800" s="326"/>
      <c r="O2800" s="328"/>
      <c r="P2800" s="326"/>
      <c r="Q2800" s="290">
        <v>8.65</v>
      </c>
    </row>
    <row r="2801" spans="1:17" hidden="1" outlineLevel="1" collapsed="1" x14ac:dyDescent="0.25">
      <c r="A2801" s="287"/>
      <c r="B2801" s="287"/>
      <c r="C2801" s="287"/>
      <c r="D2801" s="325">
        <v>100460544</v>
      </c>
      <c r="E2801" s="326"/>
      <c r="F2801" s="326"/>
      <c r="G2801" s="326"/>
      <c r="H2801" s="326"/>
      <c r="I2801" s="327">
        <v>6.97</v>
      </c>
      <c r="J2801" s="326"/>
      <c r="K2801" s="326"/>
      <c r="L2801" s="328"/>
      <c r="M2801" s="326"/>
      <c r="N2801" s="326"/>
      <c r="O2801" s="328"/>
      <c r="P2801" s="326"/>
      <c r="Q2801" s="290">
        <v>6.97</v>
      </c>
    </row>
    <row r="2802" spans="1:17" hidden="1" outlineLevel="1" collapsed="1" x14ac:dyDescent="0.25">
      <c r="A2802" s="287"/>
      <c r="B2802" s="287"/>
      <c r="C2802" s="287"/>
      <c r="D2802" s="325">
        <v>100460336</v>
      </c>
      <c r="E2802" s="326"/>
      <c r="F2802" s="326"/>
      <c r="G2802" s="326"/>
      <c r="H2802" s="326"/>
      <c r="I2802" s="327">
        <v>7.11</v>
      </c>
      <c r="J2802" s="326"/>
      <c r="K2802" s="326"/>
      <c r="L2802" s="328"/>
      <c r="M2802" s="326"/>
      <c r="N2802" s="326"/>
      <c r="O2802" s="328"/>
      <c r="P2802" s="326"/>
      <c r="Q2802" s="290">
        <v>7.11</v>
      </c>
    </row>
    <row r="2803" spans="1:17" hidden="1" outlineLevel="1" collapsed="1" x14ac:dyDescent="0.25">
      <c r="A2803" s="287"/>
      <c r="B2803" s="287"/>
      <c r="C2803" s="287"/>
      <c r="D2803" s="325">
        <v>100460392</v>
      </c>
      <c r="E2803" s="326"/>
      <c r="F2803" s="326"/>
      <c r="G2803" s="326"/>
      <c r="H2803" s="326"/>
      <c r="I2803" s="327">
        <v>2.86</v>
      </c>
      <c r="J2803" s="326"/>
      <c r="K2803" s="326"/>
      <c r="L2803" s="328"/>
      <c r="M2803" s="326"/>
      <c r="N2803" s="326"/>
      <c r="O2803" s="328"/>
      <c r="P2803" s="326"/>
      <c r="Q2803" s="290">
        <v>2.86</v>
      </c>
    </row>
    <row r="2804" spans="1:17" hidden="1" outlineLevel="1" collapsed="1" x14ac:dyDescent="0.25">
      <c r="A2804" s="287"/>
      <c r="B2804" s="287"/>
      <c r="C2804" s="287"/>
      <c r="D2804" s="325">
        <v>100460355</v>
      </c>
      <c r="E2804" s="326"/>
      <c r="F2804" s="326"/>
      <c r="G2804" s="326"/>
      <c r="H2804" s="326"/>
      <c r="I2804" s="327">
        <v>11.605</v>
      </c>
      <c r="J2804" s="326"/>
      <c r="K2804" s="326"/>
      <c r="L2804" s="328"/>
      <c r="M2804" s="326"/>
      <c r="N2804" s="326"/>
      <c r="O2804" s="328"/>
      <c r="P2804" s="326"/>
      <c r="Q2804" s="290">
        <v>11.605</v>
      </c>
    </row>
    <row r="2805" spans="1:17" hidden="1" outlineLevel="1" collapsed="1" x14ac:dyDescent="0.25">
      <c r="A2805" s="287"/>
      <c r="B2805" s="287"/>
      <c r="C2805" s="287"/>
      <c r="D2805" s="325">
        <v>100460088</v>
      </c>
      <c r="E2805" s="326"/>
      <c r="F2805" s="326"/>
      <c r="G2805" s="326"/>
      <c r="H2805" s="326"/>
      <c r="I2805" s="327">
        <v>11.55</v>
      </c>
      <c r="J2805" s="326"/>
      <c r="K2805" s="326"/>
      <c r="L2805" s="328"/>
      <c r="M2805" s="326"/>
      <c r="N2805" s="326"/>
      <c r="O2805" s="328"/>
      <c r="P2805" s="326"/>
      <c r="Q2805" s="290">
        <v>11.55</v>
      </c>
    </row>
    <row r="2806" spans="1:17" hidden="1" outlineLevel="1" collapsed="1" x14ac:dyDescent="0.25">
      <c r="A2806" s="287"/>
      <c r="B2806" s="287"/>
      <c r="C2806" s="287"/>
      <c r="D2806" s="325">
        <v>100460142</v>
      </c>
      <c r="E2806" s="326"/>
      <c r="F2806" s="326"/>
      <c r="G2806" s="326"/>
      <c r="H2806" s="326"/>
      <c r="I2806" s="327">
        <v>3.94</v>
      </c>
      <c r="J2806" s="326"/>
      <c r="K2806" s="326"/>
      <c r="L2806" s="328"/>
      <c r="M2806" s="326"/>
      <c r="N2806" s="326"/>
      <c r="O2806" s="328"/>
      <c r="P2806" s="326"/>
      <c r="Q2806" s="290">
        <v>3.94</v>
      </c>
    </row>
    <row r="2807" spans="1:17" hidden="1" outlineLevel="1" collapsed="1" x14ac:dyDescent="0.25">
      <c r="A2807" s="287"/>
      <c r="B2807" s="287"/>
      <c r="C2807" s="287"/>
      <c r="D2807" s="325">
        <v>100461387</v>
      </c>
      <c r="E2807" s="326"/>
      <c r="F2807" s="326"/>
      <c r="G2807" s="326"/>
      <c r="H2807" s="326"/>
      <c r="I2807" s="327">
        <v>4.16</v>
      </c>
      <c r="J2807" s="326"/>
      <c r="K2807" s="326"/>
      <c r="L2807" s="328"/>
      <c r="M2807" s="326"/>
      <c r="N2807" s="326"/>
      <c r="O2807" s="328"/>
      <c r="P2807" s="326"/>
      <c r="Q2807" s="290">
        <v>4.16</v>
      </c>
    </row>
    <row r="2808" spans="1:17" hidden="1" outlineLevel="1" collapsed="1" x14ac:dyDescent="0.25">
      <c r="A2808" s="287"/>
      <c r="B2808" s="287"/>
      <c r="C2808" s="287"/>
      <c r="D2808" s="325">
        <v>100461337</v>
      </c>
      <c r="E2808" s="326"/>
      <c r="F2808" s="326"/>
      <c r="G2808" s="326"/>
      <c r="H2808" s="326"/>
      <c r="I2808" s="327">
        <v>7.5</v>
      </c>
      <c r="J2808" s="326"/>
      <c r="K2808" s="326"/>
      <c r="L2808" s="328"/>
      <c r="M2808" s="326"/>
      <c r="N2808" s="326"/>
      <c r="O2808" s="328"/>
      <c r="P2808" s="326"/>
      <c r="Q2808" s="290">
        <v>7.5</v>
      </c>
    </row>
    <row r="2809" spans="1:17" hidden="1" outlineLevel="1" collapsed="1" x14ac:dyDescent="0.25">
      <c r="A2809" s="287"/>
      <c r="B2809" s="287"/>
      <c r="C2809" s="287"/>
      <c r="D2809" s="325">
        <v>100461185</v>
      </c>
      <c r="E2809" s="326"/>
      <c r="F2809" s="326"/>
      <c r="G2809" s="326"/>
      <c r="H2809" s="326"/>
      <c r="I2809" s="327">
        <v>11.39</v>
      </c>
      <c r="J2809" s="326"/>
      <c r="K2809" s="326"/>
      <c r="L2809" s="328"/>
      <c r="M2809" s="326"/>
      <c r="N2809" s="326"/>
      <c r="O2809" s="328"/>
      <c r="P2809" s="326"/>
      <c r="Q2809" s="290">
        <v>11.39</v>
      </c>
    </row>
    <row r="2810" spans="1:17" hidden="1" outlineLevel="1" collapsed="1" x14ac:dyDescent="0.25">
      <c r="A2810" s="287"/>
      <c r="B2810" s="287"/>
      <c r="C2810" s="287"/>
      <c r="D2810" s="325">
        <v>100461624</v>
      </c>
      <c r="E2810" s="326"/>
      <c r="F2810" s="326"/>
      <c r="G2810" s="326"/>
      <c r="H2810" s="326"/>
      <c r="I2810" s="327">
        <v>9.7100000000000009</v>
      </c>
      <c r="J2810" s="326"/>
      <c r="K2810" s="326"/>
      <c r="L2810" s="328"/>
      <c r="M2810" s="326"/>
      <c r="N2810" s="326"/>
      <c r="O2810" s="328"/>
      <c r="P2810" s="326"/>
      <c r="Q2810" s="290">
        <v>9.7100000000000009</v>
      </c>
    </row>
    <row r="2811" spans="1:17" hidden="1" outlineLevel="1" collapsed="1" x14ac:dyDescent="0.25">
      <c r="A2811" s="287"/>
      <c r="B2811" s="287"/>
      <c r="C2811" s="287"/>
      <c r="D2811" s="325">
        <v>100461648</v>
      </c>
      <c r="E2811" s="326"/>
      <c r="F2811" s="326"/>
      <c r="G2811" s="326"/>
      <c r="H2811" s="326"/>
      <c r="I2811" s="327">
        <v>2.98</v>
      </c>
      <c r="J2811" s="326"/>
      <c r="K2811" s="326"/>
      <c r="L2811" s="328"/>
      <c r="M2811" s="326"/>
      <c r="N2811" s="326"/>
      <c r="O2811" s="328"/>
      <c r="P2811" s="326"/>
      <c r="Q2811" s="290">
        <v>2.98</v>
      </c>
    </row>
    <row r="2812" spans="1:17" hidden="1" outlineLevel="1" collapsed="1" x14ac:dyDescent="0.25">
      <c r="A2812" s="287"/>
      <c r="B2812" s="287"/>
      <c r="C2812" s="287"/>
      <c r="D2812" s="325">
        <v>100461791</v>
      </c>
      <c r="E2812" s="326"/>
      <c r="F2812" s="326"/>
      <c r="G2812" s="326"/>
      <c r="H2812" s="326"/>
      <c r="I2812" s="327">
        <v>4.16</v>
      </c>
      <c r="J2812" s="326"/>
      <c r="K2812" s="326"/>
      <c r="L2812" s="328"/>
      <c r="M2812" s="326"/>
      <c r="N2812" s="326"/>
      <c r="O2812" s="328"/>
      <c r="P2812" s="326"/>
      <c r="Q2812" s="290">
        <v>4.16</v>
      </c>
    </row>
    <row r="2813" spans="1:17" hidden="1" outlineLevel="1" collapsed="1" x14ac:dyDescent="0.25">
      <c r="A2813" s="287"/>
      <c r="B2813" s="287"/>
      <c r="C2813" s="287"/>
      <c r="D2813" s="325">
        <v>100461743</v>
      </c>
      <c r="E2813" s="326"/>
      <c r="F2813" s="326"/>
      <c r="G2813" s="326"/>
      <c r="H2813" s="326"/>
      <c r="I2813" s="327">
        <v>8.02</v>
      </c>
      <c r="J2813" s="326"/>
      <c r="K2813" s="326"/>
      <c r="L2813" s="328"/>
      <c r="M2813" s="326"/>
      <c r="N2813" s="326"/>
      <c r="O2813" s="328"/>
      <c r="P2813" s="326"/>
      <c r="Q2813" s="290">
        <v>8.02</v>
      </c>
    </row>
    <row r="2814" spans="1:17" hidden="1" outlineLevel="1" collapsed="1" x14ac:dyDescent="0.25">
      <c r="A2814" s="287"/>
      <c r="B2814" s="287"/>
      <c r="C2814" s="287"/>
      <c r="D2814" s="325">
        <v>100462210</v>
      </c>
      <c r="E2814" s="326"/>
      <c r="F2814" s="326"/>
      <c r="G2814" s="326"/>
      <c r="H2814" s="326"/>
      <c r="I2814" s="327">
        <v>10.4</v>
      </c>
      <c r="J2814" s="326"/>
      <c r="K2814" s="326"/>
      <c r="L2814" s="328"/>
      <c r="M2814" s="326"/>
      <c r="N2814" s="326"/>
      <c r="O2814" s="328"/>
      <c r="P2814" s="326"/>
      <c r="Q2814" s="290">
        <v>10.4</v>
      </c>
    </row>
    <row r="2815" spans="1:17" hidden="1" outlineLevel="1" collapsed="1" x14ac:dyDescent="0.25">
      <c r="A2815" s="287"/>
      <c r="B2815" s="287"/>
      <c r="C2815" s="287"/>
      <c r="D2815" s="325">
        <v>100462156</v>
      </c>
      <c r="E2815" s="326"/>
      <c r="F2815" s="326"/>
      <c r="G2815" s="326"/>
      <c r="H2815" s="326"/>
      <c r="I2815" s="327">
        <v>2.87</v>
      </c>
      <c r="J2815" s="326"/>
      <c r="K2815" s="326"/>
      <c r="L2815" s="328"/>
      <c r="M2815" s="326"/>
      <c r="N2815" s="326"/>
      <c r="O2815" s="328"/>
      <c r="P2815" s="326"/>
      <c r="Q2815" s="290">
        <v>2.87</v>
      </c>
    </row>
    <row r="2816" spans="1:17" hidden="1" outlineLevel="1" collapsed="1" x14ac:dyDescent="0.25">
      <c r="A2816" s="287"/>
      <c r="B2816" s="287"/>
      <c r="C2816" s="287"/>
      <c r="D2816" s="325">
        <v>100462157</v>
      </c>
      <c r="E2816" s="326"/>
      <c r="F2816" s="326"/>
      <c r="G2816" s="326"/>
      <c r="H2816" s="326"/>
      <c r="I2816" s="327">
        <v>8.18</v>
      </c>
      <c r="J2816" s="326"/>
      <c r="K2816" s="326"/>
      <c r="L2816" s="328"/>
      <c r="M2816" s="326"/>
      <c r="N2816" s="326"/>
      <c r="O2816" s="328"/>
      <c r="P2816" s="326"/>
      <c r="Q2816" s="290">
        <v>8.18</v>
      </c>
    </row>
    <row r="2817" spans="1:17" hidden="1" outlineLevel="1" collapsed="1" x14ac:dyDescent="0.25">
      <c r="A2817" s="287"/>
      <c r="B2817" s="287"/>
      <c r="C2817" s="287"/>
      <c r="D2817" s="325">
        <v>100462047</v>
      </c>
      <c r="E2817" s="326"/>
      <c r="F2817" s="326"/>
      <c r="G2817" s="326"/>
      <c r="H2817" s="326"/>
      <c r="I2817" s="327">
        <v>9.9499999999999993</v>
      </c>
      <c r="J2817" s="326"/>
      <c r="K2817" s="326"/>
      <c r="L2817" s="328"/>
      <c r="M2817" s="326"/>
      <c r="N2817" s="326"/>
      <c r="O2817" s="328"/>
      <c r="P2817" s="326"/>
      <c r="Q2817" s="290">
        <v>9.9499999999999993</v>
      </c>
    </row>
    <row r="2818" spans="1:17" hidden="1" outlineLevel="1" collapsed="1" x14ac:dyDescent="0.25">
      <c r="A2818" s="287"/>
      <c r="B2818" s="287"/>
      <c r="C2818" s="287"/>
      <c r="D2818" s="325">
        <v>100462026</v>
      </c>
      <c r="E2818" s="326"/>
      <c r="F2818" s="326"/>
      <c r="G2818" s="326"/>
      <c r="H2818" s="326"/>
      <c r="I2818" s="327">
        <v>6.03</v>
      </c>
      <c r="J2818" s="326"/>
      <c r="K2818" s="326"/>
      <c r="L2818" s="328"/>
      <c r="M2818" s="326"/>
      <c r="N2818" s="326"/>
      <c r="O2818" s="328"/>
      <c r="P2818" s="326"/>
      <c r="Q2818" s="290">
        <v>6.03</v>
      </c>
    </row>
    <row r="2819" spans="1:17" hidden="1" outlineLevel="1" collapsed="1" x14ac:dyDescent="0.25">
      <c r="A2819" s="287"/>
      <c r="B2819" s="287"/>
      <c r="C2819" s="287"/>
      <c r="D2819" s="325">
        <v>100462068</v>
      </c>
      <c r="E2819" s="326"/>
      <c r="F2819" s="326"/>
      <c r="G2819" s="326"/>
      <c r="H2819" s="326"/>
      <c r="I2819" s="327">
        <v>14.95</v>
      </c>
      <c r="J2819" s="326"/>
      <c r="K2819" s="326"/>
      <c r="L2819" s="328"/>
      <c r="M2819" s="326"/>
      <c r="N2819" s="326"/>
      <c r="O2819" s="328"/>
      <c r="P2819" s="326"/>
      <c r="Q2819" s="290">
        <v>14.95</v>
      </c>
    </row>
    <row r="2820" spans="1:17" hidden="1" outlineLevel="1" collapsed="1" x14ac:dyDescent="0.25">
      <c r="A2820" s="287"/>
      <c r="B2820" s="287"/>
      <c r="C2820" s="287"/>
      <c r="D2820" s="325">
        <v>100462074</v>
      </c>
      <c r="E2820" s="326"/>
      <c r="F2820" s="326"/>
      <c r="G2820" s="326"/>
      <c r="H2820" s="326"/>
      <c r="I2820" s="327">
        <v>2.75</v>
      </c>
      <c r="J2820" s="326"/>
      <c r="K2820" s="326"/>
      <c r="L2820" s="328"/>
      <c r="M2820" s="326"/>
      <c r="N2820" s="326"/>
      <c r="O2820" s="328"/>
      <c r="P2820" s="326"/>
      <c r="Q2820" s="290">
        <v>2.75</v>
      </c>
    </row>
    <row r="2821" spans="1:17" hidden="1" outlineLevel="1" collapsed="1" x14ac:dyDescent="0.25">
      <c r="A2821" s="287"/>
      <c r="B2821" s="287"/>
      <c r="C2821" s="287"/>
      <c r="D2821" s="325">
        <v>100463308</v>
      </c>
      <c r="E2821" s="326"/>
      <c r="F2821" s="326"/>
      <c r="G2821" s="326"/>
      <c r="H2821" s="326"/>
      <c r="I2821" s="327">
        <v>11.85</v>
      </c>
      <c r="J2821" s="326"/>
      <c r="K2821" s="326"/>
      <c r="L2821" s="328"/>
      <c r="M2821" s="326"/>
      <c r="N2821" s="326"/>
      <c r="O2821" s="328"/>
      <c r="P2821" s="326"/>
      <c r="Q2821" s="290">
        <v>11.85</v>
      </c>
    </row>
    <row r="2822" spans="1:17" hidden="1" outlineLevel="1" collapsed="1" x14ac:dyDescent="0.25">
      <c r="A2822" s="287"/>
      <c r="B2822" s="287"/>
      <c r="C2822" s="287"/>
      <c r="D2822" s="325">
        <v>100463310</v>
      </c>
      <c r="E2822" s="326"/>
      <c r="F2822" s="326"/>
      <c r="G2822" s="326"/>
      <c r="H2822" s="326"/>
      <c r="I2822" s="327">
        <v>6.96</v>
      </c>
      <c r="J2822" s="326"/>
      <c r="K2822" s="326"/>
      <c r="L2822" s="328"/>
      <c r="M2822" s="326"/>
      <c r="N2822" s="326"/>
      <c r="O2822" s="328"/>
      <c r="P2822" s="326"/>
      <c r="Q2822" s="290">
        <v>6.96</v>
      </c>
    </row>
    <row r="2823" spans="1:17" hidden="1" outlineLevel="1" collapsed="1" x14ac:dyDescent="0.25">
      <c r="A2823" s="287"/>
      <c r="B2823" s="287"/>
      <c r="C2823" s="287"/>
      <c r="D2823" s="325">
        <v>100463360</v>
      </c>
      <c r="E2823" s="326"/>
      <c r="F2823" s="326"/>
      <c r="G2823" s="326"/>
      <c r="H2823" s="326"/>
      <c r="I2823" s="327">
        <v>4.04</v>
      </c>
      <c r="J2823" s="326"/>
      <c r="K2823" s="326"/>
      <c r="L2823" s="328"/>
      <c r="M2823" s="326"/>
      <c r="N2823" s="326"/>
      <c r="O2823" s="328"/>
      <c r="P2823" s="326"/>
      <c r="Q2823" s="290">
        <v>4.04</v>
      </c>
    </row>
    <row r="2824" spans="1:17" hidden="1" outlineLevel="1" collapsed="1" x14ac:dyDescent="0.25">
      <c r="A2824" s="287"/>
      <c r="B2824" s="287"/>
      <c r="C2824" s="287"/>
      <c r="D2824" s="325">
        <v>100463084</v>
      </c>
      <c r="E2824" s="326"/>
      <c r="F2824" s="326"/>
      <c r="G2824" s="326"/>
      <c r="H2824" s="326"/>
      <c r="I2824" s="327">
        <v>4.0599999999999996</v>
      </c>
      <c r="J2824" s="326"/>
      <c r="K2824" s="326"/>
      <c r="L2824" s="328"/>
      <c r="M2824" s="326"/>
      <c r="N2824" s="326"/>
      <c r="O2824" s="328"/>
      <c r="P2824" s="326"/>
      <c r="Q2824" s="290">
        <v>4.0599999999999996</v>
      </c>
    </row>
    <row r="2825" spans="1:17" hidden="1" outlineLevel="1" collapsed="1" x14ac:dyDescent="0.25">
      <c r="A2825" s="287"/>
      <c r="B2825" s="287"/>
      <c r="C2825" s="287"/>
      <c r="D2825" s="325">
        <v>100463067</v>
      </c>
      <c r="E2825" s="326"/>
      <c r="F2825" s="326"/>
      <c r="G2825" s="326"/>
      <c r="H2825" s="326"/>
      <c r="I2825" s="327">
        <v>14.51</v>
      </c>
      <c r="J2825" s="326"/>
      <c r="K2825" s="326"/>
      <c r="L2825" s="328"/>
      <c r="M2825" s="326"/>
      <c r="N2825" s="326"/>
      <c r="O2825" s="328"/>
      <c r="P2825" s="326"/>
      <c r="Q2825" s="290">
        <v>14.51</v>
      </c>
    </row>
    <row r="2826" spans="1:17" hidden="1" outlineLevel="1" collapsed="1" x14ac:dyDescent="0.25">
      <c r="A2826" s="287"/>
      <c r="B2826" s="287"/>
      <c r="C2826" s="287"/>
      <c r="D2826" s="325">
        <v>100462817</v>
      </c>
      <c r="E2826" s="326"/>
      <c r="F2826" s="326"/>
      <c r="G2826" s="326"/>
      <c r="H2826" s="326"/>
      <c r="I2826" s="327">
        <v>3.82</v>
      </c>
      <c r="J2826" s="326"/>
      <c r="K2826" s="326"/>
      <c r="L2826" s="328"/>
      <c r="M2826" s="326"/>
      <c r="N2826" s="326"/>
      <c r="O2826" s="328"/>
      <c r="P2826" s="326"/>
      <c r="Q2826" s="290">
        <v>3.82</v>
      </c>
    </row>
    <row r="2827" spans="1:17" hidden="1" outlineLevel="1" collapsed="1" x14ac:dyDescent="0.25">
      <c r="A2827" s="287"/>
      <c r="B2827" s="287"/>
      <c r="C2827" s="287"/>
      <c r="D2827" s="325">
        <v>100463042</v>
      </c>
      <c r="E2827" s="326"/>
      <c r="F2827" s="326"/>
      <c r="G2827" s="326"/>
      <c r="H2827" s="326"/>
      <c r="I2827" s="327">
        <v>9.67</v>
      </c>
      <c r="J2827" s="326"/>
      <c r="K2827" s="326"/>
      <c r="L2827" s="328"/>
      <c r="M2827" s="326"/>
      <c r="N2827" s="326"/>
      <c r="O2827" s="328"/>
      <c r="P2827" s="326"/>
      <c r="Q2827" s="290">
        <v>9.67</v>
      </c>
    </row>
    <row r="2828" spans="1:17" hidden="1" outlineLevel="1" collapsed="1" x14ac:dyDescent="0.25">
      <c r="A2828" s="287"/>
      <c r="B2828" s="287"/>
      <c r="C2828" s="287"/>
      <c r="D2828" s="325">
        <v>100463047</v>
      </c>
      <c r="E2828" s="326"/>
      <c r="F2828" s="326"/>
      <c r="G2828" s="326"/>
      <c r="H2828" s="326"/>
      <c r="I2828" s="327">
        <v>10.210000000000001</v>
      </c>
      <c r="J2828" s="326"/>
      <c r="K2828" s="326"/>
      <c r="L2828" s="328"/>
      <c r="M2828" s="326"/>
      <c r="N2828" s="326"/>
      <c r="O2828" s="328"/>
      <c r="P2828" s="326"/>
      <c r="Q2828" s="290">
        <v>10.210000000000001</v>
      </c>
    </row>
    <row r="2829" spans="1:17" hidden="1" outlineLevel="1" collapsed="1" x14ac:dyDescent="0.25">
      <c r="A2829" s="287"/>
      <c r="B2829" s="287"/>
      <c r="C2829" s="287"/>
      <c r="D2829" s="325">
        <v>100462760</v>
      </c>
      <c r="E2829" s="326"/>
      <c r="F2829" s="326"/>
      <c r="G2829" s="326"/>
      <c r="H2829" s="326"/>
      <c r="I2829" s="327">
        <v>4.13</v>
      </c>
      <c r="J2829" s="326"/>
      <c r="K2829" s="326"/>
      <c r="L2829" s="328"/>
      <c r="M2829" s="326"/>
      <c r="N2829" s="326"/>
      <c r="O2829" s="328"/>
      <c r="P2829" s="326"/>
      <c r="Q2829" s="290">
        <v>4.13</v>
      </c>
    </row>
    <row r="2830" spans="1:17" hidden="1" outlineLevel="1" collapsed="1" x14ac:dyDescent="0.25">
      <c r="A2830" s="287"/>
      <c r="B2830" s="287"/>
      <c r="C2830" s="287"/>
      <c r="D2830" s="325">
        <v>100462753</v>
      </c>
      <c r="E2830" s="326"/>
      <c r="F2830" s="326"/>
      <c r="G2830" s="326"/>
      <c r="H2830" s="326"/>
      <c r="I2830" s="327">
        <v>11.2</v>
      </c>
      <c r="J2830" s="326"/>
      <c r="K2830" s="326"/>
      <c r="L2830" s="328"/>
      <c r="M2830" s="326"/>
      <c r="N2830" s="326"/>
      <c r="O2830" s="328"/>
      <c r="P2830" s="326"/>
      <c r="Q2830" s="290">
        <v>11.2</v>
      </c>
    </row>
    <row r="2831" spans="1:17" hidden="1" outlineLevel="1" collapsed="1" x14ac:dyDescent="0.25">
      <c r="A2831" s="287"/>
      <c r="B2831" s="287"/>
      <c r="C2831" s="287"/>
      <c r="D2831" s="325">
        <v>100462727</v>
      </c>
      <c r="E2831" s="326"/>
      <c r="F2831" s="326"/>
      <c r="G2831" s="326"/>
      <c r="H2831" s="326"/>
      <c r="I2831" s="327">
        <v>13.79</v>
      </c>
      <c r="J2831" s="326"/>
      <c r="K2831" s="326"/>
      <c r="L2831" s="328"/>
      <c r="M2831" s="326"/>
      <c r="N2831" s="326"/>
      <c r="O2831" s="328"/>
      <c r="P2831" s="326"/>
      <c r="Q2831" s="290">
        <v>13.79</v>
      </c>
    </row>
    <row r="2832" spans="1:17" hidden="1" outlineLevel="1" collapsed="1" x14ac:dyDescent="0.25">
      <c r="A2832" s="287"/>
      <c r="B2832" s="287"/>
      <c r="C2832" s="287"/>
      <c r="D2832" s="325">
        <v>100462645</v>
      </c>
      <c r="E2832" s="326"/>
      <c r="F2832" s="326"/>
      <c r="G2832" s="326"/>
      <c r="H2832" s="326"/>
      <c r="I2832" s="327">
        <v>11.93</v>
      </c>
      <c r="J2832" s="326"/>
      <c r="K2832" s="326"/>
      <c r="L2832" s="328"/>
      <c r="M2832" s="326"/>
      <c r="N2832" s="326"/>
      <c r="O2832" s="328"/>
      <c r="P2832" s="326"/>
      <c r="Q2832" s="290">
        <v>11.93</v>
      </c>
    </row>
    <row r="2833" spans="1:17" hidden="1" outlineLevel="1" collapsed="1" x14ac:dyDescent="0.25">
      <c r="A2833" s="287"/>
      <c r="B2833" s="287"/>
      <c r="C2833" s="287"/>
      <c r="D2833" s="325">
        <v>100462536</v>
      </c>
      <c r="E2833" s="326"/>
      <c r="F2833" s="326"/>
      <c r="G2833" s="326"/>
      <c r="H2833" s="326"/>
      <c r="I2833" s="327">
        <v>3.41</v>
      </c>
      <c r="J2833" s="326"/>
      <c r="K2833" s="326"/>
      <c r="L2833" s="328"/>
      <c r="M2833" s="326"/>
      <c r="N2833" s="326"/>
      <c r="O2833" s="328"/>
      <c r="P2833" s="326"/>
      <c r="Q2833" s="290">
        <v>3.41</v>
      </c>
    </row>
    <row r="2834" spans="1:17" hidden="1" outlineLevel="1" collapsed="1" x14ac:dyDescent="0.25">
      <c r="A2834" s="287"/>
      <c r="B2834" s="287"/>
      <c r="C2834" s="287"/>
      <c r="D2834" s="325">
        <v>100462549</v>
      </c>
      <c r="E2834" s="326"/>
      <c r="F2834" s="326"/>
      <c r="G2834" s="326"/>
      <c r="H2834" s="326"/>
      <c r="I2834" s="327">
        <v>11.61</v>
      </c>
      <c r="J2834" s="326"/>
      <c r="K2834" s="326"/>
      <c r="L2834" s="328"/>
      <c r="M2834" s="326"/>
      <c r="N2834" s="326"/>
      <c r="O2834" s="328"/>
      <c r="P2834" s="326"/>
      <c r="Q2834" s="290">
        <v>11.61</v>
      </c>
    </row>
    <row r="2835" spans="1:17" hidden="1" outlineLevel="1" collapsed="1" x14ac:dyDescent="0.25">
      <c r="A2835" s="287"/>
      <c r="B2835" s="287"/>
      <c r="C2835" s="287"/>
      <c r="D2835" s="325">
        <v>100462509</v>
      </c>
      <c r="E2835" s="326"/>
      <c r="F2835" s="326"/>
      <c r="G2835" s="326"/>
      <c r="H2835" s="326"/>
      <c r="I2835" s="327">
        <v>11.98</v>
      </c>
      <c r="J2835" s="326"/>
      <c r="K2835" s="326"/>
      <c r="L2835" s="328"/>
      <c r="M2835" s="326"/>
      <c r="N2835" s="326"/>
      <c r="O2835" s="328"/>
      <c r="P2835" s="326"/>
      <c r="Q2835" s="290">
        <v>11.98</v>
      </c>
    </row>
    <row r="2836" spans="1:17" hidden="1" outlineLevel="1" collapsed="1" x14ac:dyDescent="0.25">
      <c r="A2836" s="287"/>
      <c r="B2836" s="287"/>
      <c r="C2836" s="287"/>
      <c r="D2836" s="325">
        <v>100462260</v>
      </c>
      <c r="E2836" s="326"/>
      <c r="F2836" s="326"/>
      <c r="G2836" s="326"/>
      <c r="H2836" s="326"/>
      <c r="I2836" s="327">
        <v>2.74</v>
      </c>
      <c r="J2836" s="326"/>
      <c r="K2836" s="326"/>
      <c r="L2836" s="328"/>
      <c r="M2836" s="326"/>
      <c r="N2836" s="326"/>
      <c r="O2836" s="328"/>
      <c r="P2836" s="326"/>
      <c r="Q2836" s="290">
        <v>2.74</v>
      </c>
    </row>
    <row r="2837" spans="1:17" hidden="1" outlineLevel="1" collapsed="1" x14ac:dyDescent="0.25">
      <c r="A2837" s="287"/>
      <c r="B2837" s="287"/>
      <c r="C2837" s="287"/>
      <c r="D2837" s="325">
        <v>100462479</v>
      </c>
      <c r="E2837" s="326"/>
      <c r="F2837" s="326"/>
      <c r="G2837" s="326"/>
      <c r="H2837" s="326"/>
      <c r="I2837" s="327">
        <v>4.92</v>
      </c>
      <c r="J2837" s="326"/>
      <c r="K2837" s="326"/>
      <c r="L2837" s="328"/>
      <c r="M2837" s="326"/>
      <c r="N2837" s="326"/>
      <c r="O2837" s="328"/>
      <c r="P2837" s="326"/>
      <c r="Q2837" s="290">
        <v>4.92</v>
      </c>
    </row>
    <row r="2838" spans="1:17" hidden="1" outlineLevel="1" collapsed="1" x14ac:dyDescent="0.25">
      <c r="A2838" s="287"/>
      <c r="B2838" s="287"/>
      <c r="C2838" s="287"/>
      <c r="D2838" s="325">
        <v>100462286</v>
      </c>
      <c r="E2838" s="326"/>
      <c r="F2838" s="326"/>
      <c r="G2838" s="326"/>
      <c r="H2838" s="326"/>
      <c r="I2838" s="327">
        <v>6.53</v>
      </c>
      <c r="J2838" s="326"/>
      <c r="K2838" s="326"/>
      <c r="L2838" s="328"/>
      <c r="M2838" s="326"/>
      <c r="N2838" s="326"/>
      <c r="O2838" s="328"/>
      <c r="P2838" s="326"/>
      <c r="Q2838" s="290">
        <v>6.53</v>
      </c>
    </row>
    <row r="2839" spans="1:17" hidden="1" outlineLevel="1" collapsed="1" x14ac:dyDescent="0.25">
      <c r="A2839" s="287"/>
      <c r="B2839" s="287"/>
      <c r="C2839" s="287"/>
      <c r="D2839" s="325">
        <v>100463786</v>
      </c>
      <c r="E2839" s="326"/>
      <c r="F2839" s="326"/>
      <c r="G2839" s="326"/>
      <c r="H2839" s="326"/>
      <c r="I2839" s="327">
        <v>8.34</v>
      </c>
      <c r="J2839" s="326"/>
      <c r="K2839" s="326"/>
      <c r="L2839" s="328"/>
      <c r="M2839" s="326"/>
      <c r="N2839" s="326"/>
      <c r="O2839" s="328"/>
      <c r="P2839" s="326"/>
      <c r="Q2839" s="290">
        <v>8.34</v>
      </c>
    </row>
    <row r="2840" spans="1:17" hidden="1" outlineLevel="1" collapsed="1" x14ac:dyDescent="0.25">
      <c r="A2840" s="287"/>
      <c r="B2840" s="287"/>
      <c r="C2840" s="287"/>
      <c r="D2840" s="325">
        <v>100463622</v>
      </c>
      <c r="E2840" s="326"/>
      <c r="F2840" s="326"/>
      <c r="G2840" s="326"/>
      <c r="H2840" s="326"/>
      <c r="I2840" s="327">
        <v>13.82</v>
      </c>
      <c r="J2840" s="326"/>
      <c r="K2840" s="326"/>
      <c r="L2840" s="328"/>
      <c r="M2840" s="326"/>
      <c r="N2840" s="326"/>
      <c r="O2840" s="328"/>
      <c r="P2840" s="326"/>
      <c r="Q2840" s="290">
        <v>13.82</v>
      </c>
    </row>
    <row r="2841" spans="1:17" hidden="1" outlineLevel="1" collapsed="1" x14ac:dyDescent="0.25">
      <c r="A2841" s="287"/>
      <c r="B2841" s="287"/>
      <c r="C2841" s="287"/>
      <c r="D2841" s="325">
        <v>100463571</v>
      </c>
      <c r="E2841" s="326"/>
      <c r="F2841" s="326"/>
      <c r="G2841" s="326"/>
      <c r="H2841" s="326"/>
      <c r="I2841" s="327">
        <v>5.68</v>
      </c>
      <c r="J2841" s="326"/>
      <c r="K2841" s="326"/>
      <c r="L2841" s="328"/>
      <c r="M2841" s="326"/>
      <c r="N2841" s="326"/>
      <c r="O2841" s="328"/>
      <c r="P2841" s="326"/>
      <c r="Q2841" s="290">
        <v>5.68</v>
      </c>
    </row>
    <row r="2842" spans="1:17" hidden="1" outlineLevel="1" collapsed="1" x14ac:dyDescent="0.25">
      <c r="A2842" s="287"/>
      <c r="B2842" s="287"/>
      <c r="C2842" s="287"/>
      <c r="D2842" s="325">
        <v>100463599</v>
      </c>
      <c r="E2842" s="326"/>
      <c r="F2842" s="326"/>
      <c r="G2842" s="326"/>
      <c r="H2842" s="326"/>
      <c r="I2842" s="327">
        <v>10.199999999999999</v>
      </c>
      <c r="J2842" s="326"/>
      <c r="K2842" s="326"/>
      <c r="L2842" s="328"/>
      <c r="M2842" s="326"/>
      <c r="N2842" s="326"/>
      <c r="O2842" s="328"/>
      <c r="P2842" s="326"/>
      <c r="Q2842" s="290">
        <v>10.199999999999999</v>
      </c>
    </row>
    <row r="2843" spans="1:17" hidden="1" outlineLevel="1" collapsed="1" x14ac:dyDescent="0.25">
      <c r="A2843" s="287"/>
      <c r="B2843" s="287"/>
      <c r="C2843" s="287"/>
      <c r="D2843" s="325">
        <v>100463879</v>
      </c>
      <c r="E2843" s="326"/>
      <c r="F2843" s="326"/>
      <c r="G2843" s="326"/>
      <c r="H2843" s="326"/>
      <c r="I2843" s="327">
        <v>13.15</v>
      </c>
      <c r="J2843" s="326"/>
      <c r="K2843" s="326"/>
      <c r="L2843" s="328"/>
      <c r="M2843" s="326"/>
      <c r="N2843" s="326"/>
      <c r="O2843" s="328"/>
      <c r="P2843" s="326"/>
      <c r="Q2843" s="290">
        <v>13.15</v>
      </c>
    </row>
    <row r="2844" spans="1:17" hidden="1" outlineLevel="1" collapsed="1" x14ac:dyDescent="0.25">
      <c r="A2844" s="287"/>
      <c r="B2844" s="287"/>
      <c r="C2844" s="287"/>
      <c r="D2844" s="325">
        <v>100463895</v>
      </c>
      <c r="E2844" s="326"/>
      <c r="F2844" s="326"/>
      <c r="G2844" s="326"/>
      <c r="H2844" s="326"/>
      <c r="I2844" s="327">
        <v>3.3734999999999999</v>
      </c>
      <c r="J2844" s="326"/>
      <c r="K2844" s="326"/>
      <c r="L2844" s="328"/>
      <c r="M2844" s="326"/>
      <c r="N2844" s="326"/>
      <c r="O2844" s="328"/>
      <c r="P2844" s="326"/>
      <c r="Q2844" s="290">
        <v>3.3734999999999999</v>
      </c>
    </row>
    <row r="2845" spans="1:17" hidden="1" outlineLevel="1" collapsed="1" x14ac:dyDescent="0.25">
      <c r="A2845" s="287"/>
      <c r="B2845" s="287"/>
      <c r="C2845" s="287"/>
      <c r="D2845" s="325">
        <v>100463636</v>
      </c>
      <c r="E2845" s="326"/>
      <c r="F2845" s="326"/>
      <c r="G2845" s="326"/>
      <c r="H2845" s="326"/>
      <c r="I2845" s="327">
        <v>3.26</v>
      </c>
      <c r="J2845" s="326"/>
      <c r="K2845" s="326"/>
      <c r="L2845" s="328"/>
      <c r="M2845" s="326"/>
      <c r="N2845" s="326"/>
      <c r="O2845" s="328"/>
      <c r="P2845" s="326"/>
      <c r="Q2845" s="290">
        <v>3.26</v>
      </c>
    </row>
    <row r="2846" spans="1:17" hidden="1" outlineLevel="1" collapsed="1" x14ac:dyDescent="0.25">
      <c r="A2846" s="287"/>
      <c r="B2846" s="287"/>
      <c r="C2846" s="287"/>
      <c r="D2846" s="325">
        <v>100463821</v>
      </c>
      <c r="E2846" s="326"/>
      <c r="F2846" s="326"/>
      <c r="G2846" s="326"/>
      <c r="H2846" s="326"/>
      <c r="I2846" s="327">
        <v>3.6</v>
      </c>
      <c r="J2846" s="326"/>
      <c r="K2846" s="326"/>
      <c r="L2846" s="328"/>
      <c r="M2846" s="326"/>
      <c r="N2846" s="326"/>
      <c r="O2846" s="328"/>
      <c r="P2846" s="326"/>
      <c r="Q2846" s="290">
        <v>3.6</v>
      </c>
    </row>
    <row r="2847" spans="1:17" hidden="1" outlineLevel="1" collapsed="1" x14ac:dyDescent="0.25">
      <c r="A2847" s="287"/>
      <c r="B2847" s="287"/>
      <c r="C2847" s="287"/>
      <c r="D2847" s="325">
        <v>100463947</v>
      </c>
      <c r="E2847" s="326"/>
      <c r="F2847" s="326"/>
      <c r="G2847" s="326"/>
      <c r="H2847" s="326"/>
      <c r="I2847" s="327">
        <v>3.57</v>
      </c>
      <c r="J2847" s="326"/>
      <c r="K2847" s="326"/>
      <c r="L2847" s="328"/>
      <c r="M2847" s="326"/>
      <c r="N2847" s="326"/>
      <c r="O2847" s="328"/>
      <c r="P2847" s="326"/>
      <c r="Q2847" s="290">
        <v>3.57</v>
      </c>
    </row>
    <row r="2848" spans="1:17" hidden="1" outlineLevel="1" collapsed="1" x14ac:dyDescent="0.25">
      <c r="A2848" s="287"/>
      <c r="B2848" s="287"/>
      <c r="C2848" s="339" t="s">
        <v>275</v>
      </c>
      <c r="D2848" s="340"/>
      <c r="E2848" s="340"/>
      <c r="F2848" s="340"/>
      <c r="G2848" s="340"/>
      <c r="H2848" s="340"/>
      <c r="I2848" s="341">
        <v>621.10950000000003</v>
      </c>
      <c r="J2848" s="340"/>
      <c r="K2848" s="340"/>
      <c r="L2848" s="342"/>
      <c r="M2848" s="340"/>
      <c r="N2848" s="340"/>
      <c r="O2848" s="342"/>
      <c r="P2848" s="340"/>
      <c r="Q2848" s="291">
        <v>621.10950000000003</v>
      </c>
    </row>
    <row r="2849" spans="1:17" collapsed="1" x14ac:dyDescent="0.25">
      <c r="A2849" s="287"/>
      <c r="C2849" s="329" t="s">
        <v>276</v>
      </c>
      <c r="D2849" s="330"/>
      <c r="E2849" s="330"/>
      <c r="F2849" s="330"/>
      <c r="G2849" s="330"/>
      <c r="H2849" s="330"/>
      <c r="I2849" s="332">
        <v>244.70000000000007</v>
      </c>
      <c r="J2849" s="330"/>
      <c r="K2849" s="330"/>
      <c r="L2849" s="331"/>
      <c r="M2849" s="330"/>
      <c r="N2849" s="330"/>
      <c r="O2849" s="331"/>
      <c r="P2849" s="330"/>
      <c r="Q2849" s="289">
        <v>244.70000000000007</v>
      </c>
    </row>
    <row r="2850" spans="1:17" hidden="1" outlineLevel="1" collapsed="1" x14ac:dyDescent="0.25">
      <c r="A2850" s="287"/>
      <c r="B2850" s="287"/>
      <c r="C2850" s="287"/>
      <c r="D2850" s="325">
        <v>100463191</v>
      </c>
      <c r="E2850" s="326"/>
      <c r="F2850" s="326"/>
      <c r="G2850" s="326"/>
      <c r="H2850" s="326"/>
      <c r="I2850" s="327">
        <v>5.5</v>
      </c>
      <c r="J2850" s="326"/>
      <c r="K2850" s="326"/>
      <c r="L2850" s="328"/>
      <c r="M2850" s="326"/>
      <c r="N2850" s="326"/>
      <c r="O2850" s="328"/>
      <c r="P2850" s="326"/>
      <c r="Q2850" s="290">
        <v>5.5</v>
      </c>
    </row>
    <row r="2851" spans="1:17" hidden="1" outlineLevel="1" collapsed="1" x14ac:dyDescent="0.25">
      <c r="A2851" s="287"/>
      <c r="B2851" s="287"/>
      <c r="C2851" s="287"/>
      <c r="D2851" s="325">
        <v>100463259</v>
      </c>
      <c r="E2851" s="326"/>
      <c r="F2851" s="326"/>
      <c r="G2851" s="326"/>
      <c r="H2851" s="326"/>
      <c r="I2851" s="327">
        <v>3.67</v>
      </c>
      <c r="J2851" s="326"/>
      <c r="K2851" s="326"/>
      <c r="L2851" s="328"/>
      <c r="M2851" s="326"/>
      <c r="N2851" s="326"/>
      <c r="O2851" s="328"/>
      <c r="P2851" s="326"/>
      <c r="Q2851" s="290">
        <v>3.67</v>
      </c>
    </row>
    <row r="2852" spans="1:17" hidden="1" outlineLevel="1" collapsed="1" x14ac:dyDescent="0.25">
      <c r="A2852" s="287"/>
      <c r="B2852" s="287"/>
      <c r="C2852" s="287"/>
      <c r="D2852" s="325">
        <v>100463363</v>
      </c>
      <c r="E2852" s="326"/>
      <c r="F2852" s="326"/>
      <c r="G2852" s="326"/>
      <c r="H2852" s="326"/>
      <c r="I2852" s="327">
        <v>3.58</v>
      </c>
      <c r="J2852" s="326"/>
      <c r="K2852" s="326"/>
      <c r="L2852" s="328"/>
      <c r="M2852" s="326"/>
      <c r="N2852" s="326"/>
      <c r="O2852" s="328"/>
      <c r="P2852" s="326"/>
      <c r="Q2852" s="290">
        <v>3.58</v>
      </c>
    </row>
    <row r="2853" spans="1:17" hidden="1" outlineLevel="1" collapsed="1" x14ac:dyDescent="0.25">
      <c r="A2853" s="287"/>
      <c r="B2853" s="287"/>
      <c r="C2853" s="287"/>
      <c r="D2853" s="325">
        <v>100463403</v>
      </c>
      <c r="E2853" s="326"/>
      <c r="F2853" s="326"/>
      <c r="G2853" s="326"/>
      <c r="H2853" s="326"/>
      <c r="I2853" s="327">
        <v>3.26</v>
      </c>
      <c r="J2853" s="326"/>
      <c r="K2853" s="326"/>
      <c r="L2853" s="328"/>
      <c r="M2853" s="326"/>
      <c r="N2853" s="326"/>
      <c r="O2853" s="328"/>
      <c r="P2853" s="326"/>
      <c r="Q2853" s="290">
        <v>3.26</v>
      </c>
    </row>
    <row r="2854" spans="1:17" hidden="1" outlineLevel="1" collapsed="1" x14ac:dyDescent="0.25">
      <c r="A2854" s="287"/>
      <c r="B2854" s="287"/>
      <c r="C2854" s="287"/>
      <c r="D2854" s="325">
        <v>100463002</v>
      </c>
      <c r="E2854" s="326"/>
      <c r="F2854" s="326"/>
      <c r="G2854" s="326"/>
      <c r="H2854" s="326"/>
      <c r="I2854" s="327">
        <v>6.01</v>
      </c>
      <c r="J2854" s="326"/>
      <c r="K2854" s="326"/>
      <c r="L2854" s="328"/>
      <c r="M2854" s="326"/>
      <c r="N2854" s="326"/>
      <c r="O2854" s="328"/>
      <c r="P2854" s="326"/>
      <c r="Q2854" s="290">
        <v>6.01</v>
      </c>
    </row>
    <row r="2855" spans="1:17" hidden="1" outlineLevel="1" collapsed="1" x14ac:dyDescent="0.25">
      <c r="A2855" s="287"/>
      <c r="B2855" s="287"/>
      <c r="C2855" s="287"/>
      <c r="D2855" s="325">
        <v>100462812</v>
      </c>
      <c r="E2855" s="326"/>
      <c r="F2855" s="326"/>
      <c r="G2855" s="326"/>
      <c r="H2855" s="326"/>
      <c r="I2855" s="327">
        <v>5.36</v>
      </c>
      <c r="J2855" s="326"/>
      <c r="K2855" s="326"/>
      <c r="L2855" s="328"/>
      <c r="M2855" s="326"/>
      <c r="N2855" s="326"/>
      <c r="O2855" s="328"/>
      <c r="P2855" s="326"/>
      <c r="Q2855" s="290">
        <v>5.36</v>
      </c>
    </row>
    <row r="2856" spans="1:17" hidden="1" outlineLevel="1" collapsed="1" x14ac:dyDescent="0.25">
      <c r="A2856" s="287"/>
      <c r="B2856" s="287"/>
      <c r="C2856" s="287"/>
      <c r="D2856" s="325">
        <v>100463029</v>
      </c>
      <c r="E2856" s="326"/>
      <c r="F2856" s="326"/>
      <c r="G2856" s="326"/>
      <c r="H2856" s="326"/>
      <c r="I2856" s="327">
        <v>9.0399999999999991</v>
      </c>
      <c r="J2856" s="326"/>
      <c r="K2856" s="326"/>
      <c r="L2856" s="328"/>
      <c r="M2856" s="326"/>
      <c r="N2856" s="326"/>
      <c r="O2856" s="328"/>
      <c r="P2856" s="326"/>
      <c r="Q2856" s="290">
        <v>9.0399999999999991</v>
      </c>
    </row>
    <row r="2857" spans="1:17" hidden="1" outlineLevel="1" collapsed="1" x14ac:dyDescent="0.25">
      <c r="A2857" s="287"/>
      <c r="B2857" s="287"/>
      <c r="C2857" s="287"/>
      <c r="D2857" s="325">
        <v>100462920</v>
      </c>
      <c r="E2857" s="326"/>
      <c r="F2857" s="326"/>
      <c r="G2857" s="326"/>
      <c r="H2857" s="326"/>
      <c r="I2857" s="327">
        <v>4.5</v>
      </c>
      <c r="J2857" s="326"/>
      <c r="K2857" s="326"/>
      <c r="L2857" s="328"/>
      <c r="M2857" s="326"/>
      <c r="N2857" s="326"/>
      <c r="O2857" s="328"/>
      <c r="P2857" s="326"/>
      <c r="Q2857" s="290">
        <v>4.5</v>
      </c>
    </row>
    <row r="2858" spans="1:17" hidden="1" outlineLevel="1" collapsed="1" x14ac:dyDescent="0.25">
      <c r="A2858" s="287"/>
      <c r="B2858" s="287"/>
      <c r="C2858" s="287"/>
      <c r="D2858" s="325">
        <v>100463678</v>
      </c>
      <c r="E2858" s="326"/>
      <c r="F2858" s="326"/>
      <c r="G2858" s="326"/>
      <c r="H2858" s="326"/>
      <c r="I2858" s="327">
        <v>7.11</v>
      </c>
      <c r="J2858" s="326"/>
      <c r="K2858" s="326"/>
      <c r="L2858" s="328"/>
      <c r="M2858" s="326"/>
      <c r="N2858" s="326"/>
      <c r="O2858" s="328"/>
      <c r="P2858" s="326"/>
      <c r="Q2858" s="290">
        <v>7.11</v>
      </c>
    </row>
    <row r="2859" spans="1:17" hidden="1" outlineLevel="1" collapsed="1" x14ac:dyDescent="0.25">
      <c r="A2859" s="287"/>
      <c r="B2859" s="287"/>
      <c r="C2859" s="287"/>
      <c r="D2859" s="325">
        <v>100463567</v>
      </c>
      <c r="E2859" s="326"/>
      <c r="F2859" s="326"/>
      <c r="G2859" s="326"/>
      <c r="H2859" s="326"/>
      <c r="I2859" s="327">
        <v>9.34</v>
      </c>
      <c r="J2859" s="326"/>
      <c r="K2859" s="326"/>
      <c r="L2859" s="328"/>
      <c r="M2859" s="326"/>
      <c r="N2859" s="326"/>
      <c r="O2859" s="328"/>
      <c r="P2859" s="326"/>
      <c r="Q2859" s="290">
        <v>9.34</v>
      </c>
    </row>
    <row r="2860" spans="1:17" hidden="1" outlineLevel="1" collapsed="1" x14ac:dyDescent="0.25">
      <c r="A2860" s="287"/>
      <c r="B2860" s="287"/>
      <c r="C2860" s="287"/>
      <c r="D2860" s="325">
        <v>100463570</v>
      </c>
      <c r="E2860" s="326"/>
      <c r="F2860" s="326"/>
      <c r="G2860" s="326"/>
      <c r="H2860" s="326"/>
      <c r="I2860" s="327">
        <v>6.21</v>
      </c>
      <c r="J2860" s="326"/>
      <c r="K2860" s="326"/>
      <c r="L2860" s="328"/>
      <c r="M2860" s="326"/>
      <c r="N2860" s="326"/>
      <c r="O2860" s="328"/>
      <c r="P2860" s="326"/>
      <c r="Q2860" s="290">
        <v>6.21</v>
      </c>
    </row>
    <row r="2861" spans="1:17" hidden="1" outlineLevel="1" collapsed="1" x14ac:dyDescent="0.25">
      <c r="A2861" s="287"/>
      <c r="B2861" s="287"/>
      <c r="C2861" s="287"/>
      <c r="D2861" s="325">
        <v>100463831</v>
      </c>
      <c r="E2861" s="326"/>
      <c r="F2861" s="326"/>
      <c r="G2861" s="326"/>
      <c r="H2861" s="326"/>
      <c r="I2861" s="327">
        <v>3.68</v>
      </c>
      <c r="J2861" s="326"/>
      <c r="K2861" s="326"/>
      <c r="L2861" s="328"/>
      <c r="M2861" s="326"/>
      <c r="N2861" s="326"/>
      <c r="O2861" s="328"/>
      <c r="P2861" s="326"/>
      <c r="Q2861" s="290">
        <v>3.68</v>
      </c>
    </row>
    <row r="2862" spans="1:17" hidden="1" outlineLevel="1" collapsed="1" x14ac:dyDescent="0.25">
      <c r="A2862" s="287"/>
      <c r="B2862" s="287"/>
      <c r="C2862" s="287"/>
      <c r="D2862" s="325">
        <v>100463957</v>
      </c>
      <c r="E2862" s="326"/>
      <c r="F2862" s="326"/>
      <c r="G2862" s="326"/>
      <c r="H2862" s="326"/>
      <c r="I2862" s="327">
        <v>6.44</v>
      </c>
      <c r="J2862" s="326"/>
      <c r="K2862" s="326"/>
      <c r="L2862" s="328"/>
      <c r="M2862" s="326"/>
      <c r="N2862" s="326"/>
      <c r="O2862" s="328"/>
      <c r="P2862" s="326"/>
      <c r="Q2862" s="290">
        <v>6.44</v>
      </c>
    </row>
    <row r="2863" spans="1:17" hidden="1" outlineLevel="1" collapsed="1" x14ac:dyDescent="0.25">
      <c r="A2863" s="287"/>
      <c r="B2863" s="287"/>
      <c r="C2863" s="287"/>
      <c r="D2863" s="325">
        <v>100460521</v>
      </c>
      <c r="E2863" s="326"/>
      <c r="F2863" s="326"/>
      <c r="G2863" s="326"/>
      <c r="H2863" s="326"/>
      <c r="I2863" s="327">
        <v>1.84</v>
      </c>
      <c r="J2863" s="326"/>
      <c r="K2863" s="326"/>
      <c r="L2863" s="328"/>
      <c r="M2863" s="326"/>
      <c r="N2863" s="326"/>
      <c r="O2863" s="328"/>
      <c r="P2863" s="326"/>
      <c r="Q2863" s="290">
        <v>1.84</v>
      </c>
    </row>
    <row r="2864" spans="1:17" hidden="1" outlineLevel="1" collapsed="1" x14ac:dyDescent="0.25">
      <c r="A2864" s="287"/>
      <c r="B2864" s="287"/>
      <c r="C2864" s="287"/>
      <c r="D2864" s="325">
        <v>100460324</v>
      </c>
      <c r="E2864" s="326"/>
      <c r="F2864" s="326"/>
      <c r="G2864" s="326"/>
      <c r="H2864" s="326"/>
      <c r="I2864" s="327">
        <v>3.52</v>
      </c>
      <c r="J2864" s="326"/>
      <c r="K2864" s="326"/>
      <c r="L2864" s="328"/>
      <c r="M2864" s="326"/>
      <c r="N2864" s="326"/>
      <c r="O2864" s="328"/>
      <c r="P2864" s="326"/>
      <c r="Q2864" s="290">
        <v>3.52</v>
      </c>
    </row>
    <row r="2865" spans="1:17" hidden="1" outlineLevel="1" collapsed="1" x14ac:dyDescent="0.25">
      <c r="A2865" s="287"/>
      <c r="B2865" s="287"/>
      <c r="C2865" s="287"/>
      <c r="D2865" s="325">
        <v>100460144</v>
      </c>
      <c r="E2865" s="326"/>
      <c r="F2865" s="326"/>
      <c r="G2865" s="326"/>
      <c r="H2865" s="326"/>
      <c r="I2865" s="327">
        <v>4.8099999999999996</v>
      </c>
      <c r="J2865" s="326"/>
      <c r="K2865" s="326"/>
      <c r="L2865" s="328"/>
      <c r="M2865" s="326"/>
      <c r="N2865" s="326"/>
      <c r="O2865" s="328"/>
      <c r="P2865" s="326"/>
      <c r="Q2865" s="290">
        <v>4.8099999999999996</v>
      </c>
    </row>
    <row r="2866" spans="1:17" hidden="1" outlineLevel="1" collapsed="1" x14ac:dyDescent="0.25">
      <c r="A2866" s="287"/>
      <c r="B2866" s="287"/>
      <c r="C2866" s="287"/>
      <c r="D2866" s="325">
        <v>100460120</v>
      </c>
      <c r="E2866" s="326"/>
      <c r="F2866" s="326"/>
      <c r="G2866" s="326"/>
      <c r="H2866" s="326"/>
      <c r="I2866" s="327">
        <v>3.16</v>
      </c>
      <c r="J2866" s="326"/>
      <c r="K2866" s="326"/>
      <c r="L2866" s="328"/>
      <c r="M2866" s="326"/>
      <c r="N2866" s="326"/>
      <c r="O2866" s="328"/>
      <c r="P2866" s="326"/>
      <c r="Q2866" s="290">
        <v>3.16</v>
      </c>
    </row>
    <row r="2867" spans="1:17" hidden="1" outlineLevel="1" collapsed="1" x14ac:dyDescent="0.25">
      <c r="A2867" s="287"/>
      <c r="B2867" s="287"/>
      <c r="C2867" s="287"/>
      <c r="D2867" s="325">
        <v>100460016</v>
      </c>
      <c r="E2867" s="326"/>
      <c r="F2867" s="326"/>
      <c r="G2867" s="326"/>
      <c r="H2867" s="326"/>
      <c r="I2867" s="327">
        <v>4.37</v>
      </c>
      <c r="J2867" s="326"/>
      <c r="K2867" s="326"/>
      <c r="L2867" s="328"/>
      <c r="M2867" s="326"/>
      <c r="N2867" s="326"/>
      <c r="O2867" s="328"/>
      <c r="P2867" s="326"/>
      <c r="Q2867" s="290">
        <v>4.37</v>
      </c>
    </row>
    <row r="2868" spans="1:17" hidden="1" outlineLevel="1" collapsed="1" x14ac:dyDescent="0.25">
      <c r="A2868" s="287"/>
      <c r="B2868" s="287"/>
      <c r="C2868" s="287"/>
      <c r="D2868" s="325">
        <v>100459916</v>
      </c>
      <c r="E2868" s="326"/>
      <c r="F2868" s="326"/>
      <c r="G2868" s="326"/>
      <c r="H2868" s="326"/>
      <c r="I2868" s="327">
        <v>4.7</v>
      </c>
      <c r="J2868" s="326"/>
      <c r="K2868" s="326"/>
      <c r="L2868" s="328"/>
      <c r="M2868" s="326"/>
      <c r="N2868" s="326"/>
      <c r="O2868" s="328"/>
      <c r="P2868" s="326"/>
      <c r="Q2868" s="290">
        <v>4.7</v>
      </c>
    </row>
    <row r="2869" spans="1:17" hidden="1" outlineLevel="1" collapsed="1" x14ac:dyDescent="0.25">
      <c r="A2869" s="287"/>
      <c r="B2869" s="287"/>
      <c r="C2869" s="287"/>
      <c r="D2869" s="325">
        <v>100459517</v>
      </c>
      <c r="E2869" s="326"/>
      <c r="F2869" s="326"/>
      <c r="G2869" s="326"/>
      <c r="H2869" s="326"/>
      <c r="I2869" s="327">
        <v>4.26</v>
      </c>
      <c r="J2869" s="326"/>
      <c r="K2869" s="326"/>
      <c r="L2869" s="328"/>
      <c r="M2869" s="326"/>
      <c r="N2869" s="326"/>
      <c r="O2869" s="328"/>
      <c r="P2869" s="326"/>
      <c r="Q2869" s="290">
        <v>4.26</v>
      </c>
    </row>
    <row r="2870" spans="1:17" hidden="1" outlineLevel="1" collapsed="1" x14ac:dyDescent="0.25">
      <c r="A2870" s="287"/>
      <c r="B2870" s="287"/>
      <c r="C2870" s="287"/>
      <c r="D2870" s="325">
        <v>100459651</v>
      </c>
      <c r="E2870" s="326"/>
      <c r="F2870" s="326"/>
      <c r="G2870" s="326"/>
      <c r="H2870" s="326"/>
      <c r="I2870" s="327">
        <v>5.52</v>
      </c>
      <c r="J2870" s="326"/>
      <c r="K2870" s="326"/>
      <c r="L2870" s="328"/>
      <c r="M2870" s="326"/>
      <c r="N2870" s="326"/>
      <c r="O2870" s="328"/>
      <c r="P2870" s="326"/>
      <c r="Q2870" s="290">
        <v>5.52</v>
      </c>
    </row>
    <row r="2871" spans="1:17" hidden="1" outlineLevel="1" collapsed="1" x14ac:dyDescent="0.25">
      <c r="A2871" s="287"/>
      <c r="B2871" s="287"/>
      <c r="C2871" s="287"/>
      <c r="D2871" s="325">
        <v>100459810</v>
      </c>
      <c r="E2871" s="326"/>
      <c r="F2871" s="326"/>
      <c r="G2871" s="326"/>
      <c r="H2871" s="326"/>
      <c r="I2871" s="327">
        <v>7.17</v>
      </c>
      <c r="J2871" s="326"/>
      <c r="K2871" s="326"/>
      <c r="L2871" s="328"/>
      <c r="M2871" s="326"/>
      <c r="N2871" s="326"/>
      <c r="O2871" s="328"/>
      <c r="P2871" s="326"/>
      <c r="Q2871" s="290">
        <v>7.17</v>
      </c>
    </row>
    <row r="2872" spans="1:17" hidden="1" outlineLevel="1" collapsed="1" x14ac:dyDescent="0.25">
      <c r="A2872" s="287"/>
      <c r="B2872" s="287"/>
      <c r="C2872" s="287"/>
      <c r="D2872" s="325">
        <v>100459722</v>
      </c>
      <c r="E2872" s="326"/>
      <c r="F2872" s="326"/>
      <c r="G2872" s="326"/>
      <c r="H2872" s="326"/>
      <c r="I2872" s="327">
        <v>5.54</v>
      </c>
      <c r="J2872" s="326"/>
      <c r="K2872" s="326"/>
      <c r="L2872" s="328"/>
      <c r="M2872" s="326"/>
      <c r="N2872" s="326"/>
      <c r="O2872" s="328"/>
      <c r="P2872" s="326"/>
      <c r="Q2872" s="290">
        <v>5.54</v>
      </c>
    </row>
    <row r="2873" spans="1:17" hidden="1" outlineLevel="1" collapsed="1" x14ac:dyDescent="0.25">
      <c r="A2873" s="287"/>
      <c r="B2873" s="287"/>
      <c r="C2873" s="287"/>
      <c r="D2873" s="325">
        <v>100458569</v>
      </c>
      <c r="E2873" s="326"/>
      <c r="F2873" s="326"/>
      <c r="G2873" s="326"/>
      <c r="H2873" s="326"/>
      <c r="I2873" s="327">
        <v>3.65</v>
      </c>
      <c r="J2873" s="326"/>
      <c r="K2873" s="326"/>
      <c r="L2873" s="328"/>
      <c r="M2873" s="326"/>
      <c r="N2873" s="326"/>
      <c r="O2873" s="328"/>
      <c r="P2873" s="326"/>
      <c r="Q2873" s="290">
        <v>3.65</v>
      </c>
    </row>
    <row r="2874" spans="1:17" hidden="1" outlineLevel="1" collapsed="1" x14ac:dyDescent="0.25">
      <c r="A2874" s="287"/>
      <c r="B2874" s="287"/>
      <c r="C2874" s="287"/>
      <c r="D2874" s="325">
        <v>100458846</v>
      </c>
      <c r="E2874" s="326"/>
      <c r="F2874" s="326"/>
      <c r="G2874" s="326"/>
      <c r="H2874" s="326"/>
      <c r="I2874" s="327">
        <v>3.67</v>
      </c>
      <c r="J2874" s="326"/>
      <c r="K2874" s="326"/>
      <c r="L2874" s="328"/>
      <c r="M2874" s="326"/>
      <c r="N2874" s="326"/>
      <c r="O2874" s="328"/>
      <c r="P2874" s="326"/>
      <c r="Q2874" s="290">
        <v>3.67</v>
      </c>
    </row>
    <row r="2875" spans="1:17" hidden="1" outlineLevel="1" collapsed="1" x14ac:dyDescent="0.25">
      <c r="A2875" s="287"/>
      <c r="B2875" s="287"/>
      <c r="C2875" s="287"/>
      <c r="D2875" s="325">
        <v>100458792</v>
      </c>
      <c r="E2875" s="326"/>
      <c r="F2875" s="326"/>
      <c r="G2875" s="326"/>
      <c r="H2875" s="326"/>
      <c r="I2875" s="327">
        <v>2.76</v>
      </c>
      <c r="J2875" s="326"/>
      <c r="K2875" s="326"/>
      <c r="L2875" s="328"/>
      <c r="M2875" s="326"/>
      <c r="N2875" s="326"/>
      <c r="O2875" s="328"/>
      <c r="P2875" s="326"/>
      <c r="Q2875" s="290">
        <v>2.76</v>
      </c>
    </row>
    <row r="2876" spans="1:17" hidden="1" outlineLevel="1" collapsed="1" x14ac:dyDescent="0.25">
      <c r="A2876" s="287"/>
      <c r="B2876" s="287"/>
      <c r="C2876" s="287"/>
      <c r="D2876" s="325">
        <v>100459076</v>
      </c>
      <c r="E2876" s="326"/>
      <c r="F2876" s="326"/>
      <c r="G2876" s="326"/>
      <c r="H2876" s="326"/>
      <c r="I2876" s="327">
        <v>2.02</v>
      </c>
      <c r="J2876" s="326"/>
      <c r="K2876" s="326"/>
      <c r="L2876" s="328"/>
      <c r="M2876" s="326"/>
      <c r="N2876" s="326"/>
      <c r="O2876" s="328"/>
      <c r="P2876" s="326"/>
      <c r="Q2876" s="290">
        <v>2.02</v>
      </c>
    </row>
    <row r="2877" spans="1:17" hidden="1" outlineLevel="1" collapsed="1" x14ac:dyDescent="0.25">
      <c r="A2877" s="287"/>
      <c r="B2877" s="287"/>
      <c r="C2877" s="287"/>
      <c r="D2877" s="325">
        <v>100459230</v>
      </c>
      <c r="E2877" s="326"/>
      <c r="F2877" s="326"/>
      <c r="G2877" s="326"/>
      <c r="H2877" s="326"/>
      <c r="I2877" s="327">
        <v>2.21</v>
      </c>
      <c r="J2877" s="326"/>
      <c r="K2877" s="326"/>
      <c r="L2877" s="328"/>
      <c r="M2877" s="326"/>
      <c r="N2877" s="326"/>
      <c r="O2877" s="328"/>
      <c r="P2877" s="326"/>
      <c r="Q2877" s="290">
        <v>2.21</v>
      </c>
    </row>
    <row r="2878" spans="1:17" hidden="1" outlineLevel="1" collapsed="1" x14ac:dyDescent="0.25">
      <c r="A2878" s="287"/>
      <c r="B2878" s="287"/>
      <c r="C2878" s="287"/>
      <c r="D2878" s="325">
        <v>100459326</v>
      </c>
      <c r="E2878" s="326"/>
      <c r="F2878" s="326"/>
      <c r="G2878" s="326"/>
      <c r="H2878" s="326"/>
      <c r="I2878" s="327">
        <v>3.85</v>
      </c>
      <c r="J2878" s="326"/>
      <c r="K2878" s="326"/>
      <c r="L2878" s="328"/>
      <c r="M2878" s="326"/>
      <c r="N2878" s="326"/>
      <c r="O2878" s="328"/>
      <c r="P2878" s="326"/>
      <c r="Q2878" s="290">
        <v>3.85</v>
      </c>
    </row>
    <row r="2879" spans="1:17" hidden="1" outlineLevel="1" collapsed="1" x14ac:dyDescent="0.25">
      <c r="A2879" s="287"/>
      <c r="B2879" s="287"/>
      <c r="C2879" s="287"/>
      <c r="D2879" s="325">
        <v>100459394</v>
      </c>
      <c r="E2879" s="326"/>
      <c r="F2879" s="326"/>
      <c r="G2879" s="326"/>
      <c r="H2879" s="326"/>
      <c r="I2879" s="327">
        <v>4.88</v>
      </c>
      <c r="J2879" s="326"/>
      <c r="K2879" s="326"/>
      <c r="L2879" s="328"/>
      <c r="M2879" s="326"/>
      <c r="N2879" s="326"/>
      <c r="O2879" s="328"/>
      <c r="P2879" s="326"/>
      <c r="Q2879" s="290">
        <v>4.88</v>
      </c>
    </row>
    <row r="2880" spans="1:17" hidden="1" outlineLevel="1" collapsed="1" x14ac:dyDescent="0.25">
      <c r="A2880" s="287"/>
      <c r="B2880" s="287"/>
      <c r="C2880" s="287"/>
      <c r="D2880" s="325">
        <v>100460886</v>
      </c>
      <c r="E2880" s="326"/>
      <c r="F2880" s="326"/>
      <c r="G2880" s="326"/>
      <c r="H2880" s="326"/>
      <c r="I2880" s="327">
        <v>6.37</v>
      </c>
      <c r="J2880" s="326"/>
      <c r="K2880" s="326"/>
      <c r="L2880" s="328"/>
      <c r="M2880" s="326"/>
      <c r="N2880" s="326"/>
      <c r="O2880" s="328"/>
      <c r="P2880" s="326"/>
      <c r="Q2880" s="290">
        <v>6.37</v>
      </c>
    </row>
    <row r="2881" spans="1:17" hidden="1" outlineLevel="1" collapsed="1" x14ac:dyDescent="0.25">
      <c r="A2881" s="287"/>
      <c r="B2881" s="287"/>
      <c r="C2881" s="287"/>
      <c r="D2881" s="325">
        <v>100460710</v>
      </c>
      <c r="E2881" s="326"/>
      <c r="F2881" s="326"/>
      <c r="G2881" s="326"/>
      <c r="H2881" s="326"/>
      <c r="I2881" s="327">
        <v>2.81</v>
      </c>
      <c r="J2881" s="326"/>
      <c r="K2881" s="326"/>
      <c r="L2881" s="328"/>
      <c r="M2881" s="326"/>
      <c r="N2881" s="326"/>
      <c r="O2881" s="328"/>
      <c r="P2881" s="326"/>
      <c r="Q2881" s="290">
        <v>2.81</v>
      </c>
    </row>
    <row r="2882" spans="1:17" hidden="1" outlineLevel="1" collapsed="1" x14ac:dyDescent="0.25">
      <c r="A2882" s="287"/>
      <c r="B2882" s="287"/>
      <c r="C2882" s="287"/>
      <c r="D2882" s="325">
        <v>100461054</v>
      </c>
      <c r="E2882" s="326"/>
      <c r="F2882" s="326"/>
      <c r="G2882" s="326"/>
      <c r="H2882" s="326"/>
      <c r="I2882" s="327">
        <v>4.74</v>
      </c>
      <c r="J2882" s="326"/>
      <c r="K2882" s="326"/>
      <c r="L2882" s="328"/>
      <c r="M2882" s="326"/>
      <c r="N2882" s="326"/>
      <c r="O2882" s="328"/>
      <c r="P2882" s="326"/>
      <c r="Q2882" s="290">
        <v>4.74</v>
      </c>
    </row>
    <row r="2883" spans="1:17" hidden="1" outlineLevel="1" collapsed="1" x14ac:dyDescent="0.25">
      <c r="A2883" s="287"/>
      <c r="B2883" s="287"/>
      <c r="C2883" s="287"/>
      <c r="D2883" s="325">
        <v>100461122</v>
      </c>
      <c r="E2883" s="326"/>
      <c r="F2883" s="326"/>
      <c r="G2883" s="326"/>
      <c r="H2883" s="326"/>
      <c r="I2883" s="327">
        <v>1.61</v>
      </c>
      <c r="J2883" s="326"/>
      <c r="K2883" s="326"/>
      <c r="L2883" s="328"/>
      <c r="M2883" s="326"/>
      <c r="N2883" s="326"/>
      <c r="O2883" s="328"/>
      <c r="P2883" s="326"/>
      <c r="Q2883" s="290">
        <v>1.61</v>
      </c>
    </row>
    <row r="2884" spans="1:17" hidden="1" outlineLevel="1" collapsed="1" x14ac:dyDescent="0.25">
      <c r="A2884" s="287"/>
      <c r="B2884" s="287"/>
      <c r="C2884" s="287"/>
      <c r="D2884" s="325">
        <v>100461266</v>
      </c>
      <c r="E2884" s="326"/>
      <c r="F2884" s="326"/>
      <c r="G2884" s="326"/>
      <c r="H2884" s="326"/>
      <c r="I2884" s="327">
        <v>5.24</v>
      </c>
      <c r="J2884" s="326"/>
      <c r="K2884" s="326"/>
      <c r="L2884" s="328"/>
      <c r="M2884" s="326"/>
      <c r="N2884" s="326"/>
      <c r="O2884" s="328"/>
      <c r="P2884" s="326"/>
      <c r="Q2884" s="290">
        <v>5.24</v>
      </c>
    </row>
    <row r="2885" spans="1:17" hidden="1" outlineLevel="1" collapsed="1" x14ac:dyDescent="0.25">
      <c r="A2885" s="287"/>
      <c r="B2885" s="287"/>
      <c r="C2885" s="287"/>
      <c r="D2885" s="325">
        <v>100461154</v>
      </c>
      <c r="E2885" s="326"/>
      <c r="F2885" s="326"/>
      <c r="G2885" s="326"/>
      <c r="H2885" s="326"/>
      <c r="I2885" s="327">
        <v>5.33</v>
      </c>
      <c r="J2885" s="326"/>
      <c r="K2885" s="326"/>
      <c r="L2885" s="328"/>
      <c r="M2885" s="326"/>
      <c r="N2885" s="326"/>
      <c r="O2885" s="328"/>
      <c r="P2885" s="326"/>
      <c r="Q2885" s="290">
        <v>5.33</v>
      </c>
    </row>
    <row r="2886" spans="1:17" hidden="1" outlineLevel="1" collapsed="1" x14ac:dyDescent="0.25">
      <c r="A2886" s="287"/>
      <c r="B2886" s="287"/>
      <c r="C2886" s="287"/>
      <c r="D2886" s="325">
        <v>100461379</v>
      </c>
      <c r="E2886" s="326"/>
      <c r="F2886" s="326"/>
      <c r="G2886" s="326"/>
      <c r="H2886" s="326"/>
      <c r="I2886" s="327">
        <v>3.48</v>
      </c>
      <c r="J2886" s="326"/>
      <c r="K2886" s="326"/>
      <c r="L2886" s="328"/>
      <c r="M2886" s="326"/>
      <c r="N2886" s="326"/>
      <c r="O2886" s="328"/>
      <c r="P2886" s="326"/>
      <c r="Q2886" s="290">
        <v>3.48</v>
      </c>
    </row>
    <row r="2887" spans="1:17" hidden="1" outlineLevel="1" collapsed="1" x14ac:dyDescent="0.25">
      <c r="A2887" s="287"/>
      <c r="B2887" s="287"/>
      <c r="C2887" s="287"/>
      <c r="D2887" s="325">
        <v>100461496</v>
      </c>
      <c r="E2887" s="326"/>
      <c r="F2887" s="326"/>
      <c r="G2887" s="326"/>
      <c r="H2887" s="326"/>
      <c r="I2887" s="327">
        <v>4.0199999999999996</v>
      </c>
      <c r="J2887" s="326"/>
      <c r="K2887" s="326"/>
      <c r="L2887" s="328"/>
      <c r="M2887" s="326"/>
      <c r="N2887" s="326"/>
      <c r="O2887" s="328"/>
      <c r="P2887" s="326"/>
      <c r="Q2887" s="290">
        <v>4.0199999999999996</v>
      </c>
    </row>
    <row r="2888" spans="1:17" hidden="1" outlineLevel="1" collapsed="1" x14ac:dyDescent="0.25">
      <c r="A2888" s="287"/>
      <c r="B2888" s="287"/>
      <c r="C2888" s="287"/>
      <c r="D2888" s="325">
        <v>100461607</v>
      </c>
      <c r="E2888" s="326"/>
      <c r="F2888" s="326"/>
      <c r="G2888" s="326"/>
      <c r="H2888" s="326"/>
      <c r="I2888" s="327">
        <v>2.92</v>
      </c>
      <c r="J2888" s="326"/>
      <c r="K2888" s="326"/>
      <c r="L2888" s="328"/>
      <c r="M2888" s="326"/>
      <c r="N2888" s="326"/>
      <c r="O2888" s="328"/>
      <c r="P2888" s="326"/>
      <c r="Q2888" s="290">
        <v>2.92</v>
      </c>
    </row>
    <row r="2889" spans="1:17" hidden="1" outlineLevel="1" collapsed="1" x14ac:dyDescent="0.25">
      <c r="A2889" s="287"/>
      <c r="B2889" s="287"/>
      <c r="C2889" s="287"/>
      <c r="D2889" s="325">
        <v>100461559</v>
      </c>
      <c r="E2889" s="326"/>
      <c r="F2889" s="326"/>
      <c r="G2889" s="326"/>
      <c r="H2889" s="326"/>
      <c r="I2889" s="327">
        <v>2.54</v>
      </c>
      <c r="J2889" s="326"/>
      <c r="K2889" s="326"/>
      <c r="L2889" s="328"/>
      <c r="M2889" s="326"/>
      <c r="N2889" s="326"/>
      <c r="O2889" s="328"/>
      <c r="P2889" s="326"/>
      <c r="Q2889" s="290">
        <v>2.54</v>
      </c>
    </row>
    <row r="2890" spans="1:17" hidden="1" outlineLevel="1" collapsed="1" x14ac:dyDescent="0.25">
      <c r="A2890" s="287"/>
      <c r="B2890" s="287"/>
      <c r="C2890" s="287"/>
      <c r="D2890" s="325">
        <v>100461673</v>
      </c>
      <c r="E2890" s="326"/>
      <c r="F2890" s="326"/>
      <c r="G2890" s="326"/>
      <c r="H2890" s="326"/>
      <c r="I2890" s="327">
        <v>4.75</v>
      </c>
      <c r="J2890" s="326"/>
      <c r="K2890" s="326"/>
      <c r="L2890" s="328"/>
      <c r="M2890" s="326"/>
      <c r="N2890" s="326"/>
      <c r="O2890" s="328"/>
      <c r="P2890" s="326"/>
      <c r="Q2890" s="290">
        <v>4.75</v>
      </c>
    </row>
    <row r="2891" spans="1:17" hidden="1" outlineLevel="1" collapsed="1" x14ac:dyDescent="0.25">
      <c r="A2891" s="287"/>
      <c r="B2891" s="287"/>
      <c r="C2891" s="287"/>
      <c r="D2891" s="325">
        <v>100462016</v>
      </c>
      <c r="E2891" s="326"/>
      <c r="F2891" s="326"/>
      <c r="G2891" s="326"/>
      <c r="H2891" s="326"/>
      <c r="I2891" s="327">
        <v>5.01</v>
      </c>
      <c r="J2891" s="326"/>
      <c r="K2891" s="326"/>
      <c r="L2891" s="328"/>
      <c r="M2891" s="326"/>
      <c r="N2891" s="326"/>
      <c r="O2891" s="328"/>
      <c r="P2891" s="326"/>
      <c r="Q2891" s="290">
        <v>5.01</v>
      </c>
    </row>
    <row r="2892" spans="1:17" hidden="1" outlineLevel="1" collapsed="1" x14ac:dyDescent="0.25">
      <c r="A2892" s="287"/>
      <c r="B2892" s="287"/>
      <c r="C2892" s="287"/>
      <c r="D2892" s="325">
        <v>100461945</v>
      </c>
      <c r="E2892" s="326"/>
      <c r="F2892" s="326"/>
      <c r="G2892" s="326"/>
      <c r="H2892" s="326"/>
      <c r="I2892" s="327">
        <v>3.44</v>
      </c>
      <c r="J2892" s="326"/>
      <c r="K2892" s="326"/>
      <c r="L2892" s="328"/>
      <c r="M2892" s="326"/>
      <c r="N2892" s="326"/>
      <c r="O2892" s="328"/>
      <c r="P2892" s="326"/>
      <c r="Q2892" s="290">
        <v>3.44</v>
      </c>
    </row>
    <row r="2893" spans="1:17" hidden="1" outlineLevel="1" collapsed="1" x14ac:dyDescent="0.25">
      <c r="A2893" s="287"/>
      <c r="B2893" s="287"/>
      <c r="C2893" s="287"/>
      <c r="D2893" s="325">
        <v>100461782</v>
      </c>
      <c r="E2893" s="326"/>
      <c r="F2893" s="326"/>
      <c r="G2893" s="326"/>
      <c r="H2893" s="326"/>
      <c r="I2893" s="327">
        <v>3.77</v>
      </c>
      <c r="J2893" s="326"/>
      <c r="K2893" s="326"/>
      <c r="L2893" s="328"/>
      <c r="M2893" s="326"/>
      <c r="N2893" s="326"/>
      <c r="O2893" s="328"/>
      <c r="P2893" s="326"/>
      <c r="Q2893" s="290">
        <v>3.77</v>
      </c>
    </row>
    <row r="2894" spans="1:17" hidden="1" outlineLevel="1" collapsed="1" x14ac:dyDescent="0.25">
      <c r="A2894" s="287"/>
      <c r="B2894" s="287"/>
      <c r="C2894" s="287"/>
      <c r="D2894" s="325">
        <v>100462227</v>
      </c>
      <c r="E2894" s="326"/>
      <c r="F2894" s="326"/>
      <c r="G2894" s="326"/>
      <c r="H2894" s="326"/>
      <c r="I2894" s="327">
        <v>5.38</v>
      </c>
      <c r="J2894" s="326"/>
      <c r="K2894" s="326"/>
      <c r="L2894" s="328"/>
      <c r="M2894" s="326"/>
      <c r="N2894" s="326"/>
      <c r="O2894" s="328"/>
      <c r="P2894" s="326"/>
      <c r="Q2894" s="290">
        <v>5.38</v>
      </c>
    </row>
    <row r="2895" spans="1:17" hidden="1" outlineLevel="1" collapsed="1" x14ac:dyDescent="0.25">
      <c r="A2895" s="287"/>
      <c r="B2895" s="287"/>
      <c r="C2895" s="287"/>
      <c r="D2895" s="325">
        <v>100462100</v>
      </c>
      <c r="E2895" s="326"/>
      <c r="F2895" s="326"/>
      <c r="G2895" s="326"/>
      <c r="H2895" s="326"/>
      <c r="I2895" s="327">
        <v>4.66</v>
      </c>
      <c r="J2895" s="326"/>
      <c r="K2895" s="326"/>
      <c r="L2895" s="328"/>
      <c r="M2895" s="326"/>
      <c r="N2895" s="326"/>
      <c r="O2895" s="328"/>
      <c r="P2895" s="326"/>
      <c r="Q2895" s="290">
        <v>4.66</v>
      </c>
    </row>
    <row r="2896" spans="1:17" hidden="1" outlineLevel="1" collapsed="1" x14ac:dyDescent="0.25">
      <c r="A2896" s="287"/>
      <c r="B2896" s="287"/>
      <c r="C2896" s="287"/>
      <c r="D2896" s="325">
        <v>100462476</v>
      </c>
      <c r="E2896" s="326"/>
      <c r="F2896" s="326"/>
      <c r="G2896" s="326"/>
      <c r="H2896" s="326"/>
      <c r="I2896" s="327">
        <v>7.18</v>
      </c>
      <c r="J2896" s="326"/>
      <c r="K2896" s="326"/>
      <c r="L2896" s="328"/>
      <c r="M2896" s="326"/>
      <c r="N2896" s="326"/>
      <c r="O2896" s="328"/>
      <c r="P2896" s="326"/>
      <c r="Q2896" s="290">
        <v>7.18</v>
      </c>
    </row>
    <row r="2897" spans="1:17" hidden="1" outlineLevel="1" collapsed="1" x14ac:dyDescent="0.25">
      <c r="A2897" s="287"/>
      <c r="B2897" s="287"/>
      <c r="C2897" s="287"/>
      <c r="D2897" s="325">
        <v>100462478</v>
      </c>
      <c r="E2897" s="326"/>
      <c r="F2897" s="326"/>
      <c r="G2897" s="326"/>
      <c r="H2897" s="326"/>
      <c r="I2897" s="327">
        <v>4.58</v>
      </c>
      <c r="J2897" s="326"/>
      <c r="K2897" s="326"/>
      <c r="L2897" s="328"/>
      <c r="M2897" s="326"/>
      <c r="N2897" s="326"/>
      <c r="O2897" s="328"/>
      <c r="P2897" s="326"/>
      <c r="Q2897" s="290">
        <v>4.58</v>
      </c>
    </row>
    <row r="2898" spans="1:17" hidden="1" outlineLevel="1" collapsed="1" x14ac:dyDescent="0.25">
      <c r="A2898" s="287"/>
      <c r="B2898" s="287"/>
      <c r="C2898" s="287"/>
      <c r="D2898" s="325">
        <v>100462857</v>
      </c>
      <c r="E2898" s="326"/>
      <c r="F2898" s="326"/>
      <c r="G2898" s="326"/>
      <c r="H2898" s="326"/>
      <c r="I2898" s="327">
        <v>3.68</v>
      </c>
      <c r="J2898" s="326"/>
      <c r="K2898" s="326"/>
      <c r="L2898" s="328"/>
      <c r="M2898" s="326"/>
      <c r="N2898" s="326"/>
      <c r="O2898" s="328"/>
      <c r="P2898" s="326"/>
      <c r="Q2898" s="290">
        <v>3.68</v>
      </c>
    </row>
    <row r="2899" spans="1:17" hidden="1" outlineLevel="1" collapsed="1" x14ac:dyDescent="0.25">
      <c r="A2899" s="287"/>
      <c r="B2899" s="287"/>
      <c r="C2899" s="287"/>
      <c r="D2899" s="325">
        <v>100462672</v>
      </c>
      <c r="E2899" s="326"/>
      <c r="F2899" s="326"/>
      <c r="G2899" s="326"/>
      <c r="H2899" s="326"/>
      <c r="I2899" s="327">
        <v>3.98</v>
      </c>
      <c r="J2899" s="326"/>
      <c r="K2899" s="326"/>
      <c r="L2899" s="328"/>
      <c r="M2899" s="326"/>
      <c r="N2899" s="326"/>
      <c r="O2899" s="328"/>
      <c r="P2899" s="326"/>
      <c r="Q2899" s="290">
        <v>3.98</v>
      </c>
    </row>
    <row r="2900" spans="1:17" hidden="1" outlineLevel="1" collapsed="1" x14ac:dyDescent="0.25">
      <c r="A2900" s="287"/>
      <c r="B2900" s="287"/>
      <c r="C2900" s="287"/>
      <c r="D2900" s="325">
        <v>100462337</v>
      </c>
      <c r="E2900" s="326"/>
      <c r="F2900" s="326"/>
      <c r="G2900" s="326"/>
      <c r="H2900" s="326"/>
      <c r="I2900" s="327">
        <v>6.29</v>
      </c>
      <c r="J2900" s="326"/>
      <c r="K2900" s="326"/>
      <c r="L2900" s="328"/>
      <c r="M2900" s="326"/>
      <c r="N2900" s="326"/>
      <c r="O2900" s="328"/>
      <c r="P2900" s="326"/>
      <c r="Q2900" s="290">
        <v>6.29</v>
      </c>
    </row>
    <row r="2901" spans="1:17" hidden="1" outlineLevel="1" collapsed="1" x14ac:dyDescent="0.25">
      <c r="A2901" s="287"/>
      <c r="B2901" s="287"/>
      <c r="C2901" s="287"/>
      <c r="D2901" s="325">
        <v>100462560</v>
      </c>
      <c r="E2901" s="326"/>
      <c r="F2901" s="326"/>
      <c r="G2901" s="326"/>
      <c r="H2901" s="326"/>
      <c r="I2901" s="327">
        <v>7.3</v>
      </c>
      <c r="J2901" s="326"/>
      <c r="K2901" s="326"/>
      <c r="L2901" s="328"/>
      <c r="M2901" s="326"/>
      <c r="N2901" s="326"/>
      <c r="O2901" s="328"/>
      <c r="P2901" s="326"/>
      <c r="Q2901" s="290">
        <v>7.3</v>
      </c>
    </row>
    <row r="2902" spans="1:17" hidden="1" outlineLevel="1" collapsed="1" x14ac:dyDescent="0.25">
      <c r="A2902" s="287"/>
      <c r="B2902" s="287"/>
      <c r="C2902" s="287"/>
      <c r="D2902" s="325">
        <v>100462646</v>
      </c>
      <c r="E2902" s="326"/>
      <c r="F2902" s="326"/>
      <c r="G2902" s="326"/>
      <c r="H2902" s="326"/>
      <c r="I2902" s="327">
        <v>3.99</v>
      </c>
      <c r="J2902" s="326"/>
      <c r="K2902" s="326"/>
      <c r="L2902" s="328"/>
      <c r="M2902" s="326"/>
      <c r="N2902" s="326"/>
      <c r="O2902" s="328"/>
      <c r="P2902" s="326"/>
      <c r="Q2902" s="290">
        <v>3.99</v>
      </c>
    </row>
    <row r="2903" spans="1:17" hidden="1" outlineLevel="1" collapsed="1" x14ac:dyDescent="0.25">
      <c r="A2903" s="287"/>
      <c r="B2903" s="287"/>
      <c r="C2903" s="339" t="s">
        <v>277</v>
      </c>
      <c r="D2903" s="340"/>
      <c r="E2903" s="340"/>
      <c r="F2903" s="340"/>
      <c r="G2903" s="340"/>
      <c r="H2903" s="340"/>
      <c r="I2903" s="341">
        <v>244.70000000000007</v>
      </c>
      <c r="J2903" s="340"/>
      <c r="K2903" s="340"/>
      <c r="L2903" s="342"/>
      <c r="M2903" s="340"/>
      <c r="N2903" s="340"/>
      <c r="O2903" s="342"/>
      <c r="P2903" s="340"/>
      <c r="Q2903" s="291">
        <v>244.70000000000007</v>
      </c>
    </row>
    <row r="2904" spans="1:17" ht="13.8" collapsed="1" thickBot="1" x14ac:dyDescent="0.3">
      <c r="A2904" s="287"/>
      <c r="C2904" s="329" t="s">
        <v>278</v>
      </c>
      <c r="D2904" s="330"/>
      <c r="E2904" s="330"/>
      <c r="F2904" s="330"/>
      <c r="G2904" s="330"/>
      <c r="H2904" s="330"/>
      <c r="I2904" s="332">
        <v>470.60550000000893</v>
      </c>
      <c r="J2904" s="330"/>
      <c r="K2904" s="330"/>
      <c r="L2904" s="331"/>
      <c r="M2904" s="330"/>
      <c r="N2904" s="330"/>
      <c r="O2904" s="332">
        <v>470.60550000000893</v>
      </c>
      <c r="P2904" s="330"/>
      <c r="Q2904" s="289">
        <v>0</v>
      </c>
    </row>
    <row r="2905" spans="1:17" ht="13.8" hidden="1" outlineLevel="1" collapsed="1" thickBot="1" x14ac:dyDescent="0.3">
      <c r="A2905" s="287"/>
      <c r="B2905" s="287"/>
      <c r="C2905" s="287"/>
      <c r="D2905" s="325">
        <v>100463560</v>
      </c>
      <c r="E2905" s="326"/>
      <c r="F2905" s="326"/>
      <c r="G2905" s="326"/>
      <c r="H2905" s="326"/>
      <c r="I2905" s="327">
        <v>0.23</v>
      </c>
      <c r="J2905" s="326"/>
      <c r="K2905" s="326"/>
      <c r="L2905" s="328"/>
      <c r="M2905" s="326"/>
      <c r="N2905" s="326"/>
      <c r="O2905" s="327">
        <v>0.23</v>
      </c>
      <c r="P2905" s="326"/>
      <c r="Q2905" s="290">
        <v>0</v>
      </c>
    </row>
    <row r="2906" spans="1:17" ht="13.8" hidden="1" outlineLevel="1" collapsed="1" thickBot="1" x14ac:dyDescent="0.3">
      <c r="A2906" s="287"/>
      <c r="B2906" s="287"/>
      <c r="C2906" s="287"/>
      <c r="D2906" s="325">
        <v>100463922</v>
      </c>
      <c r="E2906" s="326"/>
      <c r="F2906" s="326"/>
      <c r="G2906" s="326"/>
      <c r="H2906" s="326"/>
      <c r="I2906" s="327">
        <v>0.61</v>
      </c>
      <c r="J2906" s="326"/>
      <c r="K2906" s="326"/>
      <c r="L2906" s="328"/>
      <c r="M2906" s="326"/>
      <c r="N2906" s="326"/>
      <c r="O2906" s="327">
        <v>0.61</v>
      </c>
      <c r="P2906" s="326"/>
      <c r="Q2906" s="290">
        <v>0</v>
      </c>
    </row>
    <row r="2907" spans="1:17" ht="13.8" hidden="1" outlineLevel="1" collapsed="1" thickBot="1" x14ac:dyDescent="0.3">
      <c r="A2907" s="287"/>
      <c r="B2907" s="287"/>
      <c r="C2907" s="287"/>
      <c r="D2907" s="325">
        <v>100463928</v>
      </c>
      <c r="E2907" s="326"/>
      <c r="F2907" s="326"/>
      <c r="G2907" s="326"/>
      <c r="H2907" s="326"/>
      <c r="I2907" s="327">
        <v>0.17449999999999999</v>
      </c>
      <c r="J2907" s="326"/>
      <c r="K2907" s="326"/>
      <c r="L2907" s="328"/>
      <c r="M2907" s="326"/>
      <c r="N2907" s="326"/>
      <c r="O2907" s="327">
        <v>0.17449999999999999</v>
      </c>
      <c r="P2907" s="326"/>
      <c r="Q2907" s="290">
        <v>0</v>
      </c>
    </row>
    <row r="2908" spans="1:17" ht="13.8" hidden="1" outlineLevel="1" collapsed="1" thickBot="1" x14ac:dyDescent="0.3">
      <c r="A2908" s="287"/>
      <c r="B2908" s="287"/>
      <c r="C2908" s="287"/>
      <c r="D2908" s="325">
        <v>100463931</v>
      </c>
      <c r="E2908" s="326"/>
      <c r="F2908" s="326"/>
      <c r="G2908" s="326"/>
      <c r="H2908" s="326"/>
      <c r="I2908" s="327">
        <v>0.47</v>
      </c>
      <c r="J2908" s="326"/>
      <c r="K2908" s="326"/>
      <c r="L2908" s="328"/>
      <c r="M2908" s="326"/>
      <c r="N2908" s="326"/>
      <c r="O2908" s="327">
        <v>0.47</v>
      </c>
      <c r="P2908" s="326"/>
      <c r="Q2908" s="290">
        <v>0</v>
      </c>
    </row>
    <row r="2909" spans="1:17" ht="13.8" hidden="1" outlineLevel="1" collapsed="1" thickBot="1" x14ac:dyDescent="0.3">
      <c r="A2909" s="287"/>
      <c r="B2909" s="287"/>
      <c r="C2909" s="287"/>
      <c r="D2909" s="325">
        <v>100463933</v>
      </c>
      <c r="E2909" s="326"/>
      <c r="F2909" s="326"/>
      <c r="G2909" s="326"/>
      <c r="H2909" s="326"/>
      <c r="I2909" s="327">
        <v>0.46</v>
      </c>
      <c r="J2909" s="326"/>
      <c r="K2909" s="326"/>
      <c r="L2909" s="328"/>
      <c r="M2909" s="326"/>
      <c r="N2909" s="326"/>
      <c r="O2909" s="327">
        <v>0.46</v>
      </c>
      <c r="P2909" s="326"/>
      <c r="Q2909" s="290">
        <v>0</v>
      </c>
    </row>
    <row r="2910" spans="1:17" ht="13.8" hidden="1" outlineLevel="1" collapsed="1" thickBot="1" x14ac:dyDescent="0.3">
      <c r="A2910" s="287"/>
      <c r="B2910" s="287"/>
      <c r="C2910" s="287"/>
      <c r="D2910" s="325">
        <v>100463941</v>
      </c>
      <c r="E2910" s="326"/>
      <c r="F2910" s="326"/>
      <c r="G2910" s="326"/>
      <c r="H2910" s="326"/>
      <c r="I2910" s="327">
        <v>0.17449999999999999</v>
      </c>
      <c r="J2910" s="326"/>
      <c r="K2910" s="326"/>
      <c r="L2910" s="328"/>
      <c r="M2910" s="326"/>
      <c r="N2910" s="326"/>
      <c r="O2910" s="327">
        <v>0.17449999999999999</v>
      </c>
      <c r="P2910" s="326"/>
      <c r="Q2910" s="290">
        <v>0</v>
      </c>
    </row>
    <row r="2911" spans="1:17" ht="13.8" hidden="1" outlineLevel="1" collapsed="1" thickBot="1" x14ac:dyDescent="0.3">
      <c r="A2911" s="287"/>
      <c r="B2911" s="287"/>
      <c r="C2911" s="287"/>
      <c r="D2911" s="325">
        <v>100463946</v>
      </c>
      <c r="E2911" s="326"/>
      <c r="F2911" s="326"/>
      <c r="G2911" s="326"/>
      <c r="H2911" s="326"/>
      <c r="I2911" s="327">
        <v>0.17449999999999999</v>
      </c>
      <c r="J2911" s="326"/>
      <c r="K2911" s="326"/>
      <c r="L2911" s="328"/>
      <c r="M2911" s="326"/>
      <c r="N2911" s="326"/>
      <c r="O2911" s="327">
        <v>0.17449999999999999</v>
      </c>
      <c r="P2911" s="326"/>
      <c r="Q2911" s="290">
        <v>0</v>
      </c>
    </row>
    <row r="2912" spans="1:17" ht="13.8" hidden="1" outlineLevel="1" collapsed="1" thickBot="1" x14ac:dyDescent="0.3">
      <c r="A2912" s="287"/>
      <c r="B2912" s="287"/>
      <c r="C2912" s="287"/>
      <c r="D2912" s="325">
        <v>100463902</v>
      </c>
      <c r="E2912" s="326"/>
      <c r="F2912" s="326"/>
      <c r="G2912" s="326"/>
      <c r="H2912" s="326"/>
      <c r="I2912" s="327">
        <v>0.17449999999999999</v>
      </c>
      <c r="J2912" s="326"/>
      <c r="K2912" s="326"/>
      <c r="L2912" s="328"/>
      <c r="M2912" s="326"/>
      <c r="N2912" s="326"/>
      <c r="O2912" s="327">
        <v>0.17449999999999999</v>
      </c>
      <c r="P2912" s="326"/>
      <c r="Q2912" s="290">
        <v>0</v>
      </c>
    </row>
    <row r="2913" spans="1:17" ht="13.8" hidden="1" outlineLevel="1" collapsed="1" thickBot="1" x14ac:dyDescent="0.3">
      <c r="A2913" s="287"/>
      <c r="B2913" s="287"/>
      <c r="C2913" s="287"/>
      <c r="D2913" s="325">
        <v>100463904</v>
      </c>
      <c r="E2913" s="326"/>
      <c r="F2913" s="326"/>
      <c r="G2913" s="326"/>
      <c r="H2913" s="326"/>
      <c r="I2913" s="327">
        <v>0.17449999999999999</v>
      </c>
      <c r="J2913" s="326"/>
      <c r="K2913" s="326"/>
      <c r="L2913" s="328"/>
      <c r="M2913" s="326"/>
      <c r="N2913" s="326"/>
      <c r="O2913" s="327">
        <v>0.17449999999999999</v>
      </c>
      <c r="P2913" s="326"/>
      <c r="Q2913" s="290">
        <v>0</v>
      </c>
    </row>
    <row r="2914" spans="1:17" ht="13.8" hidden="1" outlineLevel="1" collapsed="1" thickBot="1" x14ac:dyDescent="0.3">
      <c r="A2914" s="287"/>
      <c r="B2914" s="287"/>
      <c r="C2914" s="287"/>
      <c r="D2914" s="325">
        <v>100463907</v>
      </c>
      <c r="E2914" s="326"/>
      <c r="F2914" s="326"/>
      <c r="G2914" s="326"/>
      <c r="H2914" s="326"/>
      <c r="I2914" s="327">
        <v>0.17449999999999999</v>
      </c>
      <c r="J2914" s="326"/>
      <c r="K2914" s="326"/>
      <c r="L2914" s="328"/>
      <c r="M2914" s="326"/>
      <c r="N2914" s="326"/>
      <c r="O2914" s="327">
        <v>0.17449999999999999</v>
      </c>
      <c r="P2914" s="326"/>
      <c r="Q2914" s="290">
        <v>0</v>
      </c>
    </row>
    <row r="2915" spans="1:17" ht="13.8" hidden="1" outlineLevel="1" collapsed="1" thickBot="1" x14ac:dyDescent="0.3">
      <c r="A2915" s="287"/>
      <c r="B2915" s="287"/>
      <c r="C2915" s="287"/>
      <c r="D2915" s="325">
        <v>100463909</v>
      </c>
      <c r="E2915" s="326"/>
      <c r="F2915" s="326"/>
      <c r="G2915" s="326"/>
      <c r="H2915" s="326"/>
      <c r="I2915" s="327">
        <v>0.17449999999999999</v>
      </c>
      <c r="J2915" s="326"/>
      <c r="K2915" s="326"/>
      <c r="L2915" s="328"/>
      <c r="M2915" s="326"/>
      <c r="N2915" s="326"/>
      <c r="O2915" s="327">
        <v>0.17449999999999999</v>
      </c>
      <c r="P2915" s="326"/>
      <c r="Q2915" s="290">
        <v>0</v>
      </c>
    </row>
    <row r="2916" spans="1:17" ht="13.8" hidden="1" outlineLevel="1" collapsed="1" thickBot="1" x14ac:dyDescent="0.3">
      <c r="A2916" s="287"/>
      <c r="B2916" s="287"/>
      <c r="C2916" s="287"/>
      <c r="D2916" s="325">
        <v>100463912</v>
      </c>
      <c r="E2916" s="326"/>
      <c r="F2916" s="326"/>
      <c r="G2916" s="326"/>
      <c r="H2916" s="326"/>
      <c r="I2916" s="327">
        <v>0.39</v>
      </c>
      <c r="J2916" s="326"/>
      <c r="K2916" s="326"/>
      <c r="L2916" s="328"/>
      <c r="M2916" s="326"/>
      <c r="N2916" s="326"/>
      <c r="O2916" s="327">
        <v>0.39</v>
      </c>
      <c r="P2916" s="326"/>
      <c r="Q2916" s="290">
        <v>0</v>
      </c>
    </row>
    <row r="2917" spans="1:17" ht="13.8" hidden="1" outlineLevel="1" collapsed="1" thickBot="1" x14ac:dyDescent="0.3">
      <c r="A2917" s="287"/>
      <c r="B2917" s="287"/>
      <c r="C2917" s="287"/>
      <c r="D2917" s="325">
        <v>100463913</v>
      </c>
      <c r="E2917" s="326"/>
      <c r="F2917" s="326"/>
      <c r="G2917" s="326"/>
      <c r="H2917" s="326"/>
      <c r="I2917" s="327">
        <v>0.24</v>
      </c>
      <c r="J2917" s="326"/>
      <c r="K2917" s="326"/>
      <c r="L2917" s="328"/>
      <c r="M2917" s="326"/>
      <c r="N2917" s="326"/>
      <c r="O2917" s="327">
        <v>0.24</v>
      </c>
      <c r="P2917" s="326"/>
      <c r="Q2917" s="290">
        <v>0</v>
      </c>
    </row>
    <row r="2918" spans="1:17" ht="13.8" hidden="1" outlineLevel="1" collapsed="1" thickBot="1" x14ac:dyDescent="0.3">
      <c r="A2918" s="287"/>
      <c r="B2918" s="287"/>
      <c r="C2918" s="287"/>
      <c r="D2918" s="325">
        <v>100463914</v>
      </c>
      <c r="E2918" s="326"/>
      <c r="F2918" s="326"/>
      <c r="G2918" s="326"/>
      <c r="H2918" s="326"/>
      <c r="I2918" s="327">
        <v>0.17449999999999999</v>
      </c>
      <c r="J2918" s="326"/>
      <c r="K2918" s="326"/>
      <c r="L2918" s="328"/>
      <c r="M2918" s="326"/>
      <c r="N2918" s="326"/>
      <c r="O2918" s="327">
        <v>0.17449999999999999</v>
      </c>
      <c r="P2918" s="326"/>
      <c r="Q2918" s="290">
        <v>0</v>
      </c>
    </row>
    <row r="2919" spans="1:17" ht="13.8" hidden="1" outlineLevel="1" collapsed="1" thickBot="1" x14ac:dyDescent="0.3">
      <c r="A2919" s="287"/>
      <c r="B2919" s="287"/>
      <c r="C2919" s="287"/>
      <c r="D2919" s="325">
        <v>100463822</v>
      </c>
      <c r="E2919" s="326"/>
      <c r="F2919" s="326"/>
      <c r="G2919" s="326"/>
      <c r="H2919" s="326"/>
      <c r="I2919" s="327">
        <v>0.52</v>
      </c>
      <c r="J2919" s="326"/>
      <c r="K2919" s="326"/>
      <c r="L2919" s="328"/>
      <c r="M2919" s="326"/>
      <c r="N2919" s="326"/>
      <c r="O2919" s="327">
        <v>0.52</v>
      </c>
      <c r="P2919" s="326"/>
      <c r="Q2919" s="290">
        <v>0</v>
      </c>
    </row>
    <row r="2920" spans="1:17" ht="13.8" hidden="1" outlineLevel="1" collapsed="1" thickBot="1" x14ac:dyDescent="0.3">
      <c r="A2920" s="287"/>
      <c r="B2920" s="287"/>
      <c r="C2920" s="287"/>
      <c r="D2920" s="325">
        <v>100463577</v>
      </c>
      <c r="E2920" s="326"/>
      <c r="F2920" s="326"/>
      <c r="G2920" s="326"/>
      <c r="H2920" s="326"/>
      <c r="I2920" s="327">
        <v>1.68</v>
      </c>
      <c r="J2920" s="326"/>
      <c r="K2920" s="326"/>
      <c r="L2920" s="328"/>
      <c r="M2920" s="326"/>
      <c r="N2920" s="326"/>
      <c r="O2920" s="327">
        <v>1.68</v>
      </c>
      <c r="P2920" s="326"/>
      <c r="Q2920" s="290">
        <v>0</v>
      </c>
    </row>
    <row r="2921" spans="1:17" ht="13.8" hidden="1" outlineLevel="1" collapsed="1" thickBot="1" x14ac:dyDescent="0.3">
      <c r="A2921" s="287"/>
      <c r="B2921" s="287"/>
      <c r="C2921" s="287"/>
      <c r="D2921" s="325">
        <v>100463592</v>
      </c>
      <c r="E2921" s="326"/>
      <c r="F2921" s="326"/>
      <c r="G2921" s="326"/>
      <c r="H2921" s="326"/>
      <c r="I2921" s="327">
        <v>0.17449999999999999</v>
      </c>
      <c r="J2921" s="326"/>
      <c r="K2921" s="326"/>
      <c r="L2921" s="328"/>
      <c r="M2921" s="326"/>
      <c r="N2921" s="326"/>
      <c r="O2921" s="327">
        <v>0.17449999999999999</v>
      </c>
      <c r="P2921" s="326"/>
      <c r="Q2921" s="290">
        <v>0</v>
      </c>
    </row>
    <row r="2922" spans="1:17" ht="13.8" hidden="1" outlineLevel="1" collapsed="1" thickBot="1" x14ac:dyDescent="0.3">
      <c r="A2922" s="287"/>
      <c r="B2922" s="287"/>
      <c r="C2922" s="287"/>
      <c r="D2922" s="325">
        <v>100463639</v>
      </c>
      <c r="E2922" s="326"/>
      <c r="F2922" s="326"/>
      <c r="G2922" s="326"/>
      <c r="H2922" s="326"/>
      <c r="I2922" s="327">
        <v>0.17449999999999999</v>
      </c>
      <c r="J2922" s="326"/>
      <c r="K2922" s="326"/>
      <c r="L2922" s="328"/>
      <c r="M2922" s="326"/>
      <c r="N2922" s="326"/>
      <c r="O2922" s="327">
        <v>0.17449999999999999</v>
      </c>
      <c r="P2922" s="326"/>
      <c r="Q2922" s="290">
        <v>0</v>
      </c>
    </row>
    <row r="2923" spans="1:17" ht="13.8" hidden="1" outlineLevel="1" collapsed="1" thickBot="1" x14ac:dyDescent="0.3">
      <c r="A2923" s="287"/>
      <c r="B2923" s="287"/>
      <c r="C2923" s="287"/>
      <c r="D2923" s="325">
        <v>100463641</v>
      </c>
      <c r="E2923" s="326"/>
      <c r="F2923" s="326"/>
      <c r="G2923" s="326"/>
      <c r="H2923" s="326"/>
      <c r="I2923" s="327">
        <v>0.02</v>
      </c>
      <c r="J2923" s="326"/>
      <c r="K2923" s="326"/>
      <c r="L2923" s="328"/>
      <c r="M2923" s="326"/>
      <c r="N2923" s="326"/>
      <c r="O2923" s="327">
        <v>0.02</v>
      </c>
      <c r="P2923" s="326"/>
      <c r="Q2923" s="290">
        <v>0</v>
      </c>
    </row>
    <row r="2924" spans="1:17" ht="13.8" hidden="1" outlineLevel="1" collapsed="1" thickBot="1" x14ac:dyDescent="0.3">
      <c r="A2924" s="287"/>
      <c r="B2924" s="287"/>
      <c r="C2924" s="287"/>
      <c r="D2924" s="325">
        <v>100463645</v>
      </c>
      <c r="E2924" s="326"/>
      <c r="F2924" s="326"/>
      <c r="G2924" s="326"/>
      <c r="H2924" s="326"/>
      <c r="I2924" s="327">
        <v>0.04</v>
      </c>
      <c r="J2924" s="326"/>
      <c r="K2924" s="326"/>
      <c r="L2924" s="328"/>
      <c r="M2924" s="326"/>
      <c r="N2924" s="326"/>
      <c r="O2924" s="327">
        <v>0.04</v>
      </c>
      <c r="P2924" s="326"/>
      <c r="Q2924" s="290">
        <v>0</v>
      </c>
    </row>
    <row r="2925" spans="1:17" ht="13.8" hidden="1" outlineLevel="1" collapsed="1" thickBot="1" x14ac:dyDescent="0.3">
      <c r="A2925" s="287"/>
      <c r="B2925" s="287"/>
      <c r="C2925" s="287"/>
      <c r="D2925" s="325">
        <v>100463652</v>
      </c>
      <c r="E2925" s="326"/>
      <c r="F2925" s="326"/>
      <c r="G2925" s="326"/>
      <c r="H2925" s="326"/>
      <c r="I2925" s="327">
        <v>0.17449999999999999</v>
      </c>
      <c r="J2925" s="326"/>
      <c r="K2925" s="326"/>
      <c r="L2925" s="328"/>
      <c r="M2925" s="326"/>
      <c r="N2925" s="326"/>
      <c r="O2925" s="327">
        <v>0.17449999999999999</v>
      </c>
      <c r="P2925" s="326"/>
      <c r="Q2925" s="290">
        <v>0</v>
      </c>
    </row>
    <row r="2926" spans="1:17" ht="13.8" hidden="1" outlineLevel="1" collapsed="1" thickBot="1" x14ac:dyDescent="0.3">
      <c r="A2926" s="287"/>
      <c r="B2926" s="287"/>
      <c r="C2926" s="287"/>
      <c r="D2926" s="325">
        <v>100463656</v>
      </c>
      <c r="E2926" s="326"/>
      <c r="F2926" s="326"/>
      <c r="G2926" s="326"/>
      <c r="H2926" s="326"/>
      <c r="I2926" s="327">
        <v>1.54</v>
      </c>
      <c r="J2926" s="326"/>
      <c r="K2926" s="326"/>
      <c r="L2926" s="328"/>
      <c r="M2926" s="326"/>
      <c r="N2926" s="326"/>
      <c r="O2926" s="327">
        <v>1.54</v>
      </c>
      <c r="P2926" s="326"/>
      <c r="Q2926" s="290">
        <v>0</v>
      </c>
    </row>
    <row r="2927" spans="1:17" ht="13.8" hidden="1" outlineLevel="1" collapsed="1" thickBot="1" x14ac:dyDescent="0.3">
      <c r="A2927" s="287"/>
      <c r="B2927" s="287"/>
      <c r="C2927" s="287"/>
      <c r="D2927" s="325">
        <v>100463660</v>
      </c>
      <c r="E2927" s="326"/>
      <c r="F2927" s="326"/>
      <c r="G2927" s="326"/>
      <c r="H2927" s="326"/>
      <c r="I2927" s="327">
        <v>0.28000000000000003</v>
      </c>
      <c r="J2927" s="326"/>
      <c r="K2927" s="326"/>
      <c r="L2927" s="328"/>
      <c r="M2927" s="326"/>
      <c r="N2927" s="326"/>
      <c r="O2927" s="327">
        <v>0.28000000000000003</v>
      </c>
      <c r="P2927" s="326"/>
      <c r="Q2927" s="290">
        <v>0</v>
      </c>
    </row>
    <row r="2928" spans="1:17" ht="13.8" hidden="1" outlineLevel="1" collapsed="1" thickBot="1" x14ac:dyDescent="0.3">
      <c r="A2928" s="287"/>
      <c r="B2928" s="287"/>
      <c r="C2928" s="287"/>
      <c r="D2928" s="325">
        <v>100463841</v>
      </c>
      <c r="E2928" s="326"/>
      <c r="F2928" s="326"/>
      <c r="G2928" s="326"/>
      <c r="H2928" s="326"/>
      <c r="I2928" s="327">
        <v>0.37</v>
      </c>
      <c r="J2928" s="326"/>
      <c r="K2928" s="326"/>
      <c r="L2928" s="328"/>
      <c r="M2928" s="326"/>
      <c r="N2928" s="326"/>
      <c r="O2928" s="327">
        <v>0.37</v>
      </c>
      <c r="P2928" s="326"/>
      <c r="Q2928" s="290">
        <v>0</v>
      </c>
    </row>
    <row r="2929" spans="1:17" ht="13.8" hidden="1" outlineLevel="1" collapsed="1" thickBot="1" x14ac:dyDescent="0.3">
      <c r="A2929" s="287"/>
      <c r="B2929" s="287"/>
      <c r="C2929" s="287"/>
      <c r="D2929" s="325">
        <v>100463829</v>
      </c>
      <c r="E2929" s="326"/>
      <c r="F2929" s="326"/>
      <c r="G2929" s="326"/>
      <c r="H2929" s="326"/>
      <c r="I2929" s="327">
        <v>0.17449999999999999</v>
      </c>
      <c r="J2929" s="326"/>
      <c r="K2929" s="326"/>
      <c r="L2929" s="328"/>
      <c r="M2929" s="326"/>
      <c r="N2929" s="326"/>
      <c r="O2929" s="327">
        <v>0.17449999999999999</v>
      </c>
      <c r="P2929" s="326"/>
      <c r="Q2929" s="290">
        <v>0</v>
      </c>
    </row>
    <row r="2930" spans="1:17" ht="13.8" hidden="1" outlineLevel="1" collapsed="1" thickBot="1" x14ac:dyDescent="0.3">
      <c r="A2930" s="287"/>
      <c r="B2930" s="287"/>
      <c r="C2930" s="287"/>
      <c r="D2930" s="325">
        <v>100463825</v>
      </c>
      <c r="E2930" s="326"/>
      <c r="F2930" s="326"/>
      <c r="G2930" s="326"/>
      <c r="H2930" s="326"/>
      <c r="I2930" s="327">
        <v>0.17449999999999999</v>
      </c>
      <c r="J2930" s="326"/>
      <c r="K2930" s="326"/>
      <c r="L2930" s="328"/>
      <c r="M2930" s="326"/>
      <c r="N2930" s="326"/>
      <c r="O2930" s="327">
        <v>0.17449999999999999</v>
      </c>
      <c r="P2930" s="326"/>
      <c r="Q2930" s="290">
        <v>0</v>
      </c>
    </row>
    <row r="2931" spans="1:17" ht="13.8" hidden="1" outlineLevel="1" collapsed="1" thickBot="1" x14ac:dyDescent="0.3">
      <c r="A2931" s="287"/>
      <c r="B2931" s="287"/>
      <c r="C2931" s="287"/>
      <c r="D2931" s="325">
        <v>100463604</v>
      </c>
      <c r="E2931" s="326"/>
      <c r="F2931" s="326"/>
      <c r="G2931" s="326"/>
      <c r="H2931" s="326"/>
      <c r="I2931" s="327">
        <v>0.53</v>
      </c>
      <c r="J2931" s="326"/>
      <c r="K2931" s="326"/>
      <c r="L2931" s="328"/>
      <c r="M2931" s="326"/>
      <c r="N2931" s="326"/>
      <c r="O2931" s="327">
        <v>0.53</v>
      </c>
      <c r="P2931" s="326"/>
      <c r="Q2931" s="290">
        <v>0</v>
      </c>
    </row>
    <row r="2932" spans="1:17" ht="13.8" hidden="1" outlineLevel="1" collapsed="1" thickBot="1" x14ac:dyDescent="0.3">
      <c r="A2932" s="287"/>
      <c r="B2932" s="287"/>
      <c r="C2932" s="287"/>
      <c r="D2932" s="325">
        <v>100463611</v>
      </c>
      <c r="E2932" s="326"/>
      <c r="F2932" s="326"/>
      <c r="G2932" s="326"/>
      <c r="H2932" s="326"/>
      <c r="I2932" s="327">
        <v>0.99</v>
      </c>
      <c r="J2932" s="326"/>
      <c r="K2932" s="326"/>
      <c r="L2932" s="328"/>
      <c r="M2932" s="326"/>
      <c r="N2932" s="326"/>
      <c r="O2932" s="327">
        <v>0.99</v>
      </c>
      <c r="P2932" s="326"/>
      <c r="Q2932" s="290">
        <v>0</v>
      </c>
    </row>
    <row r="2933" spans="1:17" ht="13.8" hidden="1" outlineLevel="1" collapsed="1" thickBot="1" x14ac:dyDescent="0.3">
      <c r="A2933" s="287"/>
      <c r="B2933" s="287"/>
      <c r="C2933" s="287"/>
      <c r="D2933" s="325">
        <v>100463615</v>
      </c>
      <c r="E2933" s="326"/>
      <c r="F2933" s="326"/>
      <c r="G2933" s="326"/>
      <c r="H2933" s="326"/>
      <c r="I2933" s="327">
        <v>0.17449999999999999</v>
      </c>
      <c r="J2933" s="326"/>
      <c r="K2933" s="326"/>
      <c r="L2933" s="328"/>
      <c r="M2933" s="326"/>
      <c r="N2933" s="326"/>
      <c r="O2933" s="327">
        <v>0.17449999999999999</v>
      </c>
      <c r="P2933" s="326"/>
      <c r="Q2933" s="290">
        <v>0</v>
      </c>
    </row>
    <row r="2934" spans="1:17" ht="13.8" hidden="1" outlineLevel="1" collapsed="1" thickBot="1" x14ac:dyDescent="0.3">
      <c r="A2934" s="287"/>
      <c r="B2934" s="287"/>
      <c r="C2934" s="287"/>
      <c r="D2934" s="325">
        <v>100463616</v>
      </c>
      <c r="E2934" s="326"/>
      <c r="F2934" s="326"/>
      <c r="G2934" s="326"/>
      <c r="H2934" s="326"/>
      <c r="I2934" s="327">
        <v>0.17449999999999999</v>
      </c>
      <c r="J2934" s="326"/>
      <c r="K2934" s="326"/>
      <c r="L2934" s="328"/>
      <c r="M2934" s="326"/>
      <c r="N2934" s="326"/>
      <c r="O2934" s="327">
        <v>0.17449999999999999</v>
      </c>
      <c r="P2934" s="326"/>
      <c r="Q2934" s="290">
        <v>0</v>
      </c>
    </row>
    <row r="2935" spans="1:17" ht="13.8" hidden="1" outlineLevel="1" collapsed="1" thickBot="1" x14ac:dyDescent="0.3">
      <c r="A2935" s="287"/>
      <c r="B2935" s="287"/>
      <c r="C2935" s="287"/>
      <c r="D2935" s="325">
        <v>100463618</v>
      </c>
      <c r="E2935" s="326"/>
      <c r="F2935" s="326"/>
      <c r="G2935" s="326"/>
      <c r="H2935" s="326"/>
      <c r="I2935" s="327">
        <v>0.7</v>
      </c>
      <c r="J2935" s="326"/>
      <c r="K2935" s="326"/>
      <c r="L2935" s="328"/>
      <c r="M2935" s="326"/>
      <c r="N2935" s="326"/>
      <c r="O2935" s="327">
        <v>0.7</v>
      </c>
      <c r="P2935" s="326"/>
      <c r="Q2935" s="290">
        <v>0</v>
      </c>
    </row>
    <row r="2936" spans="1:17" ht="13.8" hidden="1" outlineLevel="1" collapsed="1" thickBot="1" x14ac:dyDescent="0.3">
      <c r="A2936" s="287"/>
      <c r="B2936" s="287"/>
      <c r="C2936" s="287"/>
      <c r="D2936" s="325">
        <v>100463620</v>
      </c>
      <c r="E2936" s="326"/>
      <c r="F2936" s="326"/>
      <c r="G2936" s="326"/>
      <c r="H2936" s="326"/>
      <c r="I2936" s="327">
        <v>0.21</v>
      </c>
      <c r="J2936" s="326"/>
      <c r="K2936" s="326"/>
      <c r="L2936" s="328"/>
      <c r="M2936" s="326"/>
      <c r="N2936" s="326"/>
      <c r="O2936" s="327">
        <v>0.21</v>
      </c>
      <c r="P2936" s="326"/>
      <c r="Q2936" s="290">
        <v>0</v>
      </c>
    </row>
    <row r="2937" spans="1:17" ht="13.8" hidden="1" outlineLevel="1" collapsed="1" thickBot="1" x14ac:dyDescent="0.3">
      <c r="A2937" s="287"/>
      <c r="B2937" s="287"/>
      <c r="C2937" s="287"/>
      <c r="D2937" s="325">
        <v>100463568</v>
      </c>
      <c r="E2937" s="326"/>
      <c r="F2937" s="326"/>
      <c r="G2937" s="326"/>
      <c r="H2937" s="326"/>
      <c r="I2937" s="327">
        <v>0.2</v>
      </c>
      <c r="J2937" s="326"/>
      <c r="K2937" s="326"/>
      <c r="L2937" s="328"/>
      <c r="M2937" s="326"/>
      <c r="N2937" s="326"/>
      <c r="O2937" s="327">
        <v>0.2</v>
      </c>
      <c r="P2937" s="326"/>
      <c r="Q2937" s="290">
        <v>0</v>
      </c>
    </row>
    <row r="2938" spans="1:17" ht="13.8" hidden="1" outlineLevel="1" collapsed="1" thickBot="1" x14ac:dyDescent="0.3">
      <c r="A2938" s="287"/>
      <c r="B2938" s="287"/>
      <c r="C2938" s="287"/>
      <c r="D2938" s="325">
        <v>100463553</v>
      </c>
      <c r="E2938" s="326"/>
      <c r="F2938" s="326"/>
      <c r="G2938" s="326"/>
      <c r="H2938" s="326"/>
      <c r="I2938" s="327">
        <v>0.31</v>
      </c>
      <c r="J2938" s="326"/>
      <c r="K2938" s="326"/>
      <c r="L2938" s="328"/>
      <c r="M2938" s="326"/>
      <c r="N2938" s="326"/>
      <c r="O2938" s="327">
        <v>0.31</v>
      </c>
      <c r="P2938" s="326"/>
      <c r="Q2938" s="290">
        <v>0</v>
      </c>
    </row>
    <row r="2939" spans="1:17" ht="13.8" hidden="1" outlineLevel="1" collapsed="1" thickBot="1" x14ac:dyDescent="0.3">
      <c r="A2939" s="287"/>
      <c r="B2939" s="287"/>
      <c r="C2939" s="287"/>
      <c r="D2939" s="325">
        <v>100463554</v>
      </c>
      <c r="E2939" s="326"/>
      <c r="F2939" s="326"/>
      <c r="G2939" s="326"/>
      <c r="H2939" s="326"/>
      <c r="I2939" s="327">
        <v>0.14000000000000001</v>
      </c>
      <c r="J2939" s="326"/>
      <c r="K2939" s="326"/>
      <c r="L2939" s="328"/>
      <c r="M2939" s="326"/>
      <c r="N2939" s="326"/>
      <c r="O2939" s="327">
        <v>0.14000000000000001</v>
      </c>
      <c r="P2939" s="326"/>
      <c r="Q2939" s="290">
        <v>0</v>
      </c>
    </row>
    <row r="2940" spans="1:17" ht="13.8" hidden="1" outlineLevel="1" collapsed="1" thickBot="1" x14ac:dyDescent="0.3">
      <c r="A2940" s="287"/>
      <c r="B2940" s="287"/>
      <c r="C2940" s="287"/>
      <c r="D2940" s="325">
        <v>100463557</v>
      </c>
      <c r="E2940" s="326"/>
      <c r="F2940" s="326"/>
      <c r="G2940" s="326"/>
      <c r="H2940" s="326"/>
      <c r="I2940" s="327">
        <v>0.38</v>
      </c>
      <c r="J2940" s="326"/>
      <c r="K2940" s="326"/>
      <c r="L2940" s="328"/>
      <c r="M2940" s="326"/>
      <c r="N2940" s="326"/>
      <c r="O2940" s="327">
        <v>0.38</v>
      </c>
      <c r="P2940" s="326"/>
      <c r="Q2940" s="290">
        <v>0</v>
      </c>
    </row>
    <row r="2941" spans="1:17" ht="13.8" hidden="1" outlineLevel="1" collapsed="1" thickBot="1" x14ac:dyDescent="0.3">
      <c r="A2941" s="287"/>
      <c r="B2941" s="287"/>
      <c r="C2941" s="287"/>
      <c r="D2941" s="325">
        <v>100463548</v>
      </c>
      <c r="E2941" s="326"/>
      <c r="F2941" s="326"/>
      <c r="G2941" s="326"/>
      <c r="H2941" s="326"/>
      <c r="I2941" s="327">
        <v>0.17449999999999999</v>
      </c>
      <c r="J2941" s="326"/>
      <c r="K2941" s="326"/>
      <c r="L2941" s="328"/>
      <c r="M2941" s="326"/>
      <c r="N2941" s="326"/>
      <c r="O2941" s="327">
        <v>0.17449999999999999</v>
      </c>
      <c r="P2941" s="326"/>
      <c r="Q2941" s="290">
        <v>0</v>
      </c>
    </row>
    <row r="2942" spans="1:17" ht="13.8" hidden="1" outlineLevel="1" collapsed="1" thickBot="1" x14ac:dyDescent="0.3">
      <c r="A2942" s="287"/>
      <c r="B2942" s="287"/>
      <c r="C2942" s="287"/>
      <c r="D2942" s="325">
        <v>100463549</v>
      </c>
      <c r="E2942" s="326"/>
      <c r="F2942" s="326"/>
      <c r="G2942" s="326"/>
      <c r="H2942" s="326"/>
      <c r="I2942" s="327">
        <v>0.5</v>
      </c>
      <c r="J2942" s="326"/>
      <c r="K2942" s="326"/>
      <c r="L2942" s="328"/>
      <c r="M2942" s="326"/>
      <c r="N2942" s="326"/>
      <c r="O2942" s="327">
        <v>0.5</v>
      </c>
      <c r="P2942" s="326"/>
      <c r="Q2942" s="290">
        <v>0</v>
      </c>
    </row>
    <row r="2943" spans="1:17" ht="13.8" hidden="1" outlineLevel="1" collapsed="1" thickBot="1" x14ac:dyDescent="0.3">
      <c r="A2943" s="287"/>
      <c r="B2943" s="287"/>
      <c r="C2943" s="287"/>
      <c r="D2943" s="325">
        <v>100463550</v>
      </c>
      <c r="E2943" s="326"/>
      <c r="F2943" s="326"/>
      <c r="G2943" s="326"/>
      <c r="H2943" s="326"/>
      <c r="I2943" s="327">
        <v>0.17449999999999999</v>
      </c>
      <c r="J2943" s="326"/>
      <c r="K2943" s="326"/>
      <c r="L2943" s="328"/>
      <c r="M2943" s="326"/>
      <c r="N2943" s="326"/>
      <c r="O2943" s="327">
        <v>0.17449999999999999</v>
      </c>
      <c r="P2943" s="326"/>
      <c r="Q2943" s="290">
        <v>0</v>
      </c>
    </row>
    <row r="2944" spans="1:17" ht="13.8" hidden="1" outlineLevel="1" collapsed="1" thickBot="1" x14ac:dyDescent="0.3">
      <c r="A2944" s="287"/>
      <c r="B2944" s="287"/>
      <c r="C2944" s="287"/>
      <c r="D2944" s="325">
        <v>100463551</v>
      </c>
      <c r="E2944" s="326"/>
      <c r="F2944" s="326"/>
      <c r="G2944" s="326"/>
      <c r="H2944" s="326"/>
      <c r="I2944" s="327">
        <v>0.3</v>
      </c>
      <c r="J2944" s="326"/>
      <c r="K2944" s="326"/>
      <c r="L2944" s="328"/>
      <c r="M2944" s="326"/>
      <c r="N2944" s="326"/>
      <c r="O2944" s="327">
        <v>0.3</v>
      </c>
      <c r="P2944" s="326"/>
      <c r="Q2944" s="290">
        <v>0</v>
      </c>
    </row>
    <row r="2945" spans="1:17" ht="13.8" hidden="1" outlineLevel="1" collapsed="1" thickBot="1" x14ac:dyDescent="0.3">
      <c r="A2945" s="287"/>
      <c r="B2945" s="287"/>
      <c r="C2945" s="287"/>
      <c r="D2945" s="325">
        <v>100463623</v>
      </c>
      <c r="E2945" s="326"/>
      <c r="F2945" s="326"/>
      <c r="G2945" s="326"/>
      <c r="H2945" s="326"/>
      <c r="I2945" s="327">
        <v>0.17449999999999999</v>
      </c>
      <c r="J2945" s="326"/>
      <c r="K2945" s="326"/>
      <c r="L2945" s="328"/>
      <c r="M2945" s="326"/>
      <c r="N2945" s="326"/>
      <c r="O2945" s="327">
        <v>0.17449999999999999</v>
      </c>
      <c r="P2945" s="326"/>
      <c r="Q2945" s="290">
        <v>0</v>
      </c>
    </row>
    <row r="2946" spans="1:17" ht="13.8" hidden="1" outlineLevel="1" collapsed="1" thickBot="1" x14ac:dyDescent="0.3">
      <c r="A2946" s="287"/>
      <c r="B2946" s="287"/>
      <c r="C2946" s="287"/>
      <c r="D2946" s="325">
        <v>100463626</v>
      </c>
      <c r="E2946" s="326"/>
      <c r="F2946" s="326"/>
      <c r="G2946" s="326"/>
      <c r="H2946" s="326"/>
      <c r="I2946" s="327">
        <v>0.04</v>
      </c>
      <c r="J2946" s="326"/>
      <c r="K2946" s="326"/>
      <c r="L2946" s="328"/>
      <c r="M2946" s="326"/>
      <c r="N2946" s="326"/>
      <c r="O2946" s="327">
        <v>0.04</v>
      </c>
      <c r="P2946" s="326"/>
      <c r="Q2946" s="290">
        <v>0</v>
      </c>
    </row>
    <row r="2947" spans="1:17" ht="13.8" hidden="1" outlineLevel="1" collapsed="1" thickBot="1" x14ac:dyDescent="0.3">
      <c r="A2947" s="287"/>
      <c r="B2947" s="287"/>
      <c r="C2947" s="287"/>
      <c r="D2947" s="325">
        <v>100463629</v>
      </c>
      <c r="E2947" s="326"/>
      <c r="F2947" s="326"/>
      <c r="G2947" s="326"/>
      <c r="H2947" s="326"/>
      <c r="I2947" s="327">
        <v>0.17449999999999999</v>
      </c>
      <c r="J2947" s="326"/>
      <c r="K2947" s="326"/>
      <c r="L2947" s="328"/>
      <c r="M2947" s="326"/>
      <c r="N2947" s="326"/>
      <c r="O2947" s="327">
        <v>0.17449999999999999</v>
      </c>
      <c r="P2947" s="326"/>
      <c r="Q2947" s="290">
        <v>0</v>
      </c>
    </row>
    <row r="2948" spans="1:17" ht="13.8" hidden="1" outlineLevel="1" collapsed="1" thickBot="1" x14ac:dyDescent="0.3">
      <c r="A2948" s="287"/>
      <c r="B2948" s="287"/>
      <c r="C2948" s="287"/>
      <c r="D2948" s="325">
        <v>100463630</v>
      </c>
      <c r="E2948" s="326"/>
      <c r="F2948" s="326"/>
      <c r="G2948" s="326"/>
      <c r="H2948" s="326"/>
      <c r="I2948" s="327">
        <v>0.17449999999999999</v>
      </c>
      <c r="J2948" s="326"/>
      <c r="K2948" s="326"/>
      <c r="L2948" s="328"/>
      <c r="M2948" s="326"/>
      <c r="N2948" s="326"/>
      <c r="O2948" s="327">
        <v>0.17449999999999999</v>
      </c>
      <c r="P2948" s="326"/>
      <c r="Q2948" s="290">
        <v>0</v>
      </c>
    </row>
    <row r="2949" spans="1:17" ht="13.8" hidden="1" outlineLevel="1" collapsed="1" thickBot="1" x14ac:dyDescent="0.3">
      <c r="A2949" s="287"/>
      <c r="B2949" s="287"/>
      <c r="C2949" s="287"/>
      <c r="D2949" s="325">
        <v>100463631</v>
      </c>
      <c r="E2949" s="326"/>
      <c r="F2949" s="326"/>
      <c r="G2949" s="326"/>
      <c r="H2949" s="326"/>
      <c r="I2949" s="327">
        <v>0.17449999999999999</v>
      </c>
      <c r="J2949" s="326"/>
      <c r="K2949" s="326"/>
      <c r="L2949" s="328"/>
      <c r="M2949" s="326"/>
      <c r="N2949" s="326"/>
      <c r="O2949" s="327">
        <v>0.17449999999999999</v>
      </c>
      <c r="P2949" s="326"/>
      <c r="Q2949" s="290">
        <v>0</v>
      </c>
    </row>
    <row r="2950" spans="1:17" ht="13.8" hidden="1" outlineLevel="1" collapsed="1" thickBot="1" x14ac:dyDescent="0.3">
      <c r="A2950" s="287"/>
      <c r="B2950" s="287"/>
      <c r="C2950" s="287"/>
      <c r="D2950" s="325">
        <v>100463632</v>
      </c>
      <c r="E2950" s="326"/>
      <c r="F2950" s="326"/>
      <c r="G2950" s="326"/>
      <c r="H2950" s="326"/>
      <c r="I2950" s="327">
        <v>0.19</v>
      </c>
      <c r="J2950" s="326"/>
      <c r="K2950" s="326"/>
      <c r="L2950" s="328"/>
      <c r="M2950" s="326"/>
      <c r="N2950" s="326"/>
      <c r="O2950" s="327">
        <v>0.19</v>
      </c>
      <c r="P2950" s="326"/>
      <c r="Q2950" s="290">
        <v>0</v>
      </c>
    </row>
    <row r="2951" spans="1:17" ht="13.8" hidden="1" outlineLevel="1" collapsed="1" thickBot="1" x14ac:dyDescent="0.3">
      <c r="A2951" s="287"/>
      <c r="B2951" s="287"/>
      <c r="C2951" s="287"/>
      <c r="D2951" s="325">
        <v>100463633</v>
      </c>
      <c r="E2951" s="326"/>
      <c r="F2951" s="326"/>
      <c r="G2951" s="326"/>
      <c r="H2951" s="326"/>
      <c r="I2951" s="327">
        <v>0.42</v>
      </c>
      <c r="J2951" s="326"/>
      <c r="K2951" s="326"/>
      <c r="L2951" s="328"/>
      <c r="M2951" s="326"/>
      <c r="N2951" s="326"/>
      <c r="O2951" s="327">
        <v>0.42</v>
      </c>
      <c r="P2951" s="326"/>
      <c r="Q2951" s="290">
        <v>0</v>
      </c>
    </row>
    <row r="2952" spans="1:17" ht="13.8" hidden="1" outlineLevel="1" collapsed="1" thickBot="1" x14ac:dyDescent="0.3">
      <c r="A2952" s="287"/>
      <c r="B2952" s="287"/>
      <c r="C2952" s="287"/>
      <c r="D2952" s="325">
        <v>100463663</v>
      </c>
      <c r="E2952" s="326"/>
      <c r="F2952" s="326"/>
      <c r="G2952" s="326"/>
      <c r="H2952" s="326"/>
      <c r="I2952" s="327">
        <v>6.5000000000000002E-2</v>
      </c>
      <c r="J2952" s="326"/>
      <c r="K2952" s="326"/>
      <c r="L2952" s="328"/>
      <c r="M2952" s="326"/>
      <c r="N2952" s="326"/>
      <c r="O2952" s="327">
        <v>6.5000000000000002E-2</v>
      </c>
      <c r="P2952" s="326"/>
      <c r="Q2952" s="290">
        <v>0</v>
      </c>
    </row>
    <row r="2953" spans="1:17" ht="13.8" hidden="1" outlineLevel="1" collapsed="1" thickBot="1" x14ac:dyDescent="0.3">
      <c r="A2953" s="287"/>
      <c r="B2953" s="287"/>
      <c r="C2953" s="287"/>
      <c r="D2953" s="325">
        <v>100463664</v>
      </c>
      <c r="E2953" s="326"/>
      <c r="F2953" s="326"/>
      <c r="G2953" s="326"/>
      <c r="H2953" s="326"/>
      <c r="I2953" s="327">
        <v>1.9410000000000001</v>
      </c>
      <c r="J2953" s="326"/>
      <c r="K2953" s="326"/>
      <c r="L2953" s="328"/>
      <c r="M2953" s="326"/>
      <c r="N2953" s="326"/>
      <c r="O2953" s="327">
        <v>1.9410000000000001</v>
      </c>
      <c r="P2953" s="326"/>
      <c r="Q2953" s="290">
        <v>0</v>
      </c>
    </row>
    <row r="2954" spans="1:17" ht="13.8" hidden="1" outlineLevel="1" collapsed="1" thickBot="1" x14ac:dyDescent="0.3">
      <c r="A2954" s="287"/>
      <c r="B2954" s="287"/>
      <c r="C2954" s="287"/>
      <c r="D2954" s="325">
        <v>100463669</v>
      </c>
      <c r="E2954" s="326"/>
      <c r="F2954" s="326"/>
      <c r="G2954" s="326"/>
      <c r="H2954" s="326"/>
      <c r="I2954" s="327">
        <v>0.17449999999999999</v>
      </c>
      <c r="J2954" s="326"/>
      <c r="K2954" s="326"/>
      <c r="L2954" s="328"/>
      <c r="M2954" s="326"/>
      <c r="N2954" s="326"/>
      <c r="O2954" s="327">
        <v>0.17449999999999999</v>
      </c>
      <c r="P2954" s="326"/>
      <c r="Q2954" s="290">
        <v>0</v>
      </c>
    </row>
    <row r="2955" spans="1:17" ht="13.8" hidden="1" outlineLevel="1" collapsed="1" thickBot="1" x14ac:dyDescent="0.3">
      <c r="A2955" s="287"/>
      <c r="B2955" s="287"/>
      <c r="C2955" s="287"/>
      <c r="D2955" s="325">
        <v>100463670</v>
      </c>
      <c r="E2955" s="326"/>
      <c r="F2955" s="326"/>
      <c r="G2955" s="326"/>
      <c r="H2955" s="326"/>
      <c r="I2955" s="327">
        <v>0.31</v>
      </c>
      <c r="J2955" s="326"/>
      <c r="K2955" s="326"/>
      <c r="L2955" s="328"/>
      <c r="M2955" s="326"/>
      <c r="N2955" s="326"/>
      <c r="O2955" s="327">
        <v>0.31</v>
      </c>
      <c r="P2955" s="326"/>
      <c r="Q2955" s="290">
        <v>0</v>
      </c>
    </row>
    <row r="2956" spans="1:17" ht="13.8" hidden="1" outlineLevel="1" collapsed="1" thickBot="1" x14ac:dyDescent="0.3">
      <c r="A2956" s="287"/>
      <c r="B2956" s="287"/>
      <c r="C2956" s="287"/>
      <c r="D2956" s="325">
        <v>100463671</v>
      </c>
      <c r="E2956" s="326"/>
      <c r="F2956" s="326"/>
      <c r="G2956" s="326"/>
      <c r="H2956" s="326"/>
      <c r="I2956" s="327">
        <v>0.22</v>
      </c>
      <c r="J2956" s="326"/>
      <c r="K2956" s="326"/>
      <c r="L2956" s="328"/>
      <c r="M2956" s="326"/>
      <c r="N2956" s="326"/>
      <c r="O2956" s="327">
        <v>0.22</v>
      </c>
      <c r="P2956" s="326"/>
      <c r="Q2956" s="290">
        <v>0</v>
      </c>
    </row>
    <row r="2957" spans="1:17" ht="13.8" hidden="1" outlineLevel="1" collapsed="1" thickBot="1" x14ac:dyDescent="0.3">
      <c r="A2957" s="287"/>
      <c r="B2957" s="287"/>
      <c r="C2957" s="287"/>
      <c r="D2957" s="325">
        <v>100463673</v>
      </c>
      <c r="E2957" s="326"/>
      <c r="F2957" s="326"/>
      <c r="G2957" s="326"/>
      <c r="H2957" s="326"/>
      <c r="I2957" s="327">
        <v>0.17449999999999999</v>
      </c>
      <c r="J2957" s="326"/>
      <c r="K2957" s="326"/>
      <c r="L2957" s="328"/>
      <c r="M2957" s="326"/>
      <c r="N2957" s="326"/>
      <c r="O2957" s="327">
        <v>0.17449999999999999</v>
      </c>
      <c r="P2957" s="326"/>
      <c r="Q2957" s="290">
        <v>0</v>
      </c>
    </row>
    <row r="2958" spans="1:17" ht="13.8" hidden="1" outlineLevel="1" collapsed="1" thickBot="1" x14ac:dyDescent="0.3">
      <c r="A2958" s="287"/>
      <c r="B2958" s="287"/>
      <c r="C2958" s="287"/>
      <c r="D2958" s="325">
        <v>100463676</v>
      </c>
      <c r="E2958" s="326"/>
      <c r="F2958" s="326"/>
      <c r="G2958" s="326"/>
      <c r="H2958" s="326"/>
      <c r="I2958" s="327">
        <v>0.6</v>
      </c>
      <c r="J2958" s="326"/>
      <c r="K2958" s="326"/>
      <c r="L2958" s="328"/>
      <c r="M2958" s="326"/>
      <c r="N2958" s="326"/>
      <c r="O2958" s="327">
        <v>0.6</v>
      </c>
      <c r="P2958" s="326"/>
      <c r="Q2958" s="290">
        <v>0</v>
      </c>
    </row>
    <row r="2959" spans="1:17" ht="13.8" hidden="1" outlineLevel="1" collapsed="1" thickBot="1" x14ac:dyDescent="0.3">
      <c r="A2959" s="287"/>
      <c r="B2959" s="287"/>
      <c r="C2959" s="287"/>
      <c r="D2959" s="325">
        <v>100463683</v>
      </c>
      <c r="E2959" s="326"/>
      <c r="F2959" s="326"/>
      <c r="G2959" s="326"/>
      <c r="H2959" s="326"/>
      <c r="I2959" s="327">
        <v>0.13</v>
      </c>
      <c r="J2959" s="326"/>
      <c r="K2959" s="326"/>
      <c r="L2959" s="328"/>
      <c r="M2959" s="326"/>
      <c r="N2959" s="326"/>
      <c r="O2959" s="327">
        <v>0.13</v>
      </c>
      <c r="P2959" s="326"/>
      <c r="Q2959" s="290">
        <v>0</v>
      </c>
    </row>
    <row r="2960" spans="1:17" ht="13.8" hidden="1" outlineLevel="1" collapsed="1" thickBot="1" x14ac:dyDescent="0.3">
      <c r="A2960" s="287"/>
      <c r="B2960" s="287"/>
      <c r="C2960" s="287"/>
      <c r="D2960" s="325">
        <v>100463684</v>
      </c>
      <c r="E2960" s="326"/>
      <c r="F2960" s="326"/>
      <c r="G2960" s="326"/>
      <c r="H2960" s="326"/>
      <c r="I2960" s="327">
        <v>0.24</v>
      </c>
      <c r="J2960" s="326"/>
      <c r="K2960" s="326"/>
      <c r="L2960" s="328"/>
      <c r="M2960" s="326"/>
      <c r="N2960" s="326"/>
      <c r="O2960" s="327">
        <v>0.24</v>
      </c>
      <c r="P2960" s="326"/>
      <c r="Q2960" s="290">
        <v>0</v>
      </c>
    </row>
    <row r="2961" spans="1:17" ht="13.8" hidden="1" outlineLevel="1" collapsed="1" thickBot="1" x14ac:dyDescent="0.3">
      <c r="A2961" s="287"/>
      <c r="B2961" s="287"/>
      <c r="C2961" s="287"/>
      <c r="D2961" s="325">
        <v>100463687</v>
      </c>
      <c r="E2961" s="326"/>
      <c r="F2961" s="326"/>
      <c r="G2961" s="326"/>
      <c r="H2961" s="326"/>
      <c r="I2961" s="327">
        <v>0.17449999999999999</v>
      </c>
      <c r="J2961" s="326"/>
      <c r="K2961" s="326"/>
      <c r="L2961" s="328"/>
      <c r="M2961" s="326"/>
      <c r="N2961" s="326"/>
      <c r="O2961" s="327">
        <v>0.17449999999999999</v>
      </c>
      <c r="P2961" s="326"/>
      <c r="Q2961" s="290">
        <v>0</v>
      </c>
    </row>
    <row r="2962" spans="1:17" ht="13.8" hidden="1" outlineLevel="1" collapsed="1" thickBot="1" x14ac:dyDescent="0.3">
      <c r="A2962" s="287"/>
      <c r="B2962" s="287"/>
      <c r="C2962" s="287"/>
      <c r="D2962" s="325">
        <v>100463689</v>
      </c>
      <c r="E2962" s="326"/>
      <c r="F2962" s="326"/>
      <c r="G2962" s="326"/>
      <c r="H2962" s="326"/>
      <c r="I2962" s="327">
        <v>0.17449999999999999</v>
      </c>
      <c r="J2962" s="326"/>
      <c r="K2962" s="326"/>
      <c r="L2962" s="328"/>
      <c r="M2962" s="326"/>
      <c r="N2962" s="326"/>
      <c r="O2962" s="327">
        <v>0.17449999999999999</v>
      </c>
      <c r="P2962" s="326"/>
      <c r="Q2962" s="290">
        <v>0</v>
      </c>
    </row>
    <row r="2963" spans="1:17" ht="13.8" hidden="1" outlineLevel="1" collapsed="1" thickBot="1" x14ac:dyDescent="0.3">
      <c r="A2963" s="287"/>
      <c r="B2963" s="287"/>
      <c r="C2963" s="287"/>
      <c r="D2963" s="325">
        <v>100463692</v>
      </c>
      <c r="E2963" s="326"/>
      <c r="F2963" s="326"/>
      <c r="G2963" s="326"/>
      <c r="H2963" s="326"/>
      <c r="I2963" s="327">
        <v>0.15</v>
      </c>
      <c r="J2963" s="326"/>
      <c r="K2963" s="326"/>
      <c r="L2963" s="328"/>
      <c r="M2963" s="326"/>
      <c r="N2963" s="326"/>
      <c r="O2963" s="327">
        <v>0.15</v>
      </c>
      <c r="P2963" s="326"/>
      <c r="Q2963" s="290">
        <v>0</v>
      </c>
    </row>
    <row r="2964" spans="1:17" ht="13.8" hidden="1" outlineLevel="1" collapsed="1" thickBot="1" x14ac:dyDescent="0.3">
      <c r="A2964" s="287"/>
      <c r="B2964" s="287"/>
      <c r="C2964" s="287"/>
      <c r="D2964" s="325">
        <v>100463791</v>
      </c>
      <c r="E2964" s="326"/>
      <c r="F2964" s="326"/>
      <c r="G2964" s="326"/>
      <c r="H2964" s="326"/>
      <c r="I2964" s="327">
        <v>0.14000000000000001</v>
      </c>
      <c r="J2964" s="326"/>
      <c r="K2964" s="326"/>
      <c r="L2964" s="328"/>
      <c r="M2964" s="326"/>
      <c r="N2964" s="326"/>
      <c r="O2964" s="327">
        <v>0.14000000000000001</v>
      </c>
      <c r="P2964" s="326"/>
      <c r="Q2964" s="290">
        <v>0</v>
      </c>
    </row>
    <row r="2965" spans="1:17" ht="13.8" hidden="1" outlineLevel="1" collapsed="1" thickBot="1" x14ac:dyDescent="0.3">
      <c r="A2965" s="287"/>
      <c r="B2965" s="287"/>
      <c r="C2965" s="287"/>
      <c r="D2965" s="325">
        <v>100463793</v>
      </c>
      <c r="E2965" s="326"/>
      <c r="F2965" s="326"/>
      <c r="G2965" s="326"/>
      <c r="H2965" s="326"/>
      <c r="I2965" s="327">
        <v>0.17449999999999999</v>
      </c>
      <c r="J2965" s="326"/>
      <c r="K2965" s="326"/>
      <c r="L2965" s="328"/>
      <c r="M2965" s="326"/>
      <c r="N2965" s="326"/>
      <c r="O2965" s="327">
        <v>0.17449999999999999</v>
      </c>
      <c r="P2965" s="326"/>
      <c r="Q2965" s="290">
        <v>0</v>
      </c>
    </row>
    <row r="2966" spans="1:17" ht="13.8" hidden="1" outlineLevel="1" collapsed="1" thickBot="1" x14ac:dyDescent="0.3">
      <c r="A2966" s="287"/>
      <c r="B2966" s="287"/>
      <c r="C2966" s="287"/>
      <c r="D2966" s="325">
        <v>100463807</v>
      </c>
      <c r="E2966" s="326"/>
      <c r="F2966" s="326"/>
      <c r="G2966" s="326"/>
      <c r="H2966" s="326"/>
      <c r="I2966" s="327">
        <v>0.44</v>
      </c>
      <c r="J2966" s="326"/>
      <c r="K2966" s="326"/>
      <c r="L2966" s="328"/>
      <c r="M2966" s="326"/>
      <c r="N2966" s="326"/>
      <c r="O2966" s="327">
        <v>0.44</v>
      </c>
      <c r="P2966" s="326"/>
      <c r="Q2966" s="290">
        <v>0</v>
      </c>
    </row>
    <row r="2967" spans="1:17" ht="13.8" hidden="1" outlineLevel="1" collapsed="1" thickBot="1" x14ac:dyDescent="0.3">
      <c r="A2967" s="287"/>
      <c r="B2967" s="287"/>
      <c r="C2967" s="287"/>
      <c r="D2967" s="325">
        <v>100463811</v>
      </c>
      <c r="E2967" s="326"/>
      <c r="F2967" s="326"/>
      <c r="G2967" s="326"/>
      <c r="H2967" s="326"/>
      <c r="I2967" s="327">
        <v>0.17449999999999999</v>
      </c>
      <c r="J2967" s="326"/>
      <c r="K2967" s="326"/>
      <c r="L2967" s="328"/>
      <c r="M2967" s="326"/>
      <c r="N2967" s="326"/>
      <c r="O2967" s="327">
        <v>0.17449999999999999</v>
      </c>
      <c r="P2967" s="326"/>
      <c r="Q2967" s="290">
        <v>0</v>
      </c>
    </row>
    <row r="2968" spans="1:17" ht="13.8" hidden="1" outlineLevel="1" collapsed="1" thickBot="1" x14ac:dyDescent="0.3">
      <c r="A2968" s="287"/>
      <c r="B2968" s="287"/>
      <c r="C2968" s="287"/>
      <c r="D2968" s="325">
        <v>100463812</v>
      </c>
      <c r="E2968" s="326"/>
      <c r="F2968" s="326"/>
      <c r="G2968" s="326"/>
      <c r="H2968" s="326"/>
      <c r="I2968" s="327">
        <v>0.19</v>
      </c>
      <c r="J2968" s="326"/>
      <c r="K2968" s="326"/>
      <c r="L2968" s="328"/>
      <c r="M2968" s="326"/>
      <c r="N2968" s="326"/>
      <c r="O2968" s="327">
        <v>0.19</v>
      </c>
      <c r="P2968" s="326"/>
      <c r="Q2968" s="290">
        <v>0</v>
      </c>
    </row>
    <row r="2969" spans="1:17" ht="13.8" hidden="1" outlineLevel="1" collapsed="1" thickBot="1" x14ac:dyDescent="0.3">
      <c r="A2969" s="287"/>
      <c r="B2969" s="287"/>
      <c r="C2969" s="287"/>
      <c r="D2969" s="325">
        <v>100463815</v>
      </c>
      <c r="E2969" s="326"/>
      <c r="F2969" s="326"/>
      <c r="G2969" s="326"/>
      <c r="H2969" s="326"/>
      <c r="I2969" s="327">
        <v>0.54</v>
      </c>
      <c r="J2969" s="326"/>
      <c r="K2969" s="326"/>
      <c r="L2969" s="328"/>
      <c r="M2969" s="326"/>
      <c r="N2969" s="326"/>
      <c r="O2969" s="327">
        <v>0.54</v>
      </c>
      <c r="P2969" s="326"/>
      <c r="Q2969" s="290">
        <v>0</v>
      </c>
    </row>
    <row r="2970" spans="1:17" ht="13.8" hidden="1" outlineLevel="1" collapsed="1" thickBot="1" x14ac:dyDescent="0.3">
      <c r="A2970" s="287"/>
      <c r="B2970" s="287"/>
      <c r="C2970" s="287"/>
      <c r="D2970" s="325">
        <v>100463694</v>
      </c>
      <c r="E2970" s="326"/>
      <c r="F2970" s="326"/>
      <c r="G2970" s="326"/>
      <c r="H2970" s="326"/>
      <c r="I2970" s="327">
        <v>0.13</v>
      </c>
      <c r="J2970" s="326"/>
      <c r="K2970" s="326"/>
      <c r="L2970" s="328"/>
      <c r="M2970" s="326"/>
      <c r="N2970" s="326"/>
      <c r="O2970" s="327">
        <v>0.13</v>
      </c>
      <c r="P2970" s="326"/>
      <c r="Q2970" s="290">
        <v>0</v>
      </c>
    </row>
    <row r="2971" spans="1:17" ht="13.8" hidden="1" outlineLevel="1" collapsed="1" thickBot="1" x14ac:dyDescent="0.3">
      <c r="A2971" s="287"/>
      <c r="B2971" s="287"/>
      <c r="C2971" s="287"/>
      <c r="D2971" s="325">
        <v>100463695</v>
      </c>
      <c r="E2971" s="326"/>
      <c r="F2971" s="326"/>
      <c r="G2971" s="326"/>
      <c r="H2971" s="326"/>
      <c r="I2971" s="327">
        <v>0.13</v>
      </c>
      <c r="J2971" s="326"/>
      <c r="K2971" s="326"/>
      <c r="L2971" s="328"/>
      <c r="M2971" s="326"/>
      <c r="N2971" s="326"/>
      <c r="O2971" s="327">
        <v>0.13</v>
      </c>
      <c r="P2971" s="326"/>
      <c r="Q2971" s="290">
        <v>0</v>
      </c>
    </row>
    <row r="2972" spans="1:17" ht="13.8" hidden="1" outlineLevel="1" collapsed="1" thickBot="1" x14ac:dyDescent="0.3">
      <c r="A2972" s="287"/>
      <c r="B2972" s="287"/>
      <c r="C2972" s="287"/>
      <c r="D2972" s="325">
        <v>100463705</v>
      </c>
      <c r="E2972" s="326"/>
      <c r="F2972" s="326"/>
      <c r="G2972" s="326"/>
      <c r="H2972" s="326"/>
      <c r="I2972" s="327">
        <v>0.17449999999999999</v>
      </c>
      <c r="J2972" s="326"/>
      <c r="K2972" s="326"/>
      <c r="L2972" s="328"/>
      <c r="M2972" s="326"/>
      <c r="N2972" s="326"/>
      <c r="O2972" s="327">
        <v>0.17449999999999999</v>
      </c>
      <c r="P2972" s="326"/>
      <c r="Q2972" s="290">
        <v>0</v>
      </c>
    </row>
    <row r="2973" spans="1:17" ht="13.8" hidden="1" outlineLevel="1" collapsed="1" thickBot="1" x14ac:dyDescent="0.3">
      <c r="A2973" s="287"/>
      <c r="B2973" s="287"/>
      <c r="C2973" s="287"/>
      <c r="D2973" s="325">
        <v>100463708</v>
      </c>
      <c r="E2973" s="326"/>
      <c r="F2973" s="326"/>
      <c r="G2973" s="326"/>
      <c r="H2973" s="326"/>
      <c r="I2973" s="327">
        <v>0.17449999999999999</v>
      </c>
      <c r="J2973" s="326"/>
      <c r="K2973" s="326"/>
      <c r="L2973" s="328"/>
      <c r="M2973" s="326"/>
      <c r="N2973" s="326"/>
      <c r="O2973" s="327">
        <v>0.17449999999999999</v>
      </c>
      <c r="P2973" s="326"/>
      <c r="Q2973" s="290">
        <v>0</v>
      </c>
    </row>
    <row r="2974" spans="1:17" ht="13.8" hidden="1" outlineLevel="1" collapsed="1" thickBot="1" x14ac:dyDescent="0.3">
      <c r="A2974" s="287"/>
      <c r="B2974" s="287"/>
      <c r="C2974" s="287"/>
      <c r="D2974" s="325">
        <v>100463711</v>
      </c>
      <c r="E2974" s="326"/>
      <c r="F2974" s="326"/>
      <c r="G2974" s="326"/>
      <c r="H2974" s="326"/>
      <c r="I2974" s="327">
        <v>0.17449999999999999</v>
      </c>
      <c r="J2974" s="326"/>
      <c r="K2974" s="326"/>
      <c r="L2974" s="328"/>
      <c r="M2974" s="326"/>
      <c r="N2974" s="326"/>
      <c r="O2974" s="327">
        <v>0.17449999999999999</v>
      </c>
      <c r="P2974" s="326"/>
      <c r="Q2974" s="290">
        <v>0</v>
      </c>
    </row>
    <row r="2975" spans="1:17" ht="13.8" hidden="1" outlineLevel="1" collapsed="1" thickBot="1" x14ac:dyDescent="0.3">
      <c r="A2975" s="287"/>
      <c r="B2975" s="287"/>
      <c r="C2975" s="287"/>
      <c r="D2975" s="325">
        <v>100463717</v>
      </c>
      <c r="E2975" s="326"/>
      <c r="F2975" s="326"/>
      <c r="G2975" s="326"/>
      <c r="H2975" s="326"/>
      <c r="I2975" s="327">
        <v>0.19</v>
      </c>
      <c r="J2975" s="326"/>
      <c r="K2975" s="326"/>
      <c r="L2975" s="328"/>
      <c r="M2975" s="326"/>
      <c r="N2975" s="326"/>
      <c r="O2975" s="327">
        <v>0.19</v>
      </c>
      <c r="P2975" s="326"/>
      <c r="Q2975" s="290">
        <v>0</v>
      </c>
    </row>
    <row r="2976" spans="1:17" ht="13.8" hidden="1" outlineLevel="1" collapsed="1" thickBot="1" x14ac:dyDescent="0.3">
      <c r="A2976" s="287"/>
      <c r="B2976" s="287"/>
      <c r="C2976" s="287"/>
      <c r="D2976" s="325">
        <v>100463719</v>
      </c>
      <c r="E2976" s="326"/>
      <c r="F2976" s="326"/>
      <c r="G2976" s="326"/>
      <c r="H2976" s="326"/>
      <c r="I2976" s="327">
        <v>0.25</v>
      </c>
      <c r="J2976" s="326"/>
      <c r="K2976" s="326"/>
      <c r="L2976" s="328"/>
      <c r="M2976" s="326"/>
      <c r="N2976" s="326"/>
      <c r="O2976" s="327">
        <v>0.25</v>
      </c>
      <c r="P2976" s="326"/>
      <c r="Q2976" s="290">
        <v>0</v>
      </c>
    </row>
    <row r="2977" spans="1:17" ht="13.8" hidden="1" outlineLevel="1" collapsed="1" thickBot="1" x14ac:dyDescent="0.3">
      <c r="A2977" s="287"/>
      <c r="B2977" s="287"/>
      <c r="C2977" s="287"/>
      <c r="D2977" s="325">
        <v>100463817</v>
      </c>
      <c r="E2977" s="326"/>
      <c r="F2977" s="326"/>
      <c r="G2977" s="326"/>
      <c r="H2977" s="326"/>
      <c r="I2977" s="327">
        <v>0.26</v>
      </c>
      <c r="J2977" s="326"/>
      <c r="K2977" s="326"/>
      <c r="L2977" s="328"/>
      <c r="M2977" s="326"/>
      <c r="N2977" s="326"/>
      <c r="O2977" s="327">
        <v>0.26</v>
      </c>
      <c r="P2977" s="326"/>
      <c r="Q2977" s="290">
        <v>0</v>
      </c>
    </row>
    <row r="2978" spans="1:17" ht="13.8" hidden="1" outlineLevel="1" collapsed="1" thickBot="1" x14ac:dyDescent="0.3">
      <c r="A2978" s="287"/>
      <c r="B2978" s="287"/>
      <c r="C2978" s="287"/>
      <c r="D2978" s="325">
        <v>100463748</v>
      </c>
      <c r="E2978" s="326"/>
      <c r="F2978" s="326"/>
      <c r="G2978" s="326"/>
      <c r="H2978" s="326"/>
      <c r="I2978" s="327">
        <v>0.27</v>
      </c>
      <c r="J2978" s="326"/>
      <c r="K2978" s="326"/>
      <c r="L2978" s="328"/>
      <c r="M2978" s="326"/>
      <c r="N2978" s="326"/>
      <c r="O2978" s="327">
        <v>0.27</v>
      </c>
      <c r="P2978" s="326"/>
      <c r="Q2978" s="290">
        <v>0</v>
      </c>
    </row>
    <row r="2979" spans="1:17" ht="13.8" hidden="1" outlineLevel="1" collapsed="1" thickBot="1" x14ac:dyDescent="0.3">
      <c r="A2979" s="287"/>
      <c r="B2979" s="287"/>
      <c r="C2979" s="287"/>
      <c r="D2979" s="325">
        <v>100463752</v>
      </c>
      <c r="E2979" s="326"/>
      <c r="F2979" s="326"/>
      <c r="G2979" s="326"/>
      <c r="H2979" s="326"/>
      <c r="I2979" s="327">
        <v>0.25</v>
      </c>
      <c r="J2979" s="326"/>
      <c r="K2979" s="326"/>
      <c r="L2979" s="328"/>
      <c r="M2979" s="326"/>
      <c r="N2979" s="326"/>
      <c r="O2979" s="327">
        <v>0.25</v>
      </c>
      <c r="P2979" s="326"/>
      <c r="Q2979" s="290">
        <v>0</v>
      </c>
    </row>
    <row r="2980" spans="1:17" ht="13.8" hidden="1" outlineLevel="1" collapsed="1" thickBot="1" x14ac:dyDescent="0.3">
      <c r="A2980" s="287"/>
      <c r="B2980" s="287"/>
      <c r="C2980" s="287"/>
      <c r="D2980" s="325">
        <v>100463753</v>
      </c>
      <c r="E2980" s="326"/>
      <c r="F2980" s="326"/>
      <c r="G2980" s="326"/>
      <c r="H2980" s="326"/>
      <c r="I2980" s="327">
        <v>1.0900000000000001</v>
      </c>
      <c r="J2980" s="326"/>
      <c r="K2980" s="326"/>
      <c r="L2980" s="328"/>
      <c r="M2980" s="326"/>
      <c r="N2980" s="326"/>
      <c r="O2980" s="327">
        <v>1.0900000000000001</v>
      </c>
      <c r="P2980" s="326"/>
      <c r="Q2980" s="290">
        <v>0</v>
      </c>
    </row>
    <row r="2981" spans="1:17" ht="13.8" hidden="1" outlineLevel="1" collapsed="1" thickBot="1" x14ac:dyDescent="0.3">
      <c r="A2981" s="287"/>
      <c r="B2981" s="287"/>
      <c r="C2981" s="287"/>
      <c r="D2981" s="325">
        <v>100463756</v>
      </c>
      <c r="E2981" s="326"/>
      <c r="F2981" s="326"/>
      <c r="G2981" s="326"/>
      <c r="H2981" s="326"/>
      <c r="I2981" s="327">
        <v>0.17449999999999999</v>
      </c>
      <c r="J2981" s="326"/>
      <c r="K2981" s="326"/>
      <c r="L2981" s="328"/>
      <c r="M2981" s="326"/>
      <c r="N2981" s="326"/>
      <c r="O2981" s="327">
        <v>0.17449999999999999</v>
      </c>
      <c r="P2981" s="326"/>
      <c r="Q2981" s="290">
        <v>0</v>
      </c>
    </row>
    <row r="2982" spans="1:17" ht="13.8" hidden="1" outlineLevel="1" collapsed="1" thickBot="1" x14ac:dyDescent="0.3">
      <c r="A2982" s="287"/>
      <c r="B2982" s="287"/>
      <c r="C2982" s="287"/>
      <c r="D2982" s="325">
        <v>100463764</v>
      </c>
      <c r="E2982" s="326"/>
      <c r="F2982" s="326"/>
      <c r="G2982" s="326"/>
      <c r="H2982" s="326"/>
      <c r="I2982" s="327">
        <v>0.14000000000000001</v>
      </c>
      <c r="J2982" s="326"/>
      <c r="K2982" s="326"/>
      <c r="L2982" s="328"/>
      <c r="M2982" s="326"/>
      <c r="N2982" s="326"/>
      <c r="O2982" s="327">
        <v>0.14000000000000001</v>
      </c>
      <c r="P2982" s="326"/>
      <c r="Q2982" s="290">
        <v>0</v>
      </c>
    </row>
    <row r="2983" spans="1:17" ht="13.8" hidden="1" outlineLevel="1" collapsed="1" thickBot="1" x14ac:dyDescent="0.3">
      <c r="A2983" s="287"/>
      <c r="B2983" s="287"/>
      <c r="C2983" s="287"/>
      <c r="D2983" s="325">
        <v>100463771</v>
      </c>
      <c r="E2983" s="326"/>
      <c r="F2983" s="326"/>
      <c r="G2983" s="326"/>
      <c r="H2983" s="326"/>
      <c r="I2983" s="327">
        <v>0.17449999999999999</v>
      </c>
      <c r="J2983" s="326"/>
      <c r="K2983" s="326"/>
      <c r="L2983" s="328"/>
      <c r="M2983" s="326"/>
      <c r="N2983" s="326"/>
      <c r="O2983" s="327">
        <v>0.17449999999999999</v>
      </c>
      <c r="P2983" s="326"/>
      <c r="Q2983" s="290">
        <v>0</v>
      </c>
    </row>
    <row r="2984" spans="1:17" ht="13.8" hidden="1" outlineLevel="1" collapsed="1" thickBot="1" x14ac:dyDescent="0.3">
      <c r="A2984" s="287"/>
      <c r="B2984" s="287"/>
      <c r="C2984" s="287"/>
      <c r="D2984" s="325">
        <v>100463783</v>
      </c>
      <c r="E2984" s="326"/>
      <c r="F2984" s="326"/>
      <c r="G2984" s="326"/>
      <c r="H2984" s="326"/>
      <c r="I2984" s="327">
        <v>0.02</v>
      </c>
      <c r="J2984" s="326"/>
      <c r="K2984" s="326"/>
      <c r="L2984" s="328"/>
      <c r="M2984" s="326"/>
      <c r="N2984" s="326"/>
      <c r="O2984" s="327">
        <v>0.02</v>
      </c>
      <c r="P2984" s="326"/>
      <c r="Q2984" s="290">
        <v>0</v>
      </c>
    </row>
    <row r="2985" spans="1:17" ht="13.8" hidden="1" outlineLevel="1" collapsed="1" thickBot="1" x14ac:dyDescent="0.3">
      <c r="A2985" s="287"/>
      <c r="B2985" s="287"/>
      <c r="C2985" s="287"/>
      <c r="D2985" s="325">
        <v>100463847</v>
      </c>
      <c r="E2985" s="326"/>
      <c r="F2985" s="326"/>
      <c r="G2985" s="326"/>
      <c r="H2985" s="326"/>
      <c r="I2985" s="327">
        <v>0.45</v>
      </c>
      <c r="J2985" s="326"/>
      <c r="K2985" s="326"/>
      <c r="L2985" s="328"/>
      <c r="M2985" s="326"/>
      <c r="N2985" s="326"/>
      <c r="O2985" s="327">
        <v>0.45</v>
      </c>
      <c r="P2985" s="326"/>
      <c r="Q2985" s="290">
        <v>0</v>
      </c>
    </row>
    <row r="2986" spans="1:17" ht="13.8" hidden="1" outlineLevel="1" collapsed="1" thickBot="1" x14ac:dyDescent="0.3">
      <c r="A2986" s="287"/>
      <c r="B2986" s="287"/>
      <c r="C2986" s="287"/>
      <c r="D2986" s="325">
        <v>100463848</v>
      </c>
      <c r="E2986" s="326"/>
      <c r="F2986" s="326"/>
      <c r="G2986" s="326"/>
      <c r="H2986" s="326"/>
      <c r="I2986" s="327">
        <v>0.17449999999999999</v>
      </c>
      <c r="J2986" s="326"/>
      <c r="K2986" s="326"/>
      <c r="L2986" s="328"/>
      <c r="M2986" s="326"/>
      <c r="N2986" s="326"/>
      <c r="O2986" s="327">
        <v>0.17449999999999999</v>
      </c>
      <c r="P2986" s="326"/>
      <c r="Q2986" s="290">
        <v>0</v>
      </c>
    </row>
    <row r="2987" spans="1:17" ht="13.8" hidden="1" outlineLevel="1" collapsed="1" thickBot="1" x14ac:dyDescent="0.3">
      <c r="A2987" s="287"/>
      <c r="B2987" s="287"/>
      <c r="C2987" s="287"/>
      <c r="D2987" s="325">
        <v>100463849</v>
      </c>
      <c r="E2987" s="326"/>
      <c r="F2987" s="326"/>
      <c r="G2987" s="326"/>
      <c r="H2987" s="326"/>
      <c r="I2987" s="327">
        <v>0.2</v>
      </c>
      <c r="J2987" s="326"/>
      <c r="K2987" s="326"/>
      <c r="L2987" s="328"/>
      <c r="M2987" s="326"/>
      <c r="N2987" s="326"/>
      <c r="O2987" s="327">
        <v>0.2</v>
      </c>
      <c r="P2987" s="326"/>
      <c r="Q2987" s="290">
        <v>0</v>
      </c>
    </row>
    <row r="2988" spans="1:17" ht="13.8" hidden="1" outlineLevel="1" collapsed="1" thickBot="1" x14ac:dyDescent="0.3">
      <c r="A2988" s="287"/>
      <c r="B2988" s="287"/>
      <c r="C2988" s="287"/>
      <c r="D2988" s="325">
        <v>100463850</v>
      </c>
      <c r="E2988" s="326"/>
      <c r="F2988" s="326"/>
      <c r="G2988" s="326"/>
      <c r="H2988" s="326"/>
      <c r="I2988" s="327">
        <v>6.5000000000000002E-2</v>
      </c>
      <c r="J2988" s="326"/>
      <c r="K2988" s="326"/>
      <c r="L2988" s="328"/>
      <c r="M2988" s="326"/>
      <c r="N2988" s="326"/>
      <c r="O2988" s="327">
        <v>6.5000000000000002E-2</v>
      </c>
      <c r="P2988" s="326"/>
      <c r="Q2988" s="290">
        <v>0</v>
      </c>
    </row>
    <row r="2989" spans="1:17" ht="13.8" hidden="1" outlineLevel="1" collapsed="1" thickBot="1" x14ac:dyDescent="0.3">
      <c r="A2989" s="287"/>
      <c r="B2989" s="287"/>
      <c r="C2989" s="287"/>
      <c r="D2989" s="325">
        <v>100463861</v>
      </c>
      <c r="E2989" s="326"/>
      <c r="F2989" s="326"/>
      <c r="G2989" s="326"/>
      <c r="H2989" s="326"/>
      <c r="I2989" s="327">
        <v>0.37</v>
      </c>
      <c r="J2989" s="326"/>
      <c r="K2989" s="326"/>
      <c r="L2989" s="328"/>
      <c r="M2989" s="326"/>
      <c r="N2989" s="326"/>
      <c r="O2989" s="327">
        <v>0.37</v>
      </c>
      <c r="P2989" s="326"/>
      <c r="Q2989" s="290">
        <v>0</v>
      </c>
    </row>
    <row r="2990" spans="1:17" ht="13.8" hidden="1" outlineLevel="1" collapsed="1" thickBot="1" x14ac:dyDescent="0.3">
      <c r="A2990" s="287"/>
      <c r="B2990" s="287"/>
      <c r="C2990" s="287"/>
      <c r="D2990" s="325">
        <v>100463954</v>
      </c>
      <c r="E2990" s="326"/>
      <c r="F2990" s="326"/>
      <c r="G2990" s="326"/>
      <c r="H2990" s="326"/>
      <c r="I2990" s="327">
        <v>0.27</v>
      </c>
      <c r="J2990" s="326"/>
      <c r="K2990" s="326"/>
      <c r="L2990" s="328"/>
      <c r="M2990" s="326"/>
      <c r="N2990" s="326"/>
      <c r="O2990" s="327">
        <v>0.27</v>
      </c>
      <c r="P2990" s="326"/>
      <c r="Q2990" s="290">
        <v>0</v>
      </c>
    </row>
    <row r="2991" spans="1:17" ht="13.8" hidden="1" outlineLevel="1" collapsed="1" thickBot="1" x14ac:dyDescent="0.3">
      <c r="A2991" s="287"/>
      <c r="B2991" s="287"/>
      <c r="C2991" s="287"/>
      <c r="D2991" s="325">
        <v>100463955</v>
      </c>
      <c r="E2991" s="326"/>
      <c r="F2991" s="326"/>
      <c r="G2991" s="326"/>
      <c r="H2991" s="326"/>
      <c r="I2991" s="327">
        <v>0.24</v>
      </c>
      <c r="J2991" s="326"/>
      <c r="K2991" s="326"/>
      <c r="L2991" s="328"/>
      <c r="M2991" s="326"/>
      <c r="N2991" s="326"/>
      <c r="O2991" s="327">
        <v>0.24</v>
      </c>
      <c r="P2991" s="326"/>
      <c r="Q2991" s="290">
        <v>0</v>
      </c>
    </row>
    <row r="2992" spans="1:17" ht="13.8" hidden="1" outlineLevel="1" collapsed="1" thickBot="1" x14ac:dyDescent="0.3">
      <c r="A2992" s="287"/>
      <c r="B2992" s="287"/>
      <c r="C2992" s="287"/>
      <c r="D2992" s="325">
        <v>100463956</v>
      </c>
      <c r="E2992" s="326"/>
      <c r="F2992" s="326"/>
      <c r="G2992" s="326"/>
      <c r="H2992" s="326"/>
      <c r="I2992" s="327">
        <v>0.17449999999999999</v>
      </c>
      <c r="J2992" s="326"/>
      <c r="K2992" s="326"/>
      <c r="L2992" s="328"/>
      <c r="M2992" s="326"/>
      <c r="N2992" s="326"/>
      <c r="O2992" s="327">
        <v>0.17449999999999999</v>
      </c>
      <c r="P2992" s="326"/>
      <c r="Q2992" s="290">
        <v>0</v>
      </c>
    </row>
    <row r="2993" spans="1:17" ht="13.8" hidden="1" outlineLevel="1" collapsed="1" thickBot="1" x14ac:dyDescent="0.3">
      <c r="A2993" s="287"/>
      <c r="B2993" s="287"/>
      <c r="C2993" s="287"/>
      <c r="D2993" s="325">
        <v>100463958</v>
      </c>
      <c r="E2993" s="326"/>
      <c r="F2993" s="326"/>
      <c r="G2993" s="326"/>
      <c r="H2993" s="326"/>
      <c r="I2993" s="327">
        <v>0.17449999999999999</v>
      </c>
      <c r="J2993" s="326"/>
      <c r="K2993" s="326"/>
      <c r="L2993" s="328"/>
      <c r="M2993" s="326"/>
      <c r="N2993" s="326"/>
      <c r="O2993" s="327">
        <v>0.17449999999999999</v>
      </c>
      <c r="P2993" s="326"/>
      <c r="Q2993" s="290">
        <v>0</v>
      </c>
    </row>
    <row r="2994" spans="1:17" ht="13.8" hidden="1" outlineLevel="1" collapsed="1" thickBot="1" x14ac:dyDescent="0.3">
      <c r="A2994" s="287"/>
      <c r="B2994" s="287"/>
      <c r="C2994" s="287"/>
      <c r="D2994" s="325">
        <v>100463959</v>
      </c>
      <c r="E2994" s="326"/>
      <c r="F2994" s="326"/>
      <c r="G2994" s="326"/>
      <c r="H2994" s="326"/>
      <c r="I2994" s="327">
        <v>0.17449999999999999</v>
      </c>
      <c r="J2994" s="326"/>
      <c r="K2994" s="326"/>
      <c r="L2994" s="328"/>
      <c r="M2994" s="326"/>
      <c r="N2994" s="326"/>
      <c r="O2994" s="327">
        <v>0.17449999999999999</v>
      </c>
      <c r="P2994" s="326"/>
      <c r="Q2994" s="290">
        <v>0</v>
      </c>
    </row>
    <row r="2995" spans="1:17" ht="13.8" hidden="1" outlineLevel="1" collapsed="1" thickBot="1" x14ac:dyDescent="0.3">
      <c r="A2995" s="287"/>
      <c r="B2995" s="287"/>
      <c r="C2995" s="287"/>
      <c r="D2995" s="325">
        <v>100463962</v>
      </c>
      <c r="E2995" s="326"/>
      <c r="F2995" s="326"/>
      <c r="G2995" s="326"/>
      <c r="H2995" s="326"/>
      <c r="I2995" s="327">
        <v>0.17449999999999999</v>
      </c>
      <c r="J2995" s="326"/>
      <c r="K2995" s="326"/>
      <c r="L2995" s="328"/>
      <c r="M2995" s="326"/>
      <c r="N2995" s="326"/>
      <c r="O2995" s="327">
        <v>0.17449999999999999</v>
      </c>
      <c r="P2995" s="326"/>
      <c r="Q2995" s="290">
        <v>0</v>
      </c>
    </row>
    <row r="2996" spans="1:17" ht="13.8" hidden="1" outlineLevel="1" collapsed="1" thickBot="1" x14ac:dyDescent="0.3">
      <c r="A2996" s="287"/>
      <c r="B2996" s="287"/>
      <c r="C2996" s="287"/>
      <c r="D2996" s="325">
        <v>100463963</v>
      </c>
      <c r="E2996" s="326"/>
      <c r="F2996" s="326"/>
      <c r="G2996" s="326"/>
      <c r="H2996" s="326"/>
      <c r="I2996" s="327">
        <v>0.17449999999999999</v>
      </c>
      <c r="J2996" s="326"/>
      <c r="K2996" s="326"/>
      <c r="L2996" s="328"/>
      <c r="M2996" s="326"/>
      <c r="N2996" s="326"/>
      <c r="O2996" s="327">
        <v>0.17449999999999999</v>
      </c>
      <c r="P2996" s="326"/>
      <c r="Q2996" s="290">
        <v>0</v>
      </c>
    </row>
    <row r="2997" spans="1:17" ht="13.8" hidden="1" outlineLevel="1" collapsed="1" thickBot="1" x14ac:dyDescent="0.3">
      <c r="A2997" s="287"/>
      <c r="B2997" s="287"/>
      <c r="C2997" s="287"/>
      <c r="D2997" s="325">
        <v>100463964</v>
      </c>
      <c r="E2997" s="326"/>
      <c r="F2997" s="326"/>
      <c r="G2997" s="326"/>
      <c r="H2997" s="326"/>
      <c r="I2997" s="327">
        <v>0.17449999999999999</v>
      </c>
      <c r="J2997" s="326"/>
      <c r="K2997" s="326"/>
      <c r="L2997" s="328"/>
      <c r="M2997" s="326"/>
      <c r="N2997" s="326"/>
      <c r="O2997" s="327">
        <v>0.17449999999999999</v>
      </c>
      <c r="P2997" s="326"/>
      <c r="Q2997" s="290">
        <v>0</v>
      </c>
    </row>
    <row r="2998" spans="1:17" ht="13.8" hidden="1" outlineLevel="1" collapsed="1" thickBot="1" x14ac:dyDescent="0.3">
      <c r="A2998" s="287"/>
      <c r="B2998" s="287"/>
      <c r="C2998" s="287"/>
      <c r="D2998" s="325">
        <v>100463966</v>
      </c>
      <c r="E2998" s="326"/>
      <c r="F2998" s="326"/>
      <c r="G2998" s="326"/>
      <c r="H2998" s="326"/>
      <c r="I2998" s="327">
        <v>0.17449999999999999</v>
      </c>
      <c r="J2998" s="326"/>
      <c r="K2998" s="326"/>
      <c r="L2998" s="328"/>
      <c r="M2998" s="326"/>
      <c r="N2998" s="326"/>
      <c r="O2998" s="327">
        <v>0.17449999999999999</v>
      </c>
      <c r="P2998" s="326"/>
      <c r="Q2998" s="290">
        <v>0</v>
      </c>
    </row>
    <row r="2999" spans="1:17" ht="13.8" hidden="1" outlineLevel="1" collapsed="1" thickBot="1" x14ac:dyDescent="0.3">
      <c r="A2999" s="287"/>
      <c r="B2999" s="287"/>
      <c r="C2999" s="287"/>
      <c r="D2999" s="325">
        <v>100463876</v>
      </c>
      <c r="E2999" s="326"/>
      <c r="F2999" s="326"/>
      <c r="G2999" s="326"/>
      <c r="H2999" s="326"/>
      <c r="I2999" s="327">
        <v>0.17449999999999999</v>
      </c>
      <c r="J2999" s="326"/>
      <c r="K2999" s="326"/>
      <c r="L2999" s="328"/>
      <c r="M2999" s="326"/>
      <c r="N2999" s="326"/>
      <c r="O2999" s="327">
        <v>0.17449999999999999</v>
      </c>
      <c r="P2999" s="326"/>
      <c r="Q2999" s="290">
        <v>0</v>
      </c>
    </row>
    <row r="3000" spans="1:17" ht="13.8" hidden="1" outlineLevel="1" collapsed="1" thickBot="1" x14ac:dyDescent="0.3">
      <c r="A3000" s="287"/>
      <c r="B3000" s="287"/>
      <c r="C3000" s="287"/>
      <c r="D3000" s="325">
        <v>100463494</v>
      </c>
      <c r="E3000" s="326"/>
      <c r="F3000" s="326"/>
      <c r="G3000" s="326"/>
      <c r="H3000" s="326"/>
      <c r="I3000" s="327">
        <v>0.17449999999999999</v>
      </c>
      <c r="J3000" s="326"/>
      <c r="K3000" s="326"/>
      <c r="L3000" s="328"/>
      <c r="M3000" s="326"/>
      <c r="N3000" s="326"/>
      <c r="O3000" s="327">
        <v>0.17449999999999999</v>
      </c>
      <c r="P3000" s="326"/>
      <c r="Q3000" s="290">
        <v>0</v>
      </c>
    </row>
    <row r="3001" spans="1:17" ht="13.8" hidden="1" outlineLevel="1" collapsed="1" thickBot="1" x14ac:dyDescent="0.3">
      <c r="A3001" s="287"/>
      <c r="B3001" s="287"/>
      <c r="C3001" s="287"/>
      <c r="D3001" s="325">
        <v>100463496</v>
      </c>
      <c r="E3001" s="326"/>
      <c r="F3001" s="326"/>
      <c r="G3001" s="326"/>
      <c r="H3001" s="326"/>
      <c r="I3001" s="327">
        <v>0.17449999999999999</v>
      </c>
      <c r="J3001" s="326"/>
      <c r="K3001" s="326"/>
      <c r="L3001" s="328"/>
      <c r="M3001" s="326"/>
      <c r="N3001" s="326"/>
      <c r="O3001" s="327">
        <v>0.17449999999999999</v>
      </c>
      <c r="P3001" s="326"/>
      <c r="Q3001" s="290">
        <v>0</v>
      </c>
    </row>
    <row r="3002" spans="1:17" ht="13.8" hidden="1" outlineLevel="1" collapsed="1" thickBot="1" x14ac:dyDescent="0.3">
      <c r="A3002" s="287"/>
      <c r="B3002" s="287"/>
      <c r="C3002" s="287"/>
      <c r="D3002" s="325">
        <v>100463499</v>
      </c>
      <c r="E3002" s="326"/>
      <c r="F3002" s="326"/>
      <c r="G3002" s="326"/>
      <c r="H3002" s="326"/>
      <c r="I3002" s="327">
        <v>0.18</v>
      </c>
      <c r="J3002" s="326"/>
      <c r="K3002" s="326"/>
      <c r="L3002" s="328"/>
      <c r="M3002" s="326"/>
      <c r="N3002" s="326"/>
      <c r="O3002" s="327">
        <v>0.18</v>
      </c>
      <c r="P3002" s="326"/>
      <c r="Q3002" s="290">
        <v>0</v>
      </c>
    </row>
    <row r="3003" spans="1:17" ht="13.8" hidden="1" outlineLevel="1" collapsed="1" thickBot="1" x14ac:dyDescent="0.3">
      <c r="A3003" s="287"/>
      <c r="B3003" s="287"/>
      <c r="C3003" s="287"/>
      <c r="D3003" s="325">
        <v>100463500</v>
      </c>
      <c r="E3003" s="326"/>
      <c r="F3003" s="326"/>
      <c r="G3003" s="326"/>
      <c r="H3003" s="326"/>
      <c r="I3003" s="327">
        <v>0.17449999999999999</v>
      </c>
      <c r="J3003" s="326"/>
      <c r="K3003" s="326"/>
      <c r="L3003" s="328"/>
      <c r="M3003" s="326"/>
      <c r="N3003" s="326"/>
      <c r="O3003" s="327">
        <v>0.17449999999999999</v>
      </c>
      <c r="P3003" s="326"/>
      <c r="Q3003" s="290">
        <v>0</v>
      </c>
    </row>
    <row r="3004" spans="1:17" ht="13.8" hidden="1" outlineLevel="1" collapsed="1" thickBot="1" x14ac:dyDescent="0.3">
      <c r="A3004" s="287"/>
      <c r="B3004" s="287"/>
      <c r="C3004" s="287"/>
      <c r="D3004" s="325">
        <v>100463501</v>
      </c>
      <c r="E3004" s="326"/>
      <c r="F3004" s="326"/>
      <c r="G3004" s="326"/>
      <c r="H3004" s="326"/>
      <c r="I3004" s="327">
        <v>0.09</v>
      </c>
      <c r="J3004" s="326"/>
      <c r="K3004" s="326"/>
      <c r="L3004" s="328"/>
      <c r="M3004" s="326"/>
      <c r="N3004" s="326"/>
      <c r="O3004" s="327">
        <v>0.09</v>
      </c>
      <c r="P3004" s="326"/>
      <c r="Q3004" s="290">
        <v>0</v>
      </c>
    </row>
    <row r="3005" spans="1:17" ht="13.8" hidden="1" outlineLevel="1" collapsed="1" thickBot="1" x14ac:dyDescent="0.3">
      <c r="A3005" s="287"/>
      <c r="B3005" s="287"/>
      <c r="C3005" s="287"/>
      <c r="D3005" s="325">
        <v>100463502</v>
      </c>
      <c r="E3005" s="326"/>
      <c r="F3005" s="326"/>
      <c r="G3005" s="326"/>
      <c r="H3005" s="326"/>
      <c r="I3005" s="327">
        <v>0.17</v>
      </c>
      <c r="J3005" s="326"/>
      <c r="K3005" s="326"/>
      <c r="L3005" s="328"/>
      <c r="M3005" s="326"/>
      <c r="N3005" s="326"/>
      <c r="O3005" s="327">
        <v>0.17</v>
      </c>
      <c r="P3005" s="326"/>
      <c r="Q3005" s="290">
        <v>0</v>
      </c>
    </row>
    <row r="3006" spans="1:17" ht="13.8" hidden="1" outlineLevel="1" collapsed="1" thickBot="1" x14ac:dyDescent="0.3">
      <c r="A3006" s="287"/>
      <c r="B3006" s="287"/>
      <c r="C3006" s="287"/>
      <c r="D3006" s="325">
        <v>100463503</v>
      </c>
      <c r="E3006" s="326"/>
      <c r="F3006" s="326"/>
      <c r="G3006" s="326"/>
      <c r="H3006" s="326"/>
      <c r="I3006" s="327">
        <v>0.17449999999999999</v>
      </c>
      <c r="J3006" s="326"/>
      <c r="K3006" s="326"/>
      <c r="L3006" s="328"/>
      <c r="M3006" s="326"/>
      <c r="N3006" s="326"/>
      <c r="O3006" s="327">
        <v>0.17449999999999999</v>
      </c>
      <c r="P3006" s="326"/>
      <c r="Q3006" s="290">
        <v>0</v>
      </c>
    </row>
    <row r="3007" spans="1:17" ht="13.8" hidden="1" outlineLevel="1" collapsed="1" thickBot="1" x14ac:dyDescent="0.3">
      <c r="A3007" s="287"/>
      <c r="B3007" s="287"/>
      <c r="C3007" s="287"/>
      <c r="D3007" s="325">
        <v>100463505</v>
      </c>
      <c r="E3007" s="326"/>
      <c r="F3007" s="326"/>
      <c r="G3007" s="326"/>
      <c r="H3007" s="326"/>
      <c r="I3007" s="327">
        <v>1.35</v>
      </c>
      <c r="J3007" s="326"/>
      <c r="K3007" s="326"/>
      <c r="L3007" s="328"/>
      <c r="M3007" s="326"/>
      <c r="N3007" s="326"/>
      <c r="O3007" s="327">
        <v>1.35</v>
      </c>
      <c r="P3007" s="326"/>
      <c r="Q3007" s="290">
        <v>0</v>
      </c>
    </row>
    <row r="3008" spans="1:17" ht="13.8" hidden="1" outlineLevel="1" collapsed="1" thickBot="1" x14ac:dyDescent="0.3">
      <c r="A3008" s="287"/>
      <c r="B3008" s="287"/>
      <c r="C3008" s="287"/>
      <c r="D3008" s="325">
        <v>100463506</v>
      </c>
      <c r="E3008" s="326"/>
      <c r="F3008" s="326"/>
      <c r="G3008" s="326"/>
      <c r="H3008" s="326"/>
      <c r="I3008" s="327">
        <v>0.87</v>
      </c>
      <c r="J3008" s="326"/>
      <c r="K3008" s="326"/>
      <c r="L3008" s="328"/>
      <c r="M3008" s="326"/>
      <c r="N3008" s="326"/>
      <c r="O3008" s="327">
        <v>0.87</v>
      </c>
      <c r="P3008" s="326"/>
      <c r="Q3008" s="290">
        <v>0</v>
      </c>
    </row>
    <row r="3009" spans="1:17" ht="13.8" hidden="1" outlineLevel="1" collapsed="1" thickBot="1" x14ac:dyDescent="0.3">
      <c r="A3009" s="287"/>
      <c r="B3009" s="287"/>
      <c r="C3009" s="287"/>
      <c r="D3009" s="325">
        <v>100463508</v>
      </c>
      <c r="E3009" s="326"/>
      <c r="F3009" s="326"/>
      <c r="G3009" s="326"/>
      <c r="H3009" s="326"/>
      <c r="I3009" s="327">
        <v>0.13</v>
      </c>
      <c r="J3009" s="326"/>
      <c r="K3009" s="326"/>
      <c r="L3009" s="328"/>
      <c r="M3009" s="326"/>
      <c r="N3009" s="326"/>
      <c r="O3009" s="327">
        <v>0.13</v>
      </c>
      <c r="P3009" s="326"/>
      <c r="Q3009" s="290">
        <v>0</v>
      </c>
    </row>
    <row r="3010" spans="1:17" ht="13.8" hidden="1" outlineLevel="1" collapsed="1" thickBot="1" x14ac:dyDescent="0.3">
      <c r="A3010" s="287"/>
      <c r="B3010" s="287"/>
      <c r="C3010" s="287"/>
      <c r="D3010" s="325">
        <v>100463510</v>
      </c>
      <c r="E3010" s="326"/>
      <c r="F3010" s="326"/>
      <c r="G3010" s="326"/>
      <c r="H3010" s="326"/>
      <c r="I3010" s="327">
        <v>0.17449999999999999</v>
      </c>
      <c r="J3010" s="326"/>
      <c r="K3010" s="326"/>
      <c r="L3010" s="328"/>
      <c r="M3010" s="326"/>
      <c r="N3010" s="326"/>
      <c r="O3010" s="327">
        <v>0.17449999999999999</v>
      </c>
      <c r="P3010" s="326"/>
      <c r="Q3010" s="290">
        <v>0</v>
      </c>
    </row>
    <row r="3011" spans="1:17" ht="13.8" hidden="1" outlineLevel="1" collapsed="1" thickBot="1" x14ac:dyDescent="0.3">
      <c r="A3011" s="287"/>
      <c r="B3011" s="287"/>
      <c r="C3011" s="287"/>
      <c r="D3011" s="325">
        <v>100463511</v>
      </c>
      <c r="E3011" s="326"/>
      <c r="F3011" s="326"/>
      <c r="G3011" s="326"/>
      <c r="H3011" s="326"/>
      <c r="I3011" s="327">
        <v>0.17449999999999999</v>
      </c>
      <c r="J3011" s="326"/>
      <c r="K3011" s="326"/>
      <c r="L3011" s="328"/>
      <c r="M3011" s="326"/>
      <c r="N3011" s="326"/>
      <c r="O3011" s="327">
        <v>0.17449999999999999</v>
      </c>
      <c r="P3011" s="326"/>
      <c r="Q3011" s="290">
        <v>0</v>
      </c>
    </row>
    <row r="3012" spans="1:17" ht="13.8" hidden="1" outlineLevel="1" collapsed="1" thickBot="1" x14ac:dyDescent="0.3">
      <c r="A3012" s="287"/>
      <c r="B3012" s="287"/>
      <c r="C3012" s="287"/>
      <c r="D3012" s="325">
        <v>100463512</v>
      </c>
      <c r="E3012" s="326"/>
      <c r="F3012" s="326"/>
      <c r="G3012" s="326"/>
      <c r="H3012" s="326"/>
      <c r="I3012" s="327">
        <v>0.12</v>
      </c>
      <c r="J3012" s="326"/>
      <c r="K3012" s="326"/>
      <c r="L3012" s="328"/>
      <c r="M3012" s="326"/>
      <c r="N3012" s="326"/>
      <c r="O3012" s="327">
        <v>0.12</v>
      </c>
      <c r="P3012" s="326"/>
      <c r="Q3012" s="290">
        <v>0</v>
      </c>
    </row>
    <row r="3013" spans="1:17" ht="13.8" hidden="1" outlineLevel="1" collapsed="1" thickBot="1" x14ac:dyDescent="0.3">
      <c r="A3013" s="287"/>
      <c r="B3013" s="287"/>
      <c r="C3013" s="287"/>
      <c r="D3013" s="325">
        <v>100463514</v>
      </c>
      <c r="E3013" s="326"/>
      <c r="F3013" s="326"/>
      <c r="G3013" s="326"/>
      <c r="H3013" s="326"/>
      <c r="I3013" s="327">
        <v>0.08</v>
      </c>
      <c r="J3013" s="326"/>
      <c r="K3013" s="326"/>
      <c r="L3013" s="328"/>
      <c r="M3013" s="326"/>
      <c r="N3013" s="326"/>
      <c r="O3013" s="327">
        <v>0.08</v>
      </c>
      <c r="P3013" s="326"/>
      <c r="Q3013" s="290">
        <v>0</v>
      </c>
    </row>
    <row r="3014" spans="1:17" ht="13.8" hidden="1" outlineLevel="1" collapsed="1" thickBot="1" x14ac:dyDescent="0.3">
      <c r="A3014" s="287"/>
      <c r="B3014" s="287"/>
      <c r="C3014" s="287"/>
      <c r="D3014" s="325">
        <v>100463515</v>
      </c>
      <c r="E3014" s="326"/>
      <c r="F3014" s="326"/>
      <c r="G3014" s="326"/>
      <c r="H3014" s="326"/>
      <c r="I3014" s="327">
        <v>0.4</v>
      </c>
      <c r="J3014" s="326"/>
      <c r="K3014" s="326"/>
      <c r="L3014" s="328"/>
      <c r="M3014" s="326"/>
      <c r="N3014" s="326"/>
      <c r="O3014" s="327">
        <v>0.4</v>
      </c>
      <c r="P3014" s="326"/>
      <c r="Q3014" s="290">
        <v>0</v>
      </c>
    </row>
    <row r="3015" spans="1:17" ht="13.8" hidden="1" outlineLevel="1" collapsed="1" thickBot="1" x14ac:dyDescent="0.3">
      <c r="A3015" s="287"/>
      <c r="B3015" s="287"/>
      <c r="C3015" s="287"/>
      <c r="D3015" s="325">
        <v>100463517</v>
      </c>
      <c r="E3015" s="326"/>
      <c r="F3015" s="326"/>
      <c r="G3015" s="326"/>
      <c r="H3015" s="326"/>
      <c r="I3015" s="327">
        <v>0.17449999999999999</v>
      </c>
      <c r="J3015" s="326"/>
      <c r="K3015" s="326"/>
      <c r="L3015" s="328"/>
      <c r="M3015" s="326"/>
      <c r="N3015" s="326"/>
      <c r="O3015" s="327">
        <v>0.17449999999999999</v>
      </c>
      <c r="P3015" s="326"/>
      <c r="Q3015" s="290">
        <v>0</v>
      </c>
    </row>
    <row r="3016" spans="1:17" ht="13.8" hidden="1" outlineLevel="1" collapsed="1" thickBot="1" x14ac:dyDescent="0.3">
      <c r="A3016" s="287"/>
      <c r="B3016" s="287"/>
      <c r="C3016" s="287"/>
      <c r="D3016" s="325">
        <v>100463518</v>
      </c>
      <c r="E3016" s="326"/>
      <c r="F3016" s="326"/>
      <c r="G3016" s="326"/>
      <c r="H3016" s="326"/>
      <c r="I3016" s="327">
        <v>0.09</v>
      </c>
      <c r="J3016" s="326"/>
      <c r="K3016" s="326"/>
      <c r="L3016" s="328"/>
      <c r="M3016" s="326"/>
      <c r="N3016" s="326"/>
      <c r="O3016" s="327">
        <v>0.09</v>
      </c>
      <c r="P3016" s="326"/>
      <c r="Q3016" s="290">
        <v>0</v>
      </c>
    </row>
    <row r="3017" spans="1:17" ht="13.8" hidden="1" outlineLevel="1" collapsed="1" thickBot="1" x14ac:dyDescent="0.3">
      <c r="A3017" s="287"/>
      <c r="B3017" s="287"/>
      <c r="C3017" s="287"/>
      <c r="D3017" s="325">
        <v>100463519</v>
      </c>
      <c r="E3017" s="326"/>
      <c r="F3017" s="326"/>
      <c r="G3017" s="326"/>
      <c r="H3017" s="326"/>
      <c r="I3017" s="327">
        <v>0.17449999999999999</v>
      </c>
      <c r="J3017" s="326"/>
      <c r="K3017" s="326"/>
      <c r="L3017" s="328"/>
      <c r="M3017" s="326"/>
      <c r="N3017" s="326"/>
      <c r="O3017" s="327">
        <v>0.17449999999999999</v>
      </c>
      <c r="P3017" s="326"/>
      <c r="Q3017" s="290">
        <v>0</v>
      </c>
    </row>
    <row r="3018" spans="1:17" ht="13.8" hidden="1" outlineLevel="1" collapsed="1" thickBot="1" x14ac:dyDescent="0.3">
      <c r="A3018" s="287"/>
      <c r="B3018" s="287"/>
      <c r="C3018" s="287"/>
      <c r="D3018" s="325">
        <v>100463520</v>
      </c>
      <c r="E3018" s="326"/>
      <c r="F3018" s="326"/>
      <c r="G3018" s="326"/>
      <c r="H3018" s="326"/>
      <c r="I3018" s="327">
        <v>0.17449999999999999</v>
      </c>
      <c r="J3018" s="326"/>
      <c r="K3018" s="326"/>
      <c r="L3018" s="328"/>
      <c r="M3018" s="326"/>
      <c r="N3018" s="326"/>
      <c r="O3018" s="327">
        <v>0.17449999999999999</v>
      </c>
      <c r="P3018" s="326"/>
      <c r="Q3018" s="290">
        <v>0</v>
      </c>
    </row>
    <row r="3019" spans="1:17" ht="13.8" hidden="1" outlineLevel="1" collapsed="1" thickBot="1" x14ac:dyDescent="0.3">
      <c r="A3019" s="287"/>
      <c r="B3019" s="287"/>
      <c r="C3019" s="287"/>
      <c r="D3019" s="325">
        <v>100463521</v>
      </c>
      <c r="E3019" s="326"/>
      <c r="F3019" s="326"/>
      <c r="G3019" s="326"/>
      <c r="H3019" s="326"/>
      <c r="I3019" s="327">
        <v>0.13</v>
      </c>
      <c r="J3019" s="326"/>
      <c r="K3019" s="326"/>
      <c r="L3019" s="328"/>
      <c r="M3019" s="326"/>
      <c r="N3019" s="326"/>
      <c r="O3019" s="327">
        <v>0.13</v>
      </c>
      <c r="P3019" s="326"/>
      <c r="Q3019" s="290">
        <v>0</v>
      </c>
    </row>
    <row r="3020" spans="1:17" ht="13.8" hidden="1" outlineLevel="1" collapsed="1" thickBot="1" x14ac:dyDescent="0.3">
      <c r="A3020" s="287"/>
      <c r="B3020" s="287"/>
      <c r="C3020" s="287"/>
      <c r="D3020" s="325">
        <v>100463522</v>
      </c>
      <c r="E3020" s="326"/>
      <c r="F3020" s="326"/>
      <c r="G3020" s="326"/>
      <c r="H3020" s="326"/>
      <c r="I3020" s="327">
        <v>0.17449999999999999</v>
      </c>
      <c r="J3020" s="326"/>
      <c r="K3020" s="326"/>
      <c r="L3020" s="328"/>
      <c r="M3020" s="326"/>
      <c r="N3020" s="326"/>
      <c r="O3020" s="327">
        <v>0.17449999999999999</v>
      </c>
      <c r="P3020" s="326"/>
      <c r="Q3020" s="290">
        <v>0</v>
      </c>
    </row>
    <row r="3021" spans="1:17" ht="13.8" hidden="1" outlineLevel="1" collapsed="1" thickBot="1" x14ac:dyDescent="0.3">
      <c r="A3021" s="287"/>
      <c r="B3021" s="287"/>
      <c r="C3021" s="287"/>
      <c r="D3021" s="325">
        <v>100463524</v>
      </c>
      <c r="E3021" s="326"/>
      <c r="F3021" s="326"/>
      <c r="G3021" s="326"/>
      <c r="H3021" s="326"/>
      <c r="I3021" s="327">
        <v>0.68</v>
      </c>
      <c r="J3021" s="326"/>
      <c r="K3021" s="326"/>
      <c r="L3021" s="328"/>
      <c r="M3021" s="326"/>
      <c r="N3021" s="326"/>
      <c r="O3021" s="327">
        <v>0.68</v>
      </c>
      <c r="P3021" s="326"/>
      <c r="Q3021" s="290">
        <v>0</v>
      </c>
    </row>
    <row r="3022" spans="1:17" ht="13.8" hidden="1" outlineLevel="1" collapsed="1" thickBot="1" x14ac:dyDescent="0.3">
      <c r="A3022" s="287"/>
      <c r="B3022" s="287"/>
      <c r="C3022" s="287"/>
      <c r="D3022" s="325">
        <v>100463525</v>
      </c>
      <c r="E3022" s="326"/>
      <c r="F3022" s="326"/>
      <c r="G3022" s="326"/>
      <c r="H3022" s="326"/>
      <c r="I3022" s="327">
        <v>0.16</v>
      </c>
      <c r="J3022" s="326"/>
      <c r="K3022" s="326"/>
      <c r="L3022" s="328"/>
      <c r="M3022" s="326"/>
      <c r="N3022" s="326"/>
      <c r="O3022" s="327">
        <v>0.16</v>
      </c>
      <c r="P3022" s="326"/>
      <c r="Q3022" s="290">
        <v>0</v>
      </c>
    </row>
    <row r="3023" spans="1:17" ht="13.8" hidden="1" outlineLevel="1" collapsed="1" thickBot="1" x14ac:dyDescent="0.3">
      <c r="A3023" s="287"/>
      <c r="B3023" s="287"/>
      <c r="C3023" s="287"/>
      <c r="D3023" s="325">
        <v>100463526</v>
      </c>
      <c r="E3023" s="326"/>
      <c r="F3023" s="326"/>
      <c r="G3023" s="326"/>
      <c r="H3023" s="326"/>
      <c r="I3023" s="327">
        <v>0.25</v>
      </c>
      <c r="J3023" s="326"/>
      <c r="K3023" s="326"/>
      <c r="L3023" s="328"/>
      <c r="M3023" s="326"/>
      <c r="N3023" s="326"/>
      <c r="O3023" s="327">
        <v>0.25</v>
      </c>
      <c r="P3023" s="326"/>
      <c r="Q3023" s="290">
        <v>0</v>
      </c>
    </row>
    <row r="3024" spans="1:17" ht="13.8" hidden="1" outlineLevel="1" collapsed="1" thickBot="1" x14ac:dyDescent="0.3">
      <c r="A3024" s="287"/>
      <c r="B3024" s="287"/>
      <c r="C3024" s="287"/>
      <c r="D3024" s="325">
        <v>100463527</v>
      </c>
      <c r="E3024" s="326"/>
      <c r="F3024" s="326"/>
      <c r="G3024" s="326"/>
      <c r="H3024" s="326"/>
      <c r="I3024" s="327">
        <v>7.0000000000000007E-2</v>
      </c>
      <c r="J3024" s="326"/>
      <c r="K3024" s="326"/>
      <c r="L3024" s="328"/>
      <c r="M3024" s="326"/>
      <c r="N3024" s="326"/>
      <c r="O3024" s="327">
        <v>7.0000000000000007E-2</v>
      </c>
      <c r="P3024" s="326"/>
      <c r="Q3024" s="290">
        <v>0</v>
      </c>
    </row>
    <row r="3025" spans="1:17" ht="13.8" hidden="1" outlineLevel="1" collapsed="1" thickBot="1" x14ac:dyDescent="0.3">
      <c r="A3025" s="287"/>
      <c r="B3025" s="287"/>
      <c r="C3025" s="287"/>
      <c r="D3025" s="325">
        <v>100463528</v>
      </c>
      <c r="E3025" s="326"/>
      <c r="F3025" s="326"/>
      <c r="G3025" s="326"/>
      <c r="H3025" s="326"/>
      <c r="I3025" s="327">
        <v>0.17449999999999999</v>
      </c>
      <c r="J3025" s="326"/>
      <c r="K3025" s="326"/>
      <c r="L3025" s="328"/>
      <c r="M3025" s="326"/>
      <c r="N3025" s="326"/>
      <c r="O3025" s="327">
        <v>0.17449999999999999</v>
      </c>
      <c r="P3025" s="326"/>
      <c r="Q3025" s="290">
        <v>0</v>
      </c>
    </row>
    <row r="3026" spans="1:17" ht="13.8" hidden="1" outlineLevel="1" collapsed="1" thickBot="1" x14ac:dyDescent="0.3">
      <c r="A3026" s="287"/>
      <c r="B3026" s="287"/>
      <c r="C3026" s="287"/>
      <c r="D3026" s="325">
        <v>100463530</v>
      </c>
      <c r="E3026" s="326"/>
      <c r="F3026" s="326"/>
      <c r="G3026" s="326"/>
      <c r="H3026" s="326"/>
      <c r="I3026" s="327">
        <v>0.17449999999999999</v>
      </c>
      <c r="J3026" s="326"/>
      <c r="K3026" s="326"/>
      <c r="L3026" s="328"/>
      <c r="M3026" s="326"/>
      <c r="N3026" s="326"/>
      <c r="O3026" s="327">
        <v>0.17449999999999999</v>
      </c>
      <c r="P3026" s="326"/>
      <c r="Q3026" s="290">
        <v>0</v>
      </c>
    </row>
    <row r="3027" spans="1:17" ht="13.8" hidden="1" outlineLevel="1" collapsed="1" thickBot="1" x14ac:dyDescent="0.3">
      <c r="A3027" s="287"/>
      <c r="B3027" s="287"/>
      <c r="C3027" s="287"/>
      <c r="D3027" s="325">
        <v>100463531</v>
      </c>
      <c r="E3027" s="326"/>
      <c r="F3027" s="326"/>
      <c r="G3027" s="326"/>
      <c r="H3027" s="326"/>
      <c r="I3027" s="327">
        <v>0.17449999999999999</v>
      </c>
      <c r="J3027" s="326"/>
      <c r="K3027" s="326"/>
      <c r="L3027" s="328"/>
      <c r="M3027" s="326"/>
      <c r="N3027" s="326"/>
      <c r="O3027" s="327">
        <v>0.17449999999999999</v>
      </c>
      <c r="P3027" s="326"/>
      <c r="Q3027" s="290">
        <v>0</v>
      </c>
    </row>
    <row r="3028" spans="1:17" ht="13.8" hidden="1" outlineLevel="1" collapsed="1" thickBot="1" x14ac:dyDescent="0.3">
      <c r="A3028" s="287"/>
      <c r="B3028" s="287"/>
      <c r="C3028" s="287"/>
      <c r="D3028" s="325">
        <v>100463532</v>
      </c>
      <c r="E3028" s="326"/>
      <c r="F3028" s="326"/>
      <c r="G3028" s="326"/>
      <c r="H3028" s="326"/>
      <c r="I3028" s="327">
        <v>0.17449999999999999</v>
      </c>
      <c r="J3028" s="326"/>
      <c r="K3028" s="326"/>
      <c r="L3028" s="328"/>
      <c r="M3028" s="326"/>
      <c r="N3028" s="326"/>
      <c r="O3028" s="327">
        <v>0.17449999999999999</v>
      </c>
      <c r="P3028" s="326"/>
      <c r="Q3028" s="290">
        <v>0</v>
      </c>
    </row>
    <row r="3029" spans="1:17" ht="13.8" hidden="1" outlineLevel="1" collapsed="1" thickBot="1" x14ac:dyDescent="0.3">
      <c r="A3029" s="287"/>
      <c r="B3029" s="287"/>
      <c r="C3029" s="287"/>
      <c r="D3029" s="325">
        <v>100463533</v>
      </c>
      <c r="E3029" s="326"/>
      <c r="F3029" s="326"/>
      <c r="G3029" s="326"/>
      <c r="H3029" s="326"/>
      <c r="I3029" s="327">
        <v>0.12</v>
      </c>
      <c r="J3029" s="326"/>
      <c r="K3029" s="326"/>
      <c r="L3029" s="328"/>
      <c r="M3029" s="326"/>
      <c r="N3029" s="326"/>
      <c r="O3029" s="327">
        <v>0.12</v>
      </c>
      <c r="P3029" s="326"/>
      <c r="Q3029" s="290">
        <v>0</v>
      </c>
    </row>
    <row r="3030" spans="1:17" ht="13.8" hidden="1" outlineLevel="1" collapsed="1" thickBot="1" x14ac:dyDescent="0.3">
      <c r="A3030" s="287"/>
      <c r="B3030" s="287"/>
      <c r="C3030" s="287"/>
      <c r="D3030" s="325">
        <v>100463534</v>
      </c>
      <c r="E3030" s="326"/>
      <c r="F3030" s="326"/>
      <c r="G3030" s="326"/>
      <c r="H3030" s="326"/>
      <c r="I3030" s="327">
        <v>0.12</v>
      </c>
      <c r="J3030" s="326"/>
      <c r="K3030" s="326"/>
      <c r="L3030" s="328"/>
      <c r="M3030" s="326"/>
      <c r="N3030" s="326"/>
      <c r="O3030" s="327">
        <v>0.12</v>
      </c>
      <c r="P3030" s="326"/>
      <c r="Q3030" s="290">
        <v>0</v>
      </c>
    </row>
    <row r="3031" spans="1:17" ht="13.8" hidden="1" outlineLevel="1" collapsed="1" thickBot="1" x14ac:dyDescent="0.3">
      <c r="A3031" s="287"/>
      <c r="B3031" s="287"/>
      <c r="C3031" s="287"/>
      <c r="D3031" s="325">
        <v>100463535</v>
      </c>
      <c r="E3031" s="326"/>
      <c r="F3031" s="326"/>
      <c r="G3031" s="326"/>
      <c r="H3031" s="326"/>
      <c r="I3031" s="327">
        <v>0.09</v>
      </c>
      <c r="J3031" s="326"/>
      <c r="K3031" s="326"/>
      <c r="L3031" s="328"/>
      <c r="M3031" s="326"/>
      <c r="N3031" s="326"/>
      <c r="O3031" s="327">
        <v>0.09</v>
      </c>
      <c r="P3031" s="326"/>
      <c r="Q3031" s="290">
        <v>0</v>
      </c>
    </row>
    <row r="3032" spans="1:17" ht="13.8" hidden="1" outlineLevel="1" collapsed="1" thickBot="1" x14ac:dyDescent="0.3">
      <c r="A3032" s="287"/>
      <c r="B3032" s="287"/>
      <c r="C3032" s="287"/>
      <c r="D3032" s="325">
        <v>100463536</v>
      </c>
      <c r="E3032" s="326"/>
      <c r="F3032" s="326"/>
      <c r="G3032" s="326"/>
      <c r="H3032" s="326"/>
      <c r="I3032" s="327">
        <v>0.1</v>
      </c>
      <c r="J3032" s="326"/>
      <c r="K3032" s="326"/>
      <c r="L3032" s="328"/>
      <c r="M3032" s="326"/>
      <c r="N3032" s="326"/>
      <c r="O3032" s="327">
        <v>0.1</v>
      </c>
      <c r="P3032" s="326"/>
      <c r="Q3032" s="290">
        <v>0</v>
      </c>
    </row>
    <row r="3033" spans="1:17" ht="13.8" hidden="1" outlineLevel="1" collapsed="1" thickBot="1" x14ac:dyDescent="0.3">
      <c r="A3033" s="287"/>
      <c r="B3033" s="287"/>
      <c r="C3033" s="287"/>
      <c r="D3033" s="325">
        <v>100463537</v>
      </c>
      <c r="E3033" s="326"/>
      <c r="F3033" s="326"/>
      <c r="G3033" s="326"/>
      <c r="H3033" s="326"/>
      <c r="I3033" s="327">
        <v>0.17449999999999999</v>
      </c>
      <c r="J3033" s="326"/>
      <c r="K3033" s="326"/>
      <c r="L3033" s="328"/>
      <c r="M3033" s="326"/>
      <c r="N3033" s="326"/>
      <c r="O3033" s="327">
        <v>0.17449999999999999</v>
      </c>
      <c r="P3033" s="326"/>
      <c r="Q3033" s="290">
        <v>0</v>
      </c>
    </row>
    <row r="3034" spans="1:17" ht="13.8" hidden="1" outlineLevel="1" collapsed="1" thickBot="1" x14ac:dyDescent="0.3">
      <c r="A3034" s="287"/>
      <c r="B3034" s="287"/>
      <c r="C3034" s="287"/>
      <c r="D3034" s="325">
        <v>100463538</v>
      </c>
      <c r="E3034" s="326"/>
      <c r="F3034" s="326"/>
      <c r="G3034" s="326"/>
      <c r="H3034" s="326"/>
      <c r="I3034" s="327">
        <v>0.17449999999999999</v>
      </c>
      <c r="J3034" s="326"/>
      <c r="K3034" s="326"/>
      <c r="L3034" s="328"/>
      <c r="M3034" s="326"/>
      <c r="N3034" s="326"/>
      <c r="O3034" s="327">
        <v>0.17449999999999999</v>
      </c>
      <c r="P3034" s="326"/>
      <c r="Q3034" s="290">
        <v>0</v>
      </c>
    </row>
    <row r="3035" spans="1:17" ht="13.8" hidden="1" outlineLevel="1" collapsed="1" thickBot="1" x14ac:dyDescent="0.3">
      <c r="A3035" s="287"/>
      <c r="B3035" s="287"/>
      <c r="C3035" s="287"/>
      <c r="D3035" s="325">
        <v>100463539</v>
      </c>
      <c r="E3035" s="326"/>
      <c r="F3035" s="326"/>
      <c r="G3035" s="326"/>
      <c r="H3035" s="326"/>
      <c r="I3035" s="327">
        <v>0.17449999999999999</v>
      </c>
      <c r="J3035" s="326"/>
      <c r="K3035" s="326"/>
      <c r="L3035" s="328"/>
      <c r="M3035" s="326"/>
      <c r="N3035" s="326"/>
      <c r="O3035" s="327">
        <v>0.17449999999999999</v>
      </c>
      <c r="P3035" s="326"/>
      <c r="Q3035" s="290">
        <v>0</v>
      </c>
    </row>
    <row r="3036" spans="1:17" ht="13.8" hidden="1" outlineLevel="1" collapsed="1" thickBot="1" x14ac:dyDescent="0.3">
      <c r="A3036" s="287"/>
      <c r="B3036" s="287"/>
      <c r="C3036" s="287"/>
      <c r="D3036" s="325">
        <v>100463540</v>
      </c>
      <c r="E3036" s="326"/>
      <c r="F3036" s="326"/>
      <c r="G3036" s="326"/>
      <c r="H3036" s="326"/>
      <c r="I3036" s="327">
        <v>0.28000000000000003</v>
      </c>
      <c r="J3036" s="326"/>
      <c r="K3036" s="326"/>
      <c r="L3036" s="328"/>
      <c r="M3036" s="326"/>
      <c r="N3036" s="326"/>
      <c r="O3036" s="327">
        <v>0.28000000000000003</v>
      </c>
      <c r="P3036" s="326"/>
      <c r="Q3036" s="290">
        <v>0</v>
      </c>
    </row>
    <row r="3037" spans="1:17" ht="13.8" hidden="1" outlineLevel="1" collapsed="1" thickBot="1" x14ac:dyDescent="0.3">
      <c r="A3037" s="287"/>
      <c r="B3037" s="287"/>
      <c r="C3037" s="287"/>
      <c r="D3037" s="325">
        <v>100463541</v>
      </c>
      <c r="E3037" s="326"/>
      <c r="F3037" s="326"/>
      <c r="G3037" s="326"/>
      <c r="H3037" s="326"/>
      <c r="I3037" s="327">
        <v>0.17449999999999999</v>
      </c>
      <c r="J3037" s="326"/>
      <c r="K3037" s="326"/>
      <c r="L3037" s="328"/>
      <c r="M3037" s="326"/>
      <c r="N3037" s="326"/>
      <c r="O3037" s="327">
        <v>0.17449999999999999</v>
      </c>
      <c r="P3037" s="326"/>
      <c r="Q3037" s="290">
        <v>0</v>
      </c>
    </row>
    <row r="3038" spans="1:17" ht="13.8" hidden="1" outlineLevel="1" collapsed="1" thickBot="1" x14ac:dyDescent="0.3">
      <c r="A3038" s="287"/>
      <c r="B3038" s="287"/>
      <c r="C3038" s="287"/>
      <c r="D3038" s="325">
        <v>100463542</v>
      </c>
      <c r="E3038" s="326"/>
      <c r="F3038" s="326"/>
      <c r="G3038" s="326"/>
      <c r="H3038" s="326"/>
      <c r="I3038" s="327">
        <v>0.28999999999999998</v>
      </c>
      <c r="J3038" s="326"/>
      <c r="K3038" s="326"/>
      <c r="L3038" s="328"/>
      <c r="M3038" s="326"/>
      <c r="N3038" s="326"/>
      <c r="O3038" s="327">
        <v>0.28999999999999998</v>
      </c>
      <c r="P3038" s="326"/>
      <c r="Q3038" s="290">
        <v>0</v>
      </c>
    </row>
    <row r="3039" spans="1:17" ht="13.8" hidden="1" outlineLevel="1" collapsed="1" thickBot="1" x14ac:dyDescent="0.3">
      <c r="A3039" s="287"/>
      <c r="B3039" s="287"/>
      <c r="C3039" s="287"/>
      <c r="D3039" s="325">
        <v>100463543</v>
      </c>
      <c r="E3039" s="326"/>
      <c r="F3039" s="326"/>
      <c r="G3039" s="326"/>
      <c r="H3039" s="326"/>
      <c r="I3039" s="327">
        <v>0.33</v>
      </c>
      <c r="J3039" s="326"/>
      <c r="K3039" s="326"/>
      <c r="L3039" s="328"/>
      <c r="M3039" s="326"/>
      <c r="N3039" s="326"/>
      <c r="O3039" s="327">
        <v>0.33</v>
      </c>
      <c r="P3039" s="326"/>
      <c r="Q3039" s="290">
        <v>0</v>
      </c>
    </row>
    <row r="3040" spans="1:17" ht="13.8" hidden="1" outlineLevel="1" collapsed="1" thickBot="1" x14ac:dyDescent="0.3">
      <c r="A3040" s="287"/>
      <c r="B3040" s="287"/>
      <c r="C3040" s="287"/>
      <c r="D3040" s="325">
        <v>100463544</v>
      </c>
      <c r="E3040" s="326"/>
      <c r="F3040" s="326"/>
      <c r="G3040" s="326"/>
      <c r="H3040" s="326"/>
      <c r="I3040" s="327">
        <v>0.23</v>
      </c>
      <c r="J3040" s="326"/>
      <c r="K3040" s="326"/>
      <c r="L3040" s="328"/>
      <c r="M3040" s="326"/>
      <c r="N3040" s="326"/>
      <c r="O3040" s="327">
        <v>0.23</v>
      </c>
      <c r="P3040" s="326"/>
      <c r="Q3040" s="290">
        <v>0</v>
      </c>
    </row>
    <row r="3041" spans="1:17" ht="13.8" hidden="1" outlineLevel="1" collapsed="1" thickBot="1" x14ac:dyDescent="0.3">
      <c r="A3041" s="287"/>
      <c r="B3041" s="287"/>
      <c r="C3041" s="287"/>
      <c r="D3041" s="325">
        <v>100463545</v>
      </c>
      <c r="E3041" s="326"/>
      <c r="F3041" s="326"/>
      <c r="G3041" s="326"/>
      <c r="H3041" s="326"/>
      <c r="I3041" s="327">
        <v>0.34</v>
      </c>
      <c r="J3041" s="326"/>
      <c r="K3041" s="326"/>
      <c r="L3041" s="328"/>
      <c r="M3041" s="326"/>
      <c r="N3041" s="326"/>
      <c r="O3041" s="327">
        <v>0.34</v>
      </c>
      <c r="P3041" s="326"/>
      <c r="Q3041" s="290">
        <v>0</v>
      </c>
    </row>
    <row r="3042" spans="1:17" ht="13.8" hidden="1" outlineLevel="1" collapsed="1" thickBot="1" x14ac:dyDescent="0.3">
      <c r="A3042" s="287"/>
      <c r="B3042" s="287"/>
      <c r="C3042" s="287"/>
      <c r="D3042" s="325">
        <v>100463439</v>
      </c>
      <c r="E3042" s="326"/>
      <c r="F3042" s="326"/>
      <c r="G3042" s="326"/>
      <c r="H3042" s="326"/>
      <c r="I3042" s="327">
        <v>0.18</v>
      </c>
      <c r="J3042" s="326"/>
      <c r="K3042" s="326"/>
      <c r="L3042" s="328"/>
      <c r="M3042" s="326"/>
      <c r="N3042" s="326"/>
      <c r="O3042" s="327">
        <v>0.18</v>
      </c>
      <c r="P3042" s="326"/>
      <c r="Q3042" s="290">
        <v>0</v>
      </c>
    </row>
    <row r="3043" spans="1:17" ht="13.8" hidden="1" outlineLevel="1" collapsed="1" thickBot="1" x14ac:dyDescent="0.3">
      <c r="A3043" s="287"/>
      <c r="B3043" s="287"/>
      <c r="C3043" s="287"/>
      <c r="D3043" s="325">
        <v>100463445</v>
      </c>
      <c r="E3043" s="326"/>
      <c r="F3043" s="326"/>
      <c r="G3043" s="326"/>
      <c r="H3043" s="326"/>
      <c r="I3043" s="327">
        <v>0.17449999999999999</v>
      </c>
      <c r="J3043" s="326"/>
      <c r="K3043" s="326"/>
      <c r="L3043" s="328"/>
      <c r="M3043" s="326"/>
      <c r="N3043" s="326"/>
      <c r="O3043" s="327">
        <v>0.17449999999999999</v>
      </c>
      <c r="P3043" s="326"/>
      <c r="Q3043" s="290">
        <v>0</v>
      </c>
    </row>
    <row r="3044" spans="1:17" ht="13.8" hidden="1" outlineLevel="1" collapsed="1" thickBot="1" x14ac:dyDescent="0.3">
      <c r="A3044" s="287"/>
      <c r="B3044" s="287"/>
      <c r="C3044" s="287"/>
      <c r="D3044" s="325">
        <v>100463455</v>
      </c>
      <c r="E3044" s="326"/>
      <c r="F3044" s="326"/>
      <c r="G3044" s="326"/>
      <c r="H3044" s="326"/>
      <c r="I3044" s="327">
        <v>0.1</v>
      </c>
      <c r="J3044" s="326"/>
      <c r="K3044" s="326"/>
      <c r="L3044" s="328"/>
      <c r="M3044" s="326"/>
      <c r="N3044" s="326"/>
      <c r="O3044" s="327">
        <v>0.1</v>
      </c>
      <c r="P3044" s="326"/>
      <c r="Q3044" s="290">
        <v>0</v>
      </c>
    </row>
    <row r="3045" spans="1:17" ht="13.8" hidden="1" outlineLevel="1" collapsed="1" thickBot="1" x14ac:dyDescent="0.3">
      <c r="A3045" s="287"/>
      <c r="B3045" s="287"/>
      <c r="C3045" s="287"/>
      <c r="D3045" s="325">
        <v>100463456</v>
      </c>
      <c r="E3045" s="326"/>
      <c r="F3045" s="326"/>
      <c r="G3045" s="326"/>
      <c r="H3045" s="326"/>
      <c r="I3045" s="327">
        <v>0.17449999999999999</v>
      </c>
      <c r="J3045" s="326"/>
      <c r="K3045" s="326"/>
      <c r="L3045" s="328"/>
      <c r="M3045" s="326"/>
      <c r="N3045" s="326"/>
      <c r="O3045" s="327">
        <v>0.17449999999999999</v>
      </c>
      <c r="P3045" s="326"/>
      <c r="Q3045" s="290">
        <v>0</v>
      </c>
    </row>
    <row r="3046" spans="1:17" ht="13.8" hidden="1" outlineLevel="1" collapsed="1" thickBot="1" x14ac:dyDescent="0.3">
      <c r="A3046" s="287"/>
      <c r="B3046" s="287"/>
      <c r="C3046" s="287"/>
      <c r="D3046" s="325">
        <v>100463457</v>
      </c>
      <c r="E3046" s="326"/>
      <c r="F3046" s="326"/>
      <c r="G3046" s="326"/>
      <c r="H3046" s="326"/>
      <c r="I3046" s="327">
        <v>0.17449999999999999</v>
      </c>
      <c r="J3046" s="326"/>
      <c r="K3046" s="326"/>
      <c r="L3046" s="328"/>
      <c r="M3046" s="326"/>
      <c r="N3046" s="326"/>
      <c r="O3046" s="327">
        <v>0.17449999999999999</v>
      </c>
      <c r="P3046" s="326"/>
      <c r="Q3046" s="290">
        <v>0</v>
      </c>
    </row>
    <row r="3047" spans="1:17" ht="13.8" hidden="1" outlineLevel="1" collapsed="1" thickBot="1" x14ac:dyDescent="0.3">
      <c r="A3047" s="287"/>
      <c r="B3047" s="287"/>
      <c r="C3047" s="287"/>
      <c r="D3047" s="325">
        <v>100463458</v>
      </c>
      <c r="E3047" s="326"/>
      <c r="F3047" s="326"/>
      <c r="G3047" s="326"/>
      <c r="H3047" s="326"/>
      <c r="I3047" s="327">
        <v>0.32</v>
      </c>
      <c r="J3047" s="326"/>
      <c r="K3047" s="326"/>
      <c r="L3047" s="328"/>
      <c r="M3047" s="326"/>
      <c r="N3047" s="326"/>
      <c r="O3047" s="327">
        <v>0.32</v>
      </c>
      <c r="P3047" s="326"/>
      <c r="Q3047" s="290">
        <v>0</v>
      </c>
    </row>
    <row r="3048" spans="1:17" ht="13.8" hidden="1" outlineLevel="1" collapsed="1" thickBot="1" x14ac:dyDescent="0.3">
      <c r="A3048" s="287"/>
      <c r="B3048" s="287"/>
      <c r="C3048" s="287"/>
      <c r="D3048" s="325">
        <v>100463460</v>
      </c>
      <c r="E3048" s="326"/>
      <c r="F3048" s="326"/>
      <c r="G3048" s="326"/>
      <c r="H3048" s="326"/>
      <c r="I3048" s="327">
        <v>0.04</v>
      </c>
      <c r="J3048" s="326"/>
      <c r="K3048" s="326"/>
      <c r="L3048" s="328"/>
      <c r="M3048" s="326"/>
      <c r="N3048" s="326"/>
      <c r="O3048" s="327">
        <v>0.04</v>
      </c>
      <c r="P3048" s="326"/>
      <c r="Q3048" s="290">
        <v>0</v>
      </c>
    </row>
    <row r="3049" spans="1:17" ht="13.8" hidden="1" outlineLevel="1" collapsed="1" thickBot="1" x14ac:dyDescent="0.3">
      <c r="A3049" s="287"/>
      <c r="B3049" s="287"/>
      <c r="C3049" s="287"/>
      <c r="D3049" s="325">
        <v>100463462</v>
      </c>
      <c r="E3049" s="326"/>
      <c r="F3049" s="326"/>
      <c r="G3049" s="326"/>
      <c r="H3049" s="326"/>
      <c r="I3049" s="327">
        <v>0.17449999999999999</v>
      </c>
      <c r="J3049" s="326"/>
      <c r="K3049" s="326"/>
      <c r="L3049" s="328"/>
      <c r="M3049" s="326"/>
      <c r="N3049" s="326"/>
      <c r="O3049" s="327">
        <v>0.17449999999999999</v>
      </c>
      <c r="P3049" s="326"/>
      <c r="Q3049" s="290">
        <v>0</v>
      </c>
    </row>
    <row r="3050" spans="1:17" ht="13.8" hidden="1" outlineLevel="1" collapsed="1" thickBot="1" x14ac:dyDescent="0.3">
      <c r="A3050" s="287"/>
      <c r="B3050" s="287"/>
      <c r="C3050" s="287"/>
      <c r="D3050" s="325">
        <v>100463463</v>
      </c>
      <c r="E3050" s="326"/>
      <c r="F3050" s="326"/>
      <c r="G3050" s="326"/>
      <c r="H3050" s="326"/>
      <c r="I3050" s="327">
        <v>0.16</v>
      </c>
      <c r="J3050" s="326"/>
      <c r="K3050" s="326"/>
      <c r="L3050" s="328"/>
      <c r="M3050" s="326"/>
      <c r="N3050" s="326"/>
      <c r="O3050" s="327">
        <v>0.16</v>
      </c>
      <c r="P3050" s="326"/>
      <c r="Q3050" s="290">
        <v>0</v>
      </c>
    </row>
    <row r="3051" spans="1:17" ht="13.8" hidden="1" outlineLevel="1" collapsed="1" thickBot="1" x14ac:dyDescent="0.3">
      <c r="A3051" s="287"/>
      <c r="B3051" s="287"/>
      <c r="C3051" s="287"/>
      <c r="D3051" s="325">
        <v>100463465</v>
      </c>
      <c r="E3051" s="326"/>
      <c r="F3051" s="326"/>
      <c r="G3051" s="326"/>
      <c r="H3051" s="326"/>
      <c r="I3051" s="327">
        <v>0.17449999999999999</v>
      </c>
      <c r="J3051" s="326"/>
      <c r="K3051" s="326"/>
      <c r="L3051" s="328"/>
      <c r="M3051" s="326"/>
      <c r="N3051" s="326"/>
      <c r="O3051" s="327">
        <v>0.17449999999999999</v>
      </c>
      <c r="P3051" s="326"/>
      <c r="Q3051" s="290">
        <v>0</v>
      </c>
    </row>
    <row r="3052" spans="1:17" ht="13.8" hidden="1" outlineLevel="1" collapsed="1" thickBot="1" x14ac:dyDescent="0.3">
      <c r="A3052" s="287"/>
      <c r="B3052" s="287"/>
      <c r="C3052" s="287"/>
      <c r="D3052" s="325">
        <v>100463468</v>
      </c>
      <c r="E3052" s="326"/>
      <c r="F3052" s="326"/>
      <c r="G3052" s="326"/>
      <c r="H3052" s="326"/>
      <c r="I3052" s="327">
        <v>0.48</v>
      </c>
      <c r="J3052" s="326"/>
      <c r="K3052" s="326"/>
      <c r="L3052" s="328"/>
      <c r="M3052" s="326"/>
      <c r="N3052" s="326"/>
      <c r="O3052" s="327">
        <v>0.48</v>
      </c>
      <c r="P3052" s="326"/>
      <c r="Q3052" s="290">
        <v>0</v>
      </c>
    </row>
    <row r="3053" spans="1:17" ht="13.8" hidden="1" outlineLevel="1" collapsed="1" thickBot="1" x14ac:dyDescent="0.3">
      <c r="A3053" s="287"/>
      <c r="B3053" s="287"/>
      <c r="C3053" s="287"/>
      <c r="D3053" s="325">
        <v>100463469</v>
      </c>
      <c r="E3053" s="326"/>
      <c r="F3053" s="326"/>
      <c r="G3053" s="326"/>
      <c r="H3053" s="326"/>
      <c r="I3053" s="327">
        <v>0.17449999999999999</v>
      </c>
      <c r="J3053" s="326"/>
      <c r="K3053" s="326"/>
      <c r="L3053" s="328"/>
      <c r="M3053" s="326"/>
      <c r="N3053" s="326"/>
      <c r="O3053" s="327">
        <v>0.17449999999999999</v>
      </c>
      <c r="P3053" s="326"/>
      <c r="Q3053" s="290">
        <v>0</v>
      </c>
    </row>
    <row r="3054" spans="1:17" ht="13.8" hidden="1" outlineLevel="1" collapsed="1" thickBot="1" x14ac:dyDescent="0.3">
      <c r="A3054" s="287"/>
      <c r="B3054" s="287"/>
      <c r="C3054" s="287"/>
      <c r="D3054" s="325">
        <v>100463471</v>
      </c>
      <c r="E3054" s="326"/>
      <c r="F3054" s="326"/>
      <c r="G3054" s="326"/>
      <c r="H3054" s="326"/>
      <c r="I3054" s="327">
        <v>0.28999999999999998</v>
      </c>
      <c r="J3054" s="326"/>
      <c r="K3054" s="326"/>
      <c r="L3054" s="328"/>
      <c r="M3054" s="326"/>
      <c r="N3054" s="326"/>
      <c r="O3054" s="327">
        <v>0.28999999999999998</v>
      </c>
      <c r="P3054" s="326"/>
      <c r="Q3054" s="290">
        <v>0</v>
      </c>
    </row>
    <row r="3055" spans="1:17" ht="13.8" hidden="1" outlineLevel="1" collapsed="1" thickBot="1" x14ac:dyDescent="0.3">
      <c r="A3055" s="287"/>
      <c r="B3055" s="287"/>
      <c r="C3055" s="287"/>
      <c r="D3055" s="325">
        <v>100463476</v>
      </c>
      <c r="E3055" s="326"/>
      <c r="F3055" s="326"/>
      <c r="G3055" s="326"/>
      <c r="H3055" s="326"/>
      <c r="I3055" s="327">
        <v>0.17449999999999999</v>
      </c>
      <c r="J3055" s="326"/>
      <c r="K3055" s="326"/>
      <c r="L3055" s="328"/>
      <c r="M3055" s="326"/>
      <c r="N3055" s="326"/>
      <c r="O3055" s="327">
        <v>0.17449999999999999</v>
      </c>
      <c r="P3055" s="326"/>
      <c r="Q3055" s="290">
        <v>0</v>
      </c>
    </row>
    <row r="3056" spans="1:17" ht="13.8" hidden="1" outlineLevel="1" collapsed="1" thickBot="1" x14ac:dyDescent="0.3">
      <c r="A3056" s="287"/>
      <c r="B3056" s="287"/>
      <c r="C3056" s="287"/>
      <c r="D3056" s="325">
        <v>100463477</v>
      </c>
      <c r="E3056" s="326"/>
      <c r="F3056" s="326"/>
      <c r="G3056" s="326"/>
      <c r="H3056" s="326"/>
      <c r="I3056" s="327">
        <v>0.17449999999999999</v>
      </c>
      <c r="J3056" s="326"/>
      <c r="K3056" s="326"/>
      <c r="L3056" s="328"/>
      <c r="M3056" s="326"/>
      <c r="N3056" s="326"/>
      <c r="O3056" s="327">
        <v>0.17449999999999999</v>
      </c>
      <c r="P3056" s="326"/>
      <c r="Q3056" s="290">
        <v>0</v>
      </c>
    </row>
    <row r="3057" spans="1:17" ht="13.8" hidden="1" outlineLevel="1" collapsed="1" thickBot="1" x14ac:dyDescent="0.3">
      <c r="A3057" s="287"/>
      <c r="B3057" s="287"/>
      <c r="C3057" s="287"/>
      <c r="D3057" s="325">
        <v>100463478</v>
      </c>
      <c r="E3057" s="326"/>
      <c r="F3057" s="326"/>
      <c r="G3057" s="326"/>
      <c r="H3057" s="326"/>
      <c r="I3057" s="327">
        <v>0.17449999999999999</v>
      </c>
      <c r="J3057" s="326"/>
      <c r="K3057" s="326"/>
      <c r="L3057" s="328"/>
      <c r="M3057" s="326"/>
      <c r="N3057" s="326"/>
      <c r="O3057" s="327">
        <v>0.17449999999999999</v>
      </c>
      <c r="P3057" s="326"/>
      <c r="Q3057" s="290">
        <v>0</v>
      </c>
    </row>
    <row r="3058" spans="1:17" ht="13.8" hidden="1" outlineLevel="1" collapsed="1" thickBot="1" x14ac:dyDescent="0.3">
      <c r="A3058" s="287"/>
      <c r="B3058" s="287"/>
      <c r="C3058" s="287"/>
      <c r="D3058" s="325">
        <v>100463479</v>
      </c>
      <c r="E3058" s="326"/>
      <c r="F3058" s="326"/>
      <c r="G3058" s="326"/>
      <c r="H3058" s="326"/>
      <c r="I3058" s="327">
        <v>0.17449999999999999</v>
      </c>
      <c r="J3058" s="326"/>
      <c r="K3058" s="326"/>
      <c r="L3058" s="328"/>
      <c r="M3058" s="326"/>
      <c r="N3058" s="326"/>
      <c r="O3058" s="327">
        <v>0.17449999999999999</v>
      </c>
      <c r="P3058" s="326"/>
      <c r="Q3058" s="290">
        <v>0</v>
      </c>
    </row>
    <row r="3059" spans="1:17" ht="13.8" hidden="1" outlineLevel="1" collapsed="1" thickBot="1" x14ac:dyDescent="0.3">
      <c r="A3059" s="287"/>
      <c r="B3059" s="287"/>
      <c r="C3059" s="287"/>
      <c r="D3059" s="325">
        <v>100463480</v>
      </c>
      <c r="E3059" s="326"/>
      <c r="F3059" s="326"/>
      <c r="G3059" s="326"/>
      <c r="H3059" s="326"/>
      <c r="I3059" s="327">
        <v>0.17449999999999999</v>
      </c>
      <c r="J3059" s="326"/>
      <c r="K3059" s="326"/>
      <c r="L3059" s="328"/>
      <c r="M3059" s="326"/>
      <c r="N3059" s="326"/>
      <c r="O3059" s="327">
        <v>0.17449999999999999</v>
      </c>
      <c r="P3059" s="326"/>
      <c r="Q3059" s="290">
        <v>0</v>
      </c>
    </row>
    <row r="3060" spans="1:17" ht="13.8" hidden="1" outlineLevel="1" collapsed="1" thickBot="1" x14ac:dyDescent="0.3">
      <c r="A3060" s="287"/>
      <c r="B3060" s="287"/>
      <c r="C3060" s="287"/>
      <c r="D3060" s="325">
        <v>100463481</v>
      </c>
      <c r="E3060" s="326"/>
      <c r="F3060" s="326"/>
      <c r="G3060" s="326"/>
      <c r="H3060" s="326"/>
      <c r="I3060" s="327">
        <v>0.17449999999999999</v>
      </c>
      <c r="J3060" s="326"/>
      <c r="K3060" s="326"/>
      <c r="L3060" s="328"/>
      <c r="M3060" s="326"/>
      <c r="N3060" s="326"/>
      <c r="O3060" s="327">
        <v>0.17449999999999999</v>
      </c>
      <c r="P3060" s="326"/>
      <c r="Q3060" s="290">
        <v>0</v>
      </c>
    </row>
    <row r="3061" spans="1:17" ht="13.8" hidden="1" outlineLevel="1" collapsed="1" thickBot="1" x14ac:dyDescent="0.3">
      <c r="A3061" s="287"/>
      <c r="B3061" s="287"/>
      <c r="C3061" s="287"/>
      <c r="D3061" s="325">
        <v>100463482</v>
      </c>
      <c r="E3061" s="326"/>
      <c r="F3061" s="326"/>
      <c r="G3061" s="326"/>
      <c r="H3061" s="326"/>
      <c r="I3061" s="327">
        <v>0.03</v>
      </c>
      <c r="J3061" s="326"/>
      <c r="K3061" s="326"/>
      <c r="L3061" s="328"/>
      <c r="M3061" s="326"/>
      <c r="N3061" s="326"/>
      <c r="O3061" s="327">
        <v>0.03</v>
      </c>
      <c r="P3061" s="326"/>
      <c r="Q3061" s="290">
        <v>0</v>
      </c>
    </row>
    <row r="3062" spans="1:17" ht="13.8" hidden="1" outlineLevel="1" collapsed="1" thickBot="1" x14ac:dyDescent="0.3">
      <c r="A3062" s="287"/>
      <c r="B3062" s="287"/>
      <c r="C3062" s="287"/>
      <c r="D3062" s="325">
        <v>100463483</v>
      </c>
      <c r="E3062" s="326"/>
      <c r="F3062" s="326"/>
      <c r="G3062" s="326"/>
      <c r="H3062" s="326"/>
      <c r="I3062" s="327">
        <v>0.46</v>
      </c>
      <c r="J3062" s="326"/>
      <c r="K3062" s="326"/>
      <c r="L3062" s="328"/>
      <c r="M3062" s="326"/>
      <c r="N3062" s="326"/>
      <c r="O3062" s="327">
        <v>0.46</v>
      </c>
      <c r="P3062" s="326"/>
      <c r="Q3062" s="290">
        <v>0</v>
      </c>
    </row>
    <row r="3063" spans="1:17" ht="13.8" hidden="1" outlineLevel="1" collapsed="1" thickBot="1" x14ac:dyDescent="0.3">
      <c r="A3063" s="287"/>
      <c r="B3063" s="287"/>
      <c r="C3063" s="287"/>
      <c r="D3063" s="325">
        <v>100463485</v>
      </c>
      <c r="E3063" s="326"/>
      <c r="F3063" s="326"/>
      <c r="G3063" s="326"/>
      <c r="H3063" s="326"/>
      <c r="I3063" s="327">
        <v>0.17449999999999999</v>
      </c>
      <c r="J3063" s="326"/>
      <c r="K3063" s="326"/>
      <c r="L3063" s="328"/>
      <c r="M3063" s="326"/>
      <c r="N3063" s="326"/>
      <c r="O3063" s="327">
        <v>0.17449999999999999</v>
      </c>
      <c r="P3063" s="326"/>
      <c r="Q3063" s="290">
        <v>0</v>
      </c>
    </row>
    <row r="3064" spans="1:17" ht="13.8" hidden="1" outlineLevel="1" collapsed="1" thickBot="1" x14ac:dyDescent="0.3">
      <c r="A3064" s="287"/>
      <c r="B3064" s="287"/>
      <c r="C3064" s="287"/>
      <c r="D3064" s="325">
        <v>100463487</v>
      </c>
      <c r="E3064" s="326"/>
      <c r="F3064" s="326"/>
      <c r="G3064" s="326"/>
      <c r="H3064" s="326"/>
      <c r="I3064" s="327">
        <v>0.09</v>
      </c>
      <c r="J3064" s="326"/>
      <c r="K3064" s="326"/>
      <c r="L3064" s="328"/>
      <c r="M3064" s="326"/>
      <c r="N3064" s="326"/>
      <c r="O3064" s="327">
        <v>0.09</v>
      </c>
      <c r="P3064" s="326"/>
      <c r="Q3064" s="290">
        <v>0</v>
      </c>
    </row>
    <row r="3065" spans="1:17" ht="13.8" hidden="1" outlineLevel="1" collapsed="1" thickBot="1" x14ac:dyDescent="0.3">
      <c r="A3065" s="287"/>
      <c r="B3065" s="287"/>
      <c r="C3065" s="287"/>
      <c r="D3065" s="325">
        <v>100463488</v>
      </c>
      <c r="E3065" s="326"/>
      <c r="F3065" s="326"/>
      <c r="G3065" s="326"/>
      <c r="H3065" s="326"/>
      <c r="I3065" s="327">
        <v>0.19</v>
      </c>
      <c r="J3065" s="326"/>
      <c r="K3065" s="326"/>
      <c r="L3065" s="328"/>
      <c r="M3065" s="326"/>
      <c r="N3065" s="326"/>
      <c r="O3065" s="327">
        <v>0.19</v>
      </c>
      <c r="P3065" s="326"/>
      <c r="Q3065" s="290">
        <v>0</v>
      </c>
    </row>
    <row r="3066" spans="1:17" ht="13.8" hidden="1" outlineLevel="1" collapsed="1" thickBot="1" x14ac:dyDescent="0.3">
      <c r="A3066" s="287"/>
      <c r="B3066" s="287"/>
      <c r="C3066" s="287"/>
      <c r="D3066" s="325">
        <v>100463489</v>
      </c>
      <c r="E3066" s="326"/>
      <c r="F3066" s="326"/>
      <c r="G3066" s="326"/>
      <c r="H3066" s="326"/>
      <c r="I3066" s="327">
        <v>0.17449999999999999</v>
      </c>
      <c r="J3066" s="326"/>
      <c r="K3066" s="326"/>
      <c r="L3066" s="328"/>
      <c r="M3066" s="326"/>
      <c r="N3066" s="326"/>
      <c r="O3066" s="327">
        <v>0.17449999999999999</v>
      </c>
      <c r="P3066" s="326"/>
      <c r="Q3066" s="290">
        <v>0</v>
      </c>
    </row>
    <row r="3067" spans="1:17" ht="13.8" hidden="1" outlineLevel="1" collapsed="1" thickBot="1" x14ac:dyDescent="0.3">
      <c r="A3067" s="287"/>
      <c r="B3067" s="287"/>
      <c r="C3067" s="287"/>
      <c r="D3067" s="325">
        <v>100463492</v>
      </c>
      <c r="E3067" s="326"/>
      <c r="F3067" s="326"/>
      <c r="G3067" s="326"/>
      <c r="H3067" s="326"/>
      <c r="I3067" s="327">
        <v>0.05</v>
      </c>
      <c r="J3067" s="326"/>
      <c r="K3067" s="326"/>
      <c r="L3067" s="328"/>
      <c r="M3067" s="326"/>
      <c r="N3067" s="326"/>
      <c r="O3067" s="327">
        <v>0.05</v>
      </c>
      <c r="P3067" s="326"/>
      <c r="Q3067" s="290">
        <v>0</v>
      </c>
    </row>
    <row r="3068" spans="1:17" ht="13.8" hidden="1" outlineLevel="1" collapsed="1" thickBot="1" x14ac:dyDescent="0.3">
      <c r="A3068" s="287"/>
      <c r="B3068" s="287"/>
      <c r="C3068" s="287"/>
      <c r="D3068" s="325">
        <v>100463347</v>
      </c>
      <c r="E3068" s="326"/>
      <c r="F3068" s="326"/>
      <c r="G3068" s="326"/>
      <c r="H3068" s="326"/>
      <c r="I3068" s="327">
        <v>0.37</v>
      </c>
      <c r="J3068" s="326"/>
      <c r="K3068" s="326"/>
      <c r="L3068" s="328"/>
      <c r="M3068" s="326"/>
      <c r="N3068" s="326"/>
      <c r="O3068" s="327">
        <v>0.37</v>
      </c>
      <c r="P3068" s="326"/>
      <c r="Q3068" s="290">
        <v>0</v>
      </c>
    </row>
    <row r="3069" spans="1:17" ht="13.8" hidden="1" outlineLevel="1" collapsed="1" thickBot="1" x14ac:dyDescent="0.3">
      <c r="A3069" s="287"/>
      <c r="B3069" s="287"/>
      <c r="C3069" s="287"/>
      <c r="D3069" s="325">
        <v>100463352</v>
      </c>
      <c r="E3069" s="326"/>
      <c r="F3069" s="326"/>
      <c r="G3069" s="326"/>
      <c r="H3069" s="326"/>
      <c r="I3069" s="327">
        <v>0.17449999999999999</v>
      </c>
      <c r="J3069" s="326"/>
      <c r="K3069" s="326"/>
      <c r="L3069" s="328"/>
      <c r="M3069" s="326"/>
      <c r="N3069" s="326"/>
      <c r="O3069" s="327">
        <v>0.17449999999999999</v>
      </c>
      <c r="P3069" s="326"/>
      <c r="Q3069" s="290">
        <v>0</v>
      </c>
    </row>
    <row r="3070" spans="1:17" ht="13.8" hidden="1" outlineLevel="1" collapsed="1" thickBot="1" x14ac:dyDescent="0.3">
      <c r="A3070" s="287"/>
      <c r="B3070" s="287"/>
      <c r="C3070" s="287"/>
      <c r="D3070" s="325">
        <v>100463356</v>
      </c>
      <c r="E3070" s="326"/>
      <c r="F3070" s="326"/>
      <c r="G3070" s="326"/>
      <c r="H3070" s="326"/>
      <c r="I3070" s="327">
        <v>0.16</v>
      </c>
      <c r="J3070" s="326"/>
      <c r="K3070" s="326"/>
      <c r="L3070" s="328"/>
      <c r="M3070" s="326"/>
      <c r="N3070" s="326"/>
      <c r="O3070" s="327">
        <v>0.16</v>
      </c>
      <c r="P3070" s="326"/>
      <c r="Q3070" s="290">
        <v>0</v>
      </c>
    </row>
    <row r="3071" spans="1:17" ht="13.8" hidden="1" outlineLevel="1" collapsed="1" thickBot="1" x14ac:dyDescent="0.3">
      <c r="A3071" s="287"/>
      <c r="B3071" s="287"/>
      <c r="C3071" s="287"/>
      <c r="D3071" s="325">
        <v>100463358</v>
      </c>
      <c r="E3071" s="326"/>
      <c r="F3071" s="326"/>
      <c r="G3071" s="326"/>
      <c r="H3071" s="326"/>
      <c r="I3071" s="327">
        <v>0.16</v>
      </c>
      <c r="J3071" s="326"/>
      <c r="K3071" s="326"/>
      <c r="L3071" s="328"/>
      <c r="M3071" s="326"/>
      <c r="N3071" s="326"/>
      <c r="O3071" s="327">
        <v>0.16</v>
      </c>
      <c r="P3071" s="326"/>
      <c r="Q3071" s="290">
        <v>0</v>
      </c>
    </row>
    <row r="3072" spans="1:17" ht="13.8" hidden="1" outlineLevel="1" collapsed="1" thickBot="1" x14ac:dyDescent="0.3">
      <c r="A3072" s="287"/>
      <c r="B3072" s="287"/>
      <c r="C3072" s="287"/>
      <c r="D3072" s="325">
        <v>100463425</v>
      </c>
      <c r="E3072" s="326"/>
      <c r="F3072" s="326"/>
      <c r="G3072" s="326"/>
      <c r="H3072" s="326"/>
      <c r="I3072" s="327">
        <v>0.17449999999999999</v>
      </c>
      <c r="J3072" s="326"/>
      <c r="K3072" s="326"/>
      <c r="L3072" s="328"/>
      <c r="M3072" s="326"/>
      <c r="N3072" s="326"/>
      <c r="O3072" s="327">
        <v>0.17449999999999999</v>
      </c>
      <c r="P3072" s="326"/>
      <c r="Q3072" s="290">
        <v>0</v>
      </c>
    </row>
    <row r="3073" spans="1:17" ht="13.8" hidden="1" outlineLevel="1" collapsed="1" thickBot="1" x14ac:dyDescent="0.3">
      <c r="A3073" s="287"/>
      <c r="B3073" s="287"/>
      <c r="C3073" s="287"/>
      <c r="D3073" s="325">
        <v>100463427</v>
      </c>
      <c r="E3073" s="326"/>
      <c r="F3073" s="326"/>
      <c r="G3073" s="326"/>
      <c r="H3073" s="326"/>
      <c r="I3073" s="327">
        <v>0.17449999999999999</v>
      </c>
      <c r="J3073" s="326"/>
      <c r="K3073" s="326"/>
      <c r="L3073" s="328"/>
      <c r="M3073" s="326"/>
      <c r="N3073" s="326"/>
      <c r="O3073" s="327">
        <v>0.17449999999999999</v>
      </c>
      <c r="P3073" s="326"/>
      <c r="Q3073" s="290">
        <v>0</v>
      </c>
    </row>
    <row r="3074" spans="1:17" ht="13.8" hidden="1" outlineLevel="1" collapsed="1" thickBot="1" x14ac:dyDescent="0.3">
      <c r="A3074" s="287"/>
      <c r="B3074" s="287"/>
      <c r="C3074" s="287"/>
      <c r="D3074" s="325">
        <v>100463429</v>
      </c>
      <c r="E3074" s="326"/>
      <c r="F3074" s="326"/>
      <c r="G3074" s="326"/>
      <c r="H3074" s="326"/>
      <c r="I3074" s="327">
        <v>0.03</v>
      </c>
      <c r="J3074" s="326"/>
      <c r="K3074" s="326"/>
      <c r="L3074" s="328"/>
      <c r="M3074" s="326"/>
      <c r="N3074" s="326"/>
      <c r="O3074" s="327">
        <v>0.03</v>
      </c>
      <c r="P3074" s="326"/>
      <c r="Q3074" s="290">
        <v>0</v>
      </c>
    </row>
    <row r="3075" spans="1:17" ht="13.8" hidden="1" outlineLevel="1" collapsed="1" thickBot="1" x14ac:dyDescent="0.3">
      <c r="A3075" s="287"/>
      <c r="B3075" s="287"/>
      <c r="C3075" s="287"/>
      <c r="D3075" s="325">
        <v>100463433</v>
      </c>
      <c r="E3075" s="326"/>
      <c r="F3075" s="326"/>
      <c r="G3075" s="326"/>
      <c r="H3075" s="326"/>
      <c r="I3075" s="327">
        <v>0.17449999999999999</v>
      </c>
      <c r="J3075" s="326"/>
      <c r="K3075" s="326"/>
      <c r="L3075" s="328"/>
      <c r="M3075" s="326"/>
      <c r="N3075" s="326"/>
      <c r="O3075" s="327">
        <v>0.17449999999999999</v>
      </c>
      <c r="P3075" s="326"/>
      <c r="Q3075" s="290">
        <v>0</v>
      </c>
    </row>
    <row r="3076" spans="1:17" ht="13.8" hidden="1" outlineLevel="1" collapsed="1" thickBot="1" x14ac:dyDescent="0.3">
      <c r="A3076" s="287"/>
      <c r="B3076" s="287"/>
      <c r="C3076" s="287"/>
      <c r="D3076" s="325">
        <v>100463434</v>
      </c>
      <c r="E3076" s="326"/>
      <c r="F3076" s="326"/>
      <c r="G3076" s="326"/>
      <c r="H3076" s="326"/>
      <c r="I3076" s="327">
        <v>1.32</v>
      </c>
      <c r="J3076" s="326"/>
      <c r="K3076" s="326"/>
      <c r="L3076" s="328"/>
      <c r="M3076" s="326"/>
      <c r="N3076" s="326"/>
      <c r="O3076" s="327">
        <v>1.32</v>
      </c>
      <c r="P3076" s="326"/>
      <c r="Q3076" s="290">
        <v>0</v>
      </c>
    </row>
    <row r="3077" spans="1:17" ht="13.8" hidden="1" outlineLevel="1" collapsed="1" thickBot="1" x14ac:dyDescent="0.3">
      <c r="A3077" s="287"/>
      <c r="B3077" s="287"/>
      <c r="C3077" s="287"/>
      <c r="D3077" s="325">
        <v>100463398</v>
      </c>
      <c r="E3077" s="326"/>
      <c r="F3077" s="326"/>
      <c r="G3077" s="326"/>
      <c r="H3077" s="326"/>
      <c r="I3077" s="327">
        <v>0.17449999999999999</v>
      </c>
      <c r="J3077" s="326"/>
      <c r="K3077" s="326"/>
      <c r="L3077" s="328"/>
      <c r="M3077" s="326"/>
      <c r="N3077" s="326"/>
      <c r="O3077" s="327">
        <v>0.17449999999999999</v>
      </c>
      <c r="P3077" s="326"/>
      <c r="Q3077" s="290">
        <v>0</v>
      </c>
    </row>
    <row r="3078" spans="1:17" ht="13.8" hidden="1" outlineLevel="1" collapsed="1" thickBot="1" x14ac:dyDescent="0.3">
      <c r="A3078" s="287"/>
      <c r="B3078" s="287"/>
      <c r="C3078" s="287"/>
      <c r="D3078" s="325">
        <v>100463399</v>
      </c>
      <c r="E3078" s="326"/>
      <c r="F3078" s="326"/>
      <c r="G3078" s="326"/>
      <c r="H3078" s="326"/>
      <c r="I3078" s="327">
        <v>0.17449999999999999</v>
      </c>
      <c r="J3078" s="326"/>
      <c r="K3078" s="326"/>
      <c r="L3078" s="328"/>
      <c r="M3078" s="326"/>
      <c r="N3078" s="326"/>
      <c r="O3078" s="327">
        <v>0.17449999999999999</v>
      </c>
      <c r="P3078" s="326"/>
      <c r="Q3078" s="290">
        <v>0</v>
      </c>
    </row>
    <row r="3079" spans="1:17" ht="13.8" hidden="1" outlineLevel="1" collapsed="1" thickBot="1" x14ac:dyDescent="0.3">
      <c r="A3079" s="287"/>
      <c r="B3079" s="287"/>
      <c r="C3079" s="287"/>
      <c r="D3079" s="325">
        <v>100463405</v>
      </c>
      <c r="E3079" s="326"/>
      <c r="F3079" s="326"/>
      <c r="G3079" s="326"/>
      <c r="H3079" s="326"/>
      <c r="I3079" s="327">
        <v>0.34</v>
      </c>
      <c r="J3079" s="326"/>
      <c r="K3079" s="326"/>
      <c r="L3079" s="328"/>
      <c r="M3079" s="326"/>
      <c r="N3079" s="326"/>
      <c r="O3079" s="327">
        <v>0.34</v>
      </c>
      <c r="P3079" s="326"/>
      <c r="Q3079" s="290">
        <v>0</v>
      </c>
    </row>
    <row r="3080" spans="1:17" ht="13.8" hidden="1" outlineLevel="1" collapsed="1" thickBot="1" x14ac:dyDescent="0.3">
      <c r="A3080" s="287"/>
      <c r="B3080" s="287"/>
      <c r="C3080" s="287"/>
      <c r="D3080" s="325">
        <v>100463408</v>
      </c>
      <c r="E3080" s="326"/>
      <c r="F3080" s="326"/>
      <c r="G3080" s="326"/>
      <c r="H3080" s="326"/>
      <c r="I3080" s="327">
        <v>0.21</v>
      </c>
      <c r="J3080" s="326"/>
      <c r="K3080" s="326"/>
      <c r="L3080" s="328"/>
      <c r="M3080" s="326"/>
      <c r="N3080" s="326"/>
      <c r="O3080" s="327">
        <v>0.21</v>
      </c>
      <c r="P3080" s="326"/>
      <c r="Q3080" s="290">
        <v>0</v>
      </c>
    </row>
    <row r="3081" spans="1:17" ht="13.8" hidden="1" outlineLevel="1" collapsed="1" thickBot="1" x14ac:dyDescent="0.3">
      <c r="A3081" s="287"/>
      <c r="B3081" s="287"/>
      <c r="C3081" s="287"/>
      <c r="D3081" s="325">
        <v>100463411</v>
      </c>
      <c r="E3081" s="326"/>
      <c r="F3081" s="326"/>
      <c r="G3081" s="326"/>
      <c r="H3081" s="326"/>
      <c r="I3081" s="327">
        <v>0.17449999999999999</v>
      </c>
      <c r="J3081" s="326"/>
      <c r="K3081" s="326"/>
      <c r="L3081" s="328"/>
      <c r="M3081" s="326"/>
      <c r="N3081" s="326"/>
      <c r="O3081" s="327">
        <v>0.17449999999999999</v>
      </c>
      <c r="P3081" s="326"/>
      <c r="Q3081" s="290">
        <v>0</v>
      </c>
    </row>
    <row r="3082" spans="1:17" ht="13.8" hidden="1" outlineLevel="1" collapsed="1" thickBot="1" x14ac:dyDescent="0.3">
      <c r="A3082" s="287"/>
      <c r="B3082" s="287"/>
      <c r="C3082" s="287"/>
      <c r="D3082" s="325">
        <v>100463414</v>
      </c>
      <c r="E3082" s="326"/>
      <c r="F3082" s="326"/>
      <c r="G3082" s="326"/>
      <c r="H3082" s="326"/>
      <c r="I3082" s="327">
        <v>0.17449999999999999</v>
      </c>
      <c r="J3082" s="326"/>
      <c r="K3082" s="326"/>
      <c r="L3082" s="328"/>
      <c r="M3082" s="326"/>
      <c r="N3082" s="326"/>
      <c r="O3082" s="327">
        <v>0.17449999999999999</v>
      </c>
      <c r="P3082" s="326"/>
      <c r="Q3082" s="290">
        <v>0</v>
      </c>
    </row>
    <row r="3083" spans="1:17" ht="13.8" hidden="1" outlineLevel="1" collapsed="1" thickBot="1" x14ac:dyDescent="0.3">
      <c r="A3083" s="287"/>
      <c r="B3083" s="287"/>
      <c r="C3083" s="287"/>
      <c r="D3083" s="325">
        <v>100463420</v>
      </c>
      <c r="E3083" s="326"/>
      <c r="F3083" s="326"/>
      <c r="G3083" s="326"/>
      <c r="H3083" s="326"/>
      <c r="I3083" s="327">
        <v>0.19</v>
      </c>
      <c r="J3083" s="326"/>
      <c r="K3083" s="326"/>
      <c r="L3083" s="328"/>
      <c r="M3083" s="326"/>
      <c r="N3083" s="326"/>
      <c r="O3083" s="327">
        <v>0.19</v>
      </c>
      <c r="P3083" s="326"/>
      <c r="Q3083" s="290">
        <v>0</v>
      </c>
    </row>
    <row r="3084" spans="1:17" ht="13.8" hidden="1" outlineLevel="1" collapsed="1" thickBot="1" x14ac:dyDescent="0.3">
      <c r="A3084" s="287"/>
      <c r="B3084" s="287"/>
      <c r="C3084" s="287"/>
      <c r="D3084" s="325">
        <v>100462288</v>
      </c>
      <c r="E3084" s="326"/>
      <c r="F3084" s="326"/>
      <c r="G3084" s="326"/>
      <c r="H3084" s="326"/>
      <c r="I3084" s="327">
        <v>0.17449999999999999</v>
      </c>
      <c r="J3084" s="326"/>
      <c r="K3084" s="326"/>
      <c r="L3084" s="328"/>
      <c r="M3084" s="326"/>
      <c r="N3084" s="326"/>
      <c r="O3084" s="327">
        <v>0.17449999999999999</v>
      </c>
      <c r="P3084" s="326"/>
      <c r="Q3084" s="290">
        <v>0</v>
      </c>
    </row>
    <row r="3085" spans="1:17" ht="13.8" hidden="1" outlineLevel="1" collapsed="1" thickBot="1" x14ac:dyDescent="0.3">
      <c r="A3085" s="287"/>
      <c r="B3085" s="287"/>
      <c r="C3085" s="287"/>
      <c r="D3085" s="325">
        <v>100462289</v>
      </c>
      <c r="E3085" s="326"/>
      <c r="F3085" s="326"/>
      <c r="G3085" s="326"/>
      <c r="H3085" s="326"/>
      <c r="I3085" s="327">
        <v>0.77</v>
      </c>
      <c r="J3085" s="326"/>
      <c r="K3085" s="326"/>
      <c r="L3085" s="328"/>
      <c r="M3085" s="326"/>
      <c r="N3085" s="326"/>
      <c r="O3085" s="327">
        <v>0.77</v>
      </c>
      <c r="P3085" s="326"/>
      <c r="Q3085" s="290">
        <v>0</v>
      </c>
    </row>
    <row r="3086" spans="1:17" ht="13.8" hidden="1" outlineLevel="1" collapsed="1" thickBot="1" x14ac:dyDescent="0.3">
      <c r="A3086" s="287"/>
      <c r="B3086" s="287"/>
      <c r="C3086" s="287"/>
      <c r="D3086" s="325">
        <v>100462295</v>
      </c>
      <c r="E3086" s="326"/>
      <c r="F3086" s="326"/>
      <c r="G3086" s="326"/>
      <c r="H3086" s="326"/>
      <c r="I3086" s="327">
        <v>0.24</v>
      </c>
      <c r="J3086" s="326"/>
      <c r="K3086" s="326"/>
      <c r="L3086" s="328"/>
      <c r="M3086" s="326"/>
      <c r="N3086" s="326"/>
      <c r="O3086" s="327">
        <v>0.24</v>
      </c>
      <c r="P3086" s="326"/>
      <c r="Q3086" s="290">
        <v>0</v>
      </c>
    </row>
    <row r="3087" spans="1:17" ht="13.8" hidden="1" outlineLevel="1" collapsed="1" thickBot="1" x14ac:dyDescent="0.3">
      <c r="A3087" s="287"/>
      <c r="B3087" s="287"/>
      <c r="C3087" s="287"/>
      <c r="D3087" s="325">
        <v>100462297</v>
      </c>
      <c r="E3087" s="326"/>
      <c r="F3087" s="326"/>
      <c r="G3087" s="326"/>
      <c r="H3087" s="326"/>
      <c r="I3087" s="327">
        <v>0.17449999999999999</v>
      </c>
      <c r="J3087" s="326"/>
      <c r="K3087" s="326"/>
      <c r="L3087" s="328"/>
      <c r="M3087" s="326"/>
      <c r="N3087" s="326"/>
      <c r="O3087" s="327">
        <v>0.17449999999999999</v>
      </c>
      <c r="P3087" s="326"/>
      <c r="Q3087" s="290">
        <v>0</v>
      </c>
    </row>
    <row r="3088" spans="1:17" ht="13.8" hidden="1" outlineLevel="1" collapsed="1" thickBot="1" x14ac:dyDescent="0.3">
      <c r="A3088" s="287"/>
      <c r="B3088" s="287"/>
      <c r="C3088" s="287"/>
      <c r="D3088" s="325">
        <v>100462310</v>
      </c>
      <c r="E3088" s="326"/>
      <c r="F3088" s="326"/>
      <c r="G3088" s="326"/>
      <c r="H3088" s="326"/>
      <c r="I3088" s="327">
        <v>0.17449999999999999</v>
      </c>
      <c r="J3088" s="326"/>
      <c r="K3088" s="326"/>
      <c r="L3088" s="328"/>
      <c r="M3088" s="326"/>
      <c r="N3088" s="326"/>
      <c r="O3088" s="327">
        <v>0.17449999999999999</v>
      </c>
      <c r="P3088" s="326"/>
      <c r="Q3088" s="290">
        <v>0</v>
      </c>
    </row>
    <row r="3089" spans="1:17" ht="13.8" hidden="1" outlineLevel="1" collapsed="1" thickBot="1" x14ac:dyDescent="0.3">
      <c r="A3089" s="287"/>
      <c r="B3089" s="287"/>
      <c r="C3089" s="287"/>
      <c r="D3089" s="325">
        <v>100462311</v>
      </c>
      <c r="E3089" s="326"/>
      <c r="F3089" s="326"/>
      <c r="G3089" s="326"/>
      <c r="H3089" s="326"/>
      <c r="I3089" s="327">
        <v>0.17449999999999999</v>
      </c>
      <c r="J3089" s="326"/>
      <c r="K3089" s="326"/>
      <c r="L3089" s="328"/>
      <c r="M3089" s="326"/>
      <c r="N3089" s="326"/>
      <c r="O3089" s="327">
        <v>0.17449999999999999</v>
      </c>
      <c r="P3089" s="326"/>
      <c r="Q3089" s="290">
        <v>0</v>
      </c>
    </row>
    <row r="3090" spans="1:17" ht="13.8" hidden="1" outlineLevel="1" collapsed="1" thickBot="1" x14ac:dyDescent="0.3">
      <c r="A3090" s="287"/>
      <c r="B3090" s="287"/>
      <c r="C3090" s="287"/>
      <c r="D3090" s="325">
        <v>100462312</v>
      </c>
      <c r="E3090" s="326"/>
      <c r="F3090" s="326"/>
      <c r="G3090" s="326"/>
      <c r="H3090" s="326"/>
      <c r="I3090" s="327">
        <v>0.17449999999999999</v>
      </c>
      <c r="J3090" s="326"/>
      <c r="K3090" s="326"/>
      <c r="L3090" s="328"/>
      <c r="M3090" s="326"/>
      <c r="N3090" s="326"/>
      <c r="O3090" s="327">
        <v>0.17449999999999999</v>
      </c>
      <c r="P3090" s="326"/>
      <c r="Q3090" s="290">
        <v>0</v>
      </c>
    </row>
    <row r="3091" spans="1:17" ht="13.8" hidden="1" outlineLevel="1" collapsed="1" thickBot="1" x14ac:dyDescent="0.3">
      <c r="A3091" s="287"/>
      <c r="B3091" s="287"/>
      <c r="C3091" s="287"/>
      <c r="D3091" s="325">
        <v>100462315</v>
      </c>
      <c r="E3091" s="326"/>
      <c r="F3091" s="326"/>
      <c r="G3091" s="326"/>
      <c r="H3091" s="326"/>
      <c r="I3091" s="327">
        <v>0.17449999999999999</v>
      </c>
      <c r="J3091" s="326"/>
      <c r="K3091" s="326"/>
      <c r="L3091" s="328"/>
      <c r="M3091" s="326"/>
      <c r="N3091" s="326"/>
      <c r="O3091" s="327">
        <v>0.17449999999999999</v>
      </c>
      <c r="P3091" s="326"/>
      <c r="Q3091" s="290">
        <v>0</v>
      </c>
    </row>
    <row r="3092" spans="1:17" ht="13.8" hidden="1" outlineLevel="1" collapsed="1" thickBot="1" x14ac:dyDescent="0.3">
      <c r="A3092" s="287"/>
      <c r="B3092" s="287"/>
      <c r="C3092" s="287"/>
      <c r="D3092" s="325">
        <v>100462322</v>
      </c>
      <c r="E3092" s="326"/>
      <c r="F3092" s="326"/>
      <c r="G3092" s="326"/>
      <c r="H3092" s="326"/>
      <c r="I3092" s="327">
        <v>0.69750000000000001</v>
      </c>
      <c r="J3092" s="326"/>
      <c r="K3092" s="326"/>
      <c r="L3092" s="328"/>
      <c r="M3092" s="326"/>
      <c r="N3092" s="326"/>
      <c r="O3092" s="327">
        <v>0.69750000000000001</v>
      </c>
      <c r="P3092" s="326"/>
      <c r="Q3092" s="290">
        <v>0</v>
      </c>
    </row>
    <row r="3093" spans="1:17" ht="13.8" hidden="1" outlineLevel="1" collapsed="1" thickBot="1" x14ac:dyDescent="0.3">
      <c r="A3093" s="287"/>
      <c r="B3093" s="287"/>
      <c r="C3093" s="287"/>
      <c r="D3093" s="325">
        <v>100462346</v>
      </c>
      <c r="E3093" s="326"/>
      <c r="F3093" s="326"/>
      <c r="G3093" s="326"/>
      <c r="H3093" s="326"/>
      <c r="I3093" s="327">
        <v>0.52</v>
      </c>
      <c r="J3093" s="326"/>
      <c r="K3093" s="326"/>
      <c r="L3093" s="328"/>
      <c r="M3093" s="326"/>
      <c r="N3093" s="326"/>
      <c r="O3093" s="327">
        <v>0.52</v>
      </c>
      <c r="P3093" s="326"/>
      <c r="Q3093" s="290">
        <v>0</v>
      </c>
    </row>
    <row r="3094" spans="1:17" ht="13.8" hidden="1" outlineLevel="1" collapsed="1" thickBot="1" x14ac:dyDescent="0.3">
      <c r="A3094" s="287"/>
      <c r="B3094" s="287"/>
      <c r="C3094" s="287"/>
      <c r="D3094" s="325">
        <v>100462350</v>
      </c>
      <c r="E3094" s="326"/>
      <c r="F3094" s="326"/>
      <c r="G3094" s="326"/>
      <c r="H3094" s="326"/>
      <c r="I3094" s="327">
        <v>0.17449999999999999</v>
      </c>
      <c r="J3094" s="326"/>
      <c r="K3094" s="326"/>
      <c r="L3094" s="328"/>
      <c r="M3094" s="326"/>
      <c r="N3094" s="326"/>
      <c r="O3094" s="327">
        <v>0.17449999999999999</v>
      </c>
      <c r="P3094" s="326"/>
      <c r="Q3094" s="290">
        <v>0</v>
      </c>
    </row>
    <row r="3095" spans="1:17" ht="13.8" hidden="1" outlineLevel="1" collapsed="1" thickBot="1" x14ac:dyDescent="0.3">
      <c r="A3095" s="287"/>
      <c r="B3095" s="287"/>
      <c r="C3095" s="287"/>
      <c r="D3095" s="325">
        <v>100462356</v>
      </c>
      <c r="E3095" s="326"/>
      <c r="F3095" s="326"/>
      <c r="G3095" s="326"/>
      <c r="H3095" s="326"/>
      <c r="I3095" s="327">
        <v>0.51</v>
      </c>
      <c r="J3095" s="326"/>
      <c r="K3095" s="326"/>
      <c r="L3095" s="328"/>
      <c r="M3095" s="326"/>
      <c r="N3095" s="326"/>
      <c r="O3095" s="327">
        <v>0.51</v>
      </c>
      <c r="P3095" s="326"/>
      <c r="Q3095" s="290">
        <v>0</v>
      </c>
    </row>
    <row r="3096" spans="1:17" ht="13.8" hidden="1" outlineLevel="1" collapsed="1" thickBot="1" x14ac:dyDescent="0.3">
      <c r="A3096" s="287"/>
      <c r="B3096" s="287"/>
      <c r="C3096" s="287"/>
      <c r="D3096" s="325">
        <v>100462361</v>
      </c>
      <c r="E3096" s="326"/>
      <c r="F3096" s="326"/>
      <c r="G3096" s="326"/>
      <c r="H3096" s="326"/>
      <c r="I3096" s="327">
        <v>0.17449999999999999</v>
      </c>
      <c r="J3096" s="326"/>
      <c r="K3096" s="326"/>
      <c r="L3096" s="328"/>
      <c r="M3096" s="326"/>
      <c r="N3096" s="326"/>
      <c r="O3096" s="327">
        <v>0.17449999999999999</v>
      </c>
      <c r="P3096" s="326"/>
      <c r="Q3096" s="290">
        <v>0</v>
      </c>
    </row>
    <row r="3097" spans="1:17" ht="13.8" hidden="1" outlineLevel="1" collapsed="1" thickBot="1" x14ac:dyDescent="0.3">
      <c r="A3097" s="287"/>
      <c r="B3097" s="287"/>
      <c r="C3097" s="287"/>
      <c r="D3097" s="325">
        <v>100462364</v>
      </c>
      <c r="E3097" s="326"/>
      <c r="F3097" s="326"/>
      <c r="G3097" s="326"/>
      <c r="H3097" s="326"/>
      <c r="I3097" s="327">
        <v>0.28000000000000003</v>
      </c>
      <c r="J3097" s="326"/>
      <c r="K3097" s="326"/>
      <c r="L3097" s="328"/>
      <c r="M3097" s="326"/>
      <c r="N3097" s="326"/>
      <c r="O3097" s="327">
        <v>0.28000000000000003</v>
      </c>
      <c r="P3097" s="326"/>
      <c r="Q3097" s="290">
        <v>0</v>
      </c>
    </row>
    <row r="3098" spans="1:17" ht="13.8" hidden="1" outlineLevel="1" collapsed="1" thickBot="1" x14ac:dyDescent="0.3">
      <c r="A3098" s="287"/>
      <c r="B3098" s="287"/>
      <c r="C3098" s="287"/>
      <c r="D3098" s="325">
        <v>100462366</v>
      </c>
      <c r="E3098" s="326"/>
      <c r="F3098" s="326"/>
      <c r="G3098" s="326"/>
      <c r="H3098" s="326"/>
      <c r="I3098" s="327">
        <v>0.17449999999999999</v>
      </c>
      <c r="J3098" s="326"/>
      <c r="K3098" s="326"/>
      <c r="L3098" s="328"/>
      <c r="M3098" s="326"/>
      <c r="N3098" s="326"/>
      <c r="O3098" s="327">
        <v>0.17449999999999999</v>
      </c>
      <c r="P3098" s="326"/>
      <c r="Q3098" s="290">
        <v>0</v>
      </c>
    </row>
    <row r="3099" spans="1:17" ht="13.8" hidden="1" outlineLevel="1" collapsed="1" thickBot="1" x14ac:dyDescent="0.3">
      <c r="A3099" s="287"/>
      <c r="B3099" s="287"/>
      <c r="C3099" s="287"/>
      <c r="D3099" s="325">
        <v>100462367</v>
      </c>
      <c r="E3099" s="326"/>
      <c r="F3099" s="326"/>
      <c r="G3099" s="326"/>
      <c r="H3099" s="326"/>
      <c r="I3099" s="327">
        <v>0.17449999999999999</v>
      </c>
      <c r="J3099" s="326"/>
      <c r="K3099" s="326"/>
      <c r="L3099" s="328"/>
      <c r="M3099" s="326"/>
      <c r="N3099" s="326"/>
      <c r="O3099" s="327">
        <v>0.17449999999999999</v>
      </c>
      <c r="P3099" s="326"/>
      <c r="Q3099" s="290">
        <v>0</v>
      </c>
    </row>
    <row r="3100" spans="1:17" ht="13.8" hidden="1" outlineLevel="1" collapsed="1" thickBot="1" x14ac:dyDescent="0.3">
      <c r="A3100" s="287"/>
      <c r="B3100" s="287"/>
      <c r="C3100" s="287"/>
      <c r="D3100" s="325">
        <v>100462368</v>
      </c>
      <c r="E3100" s="326"/>
      <c r="F3100" s="326"/>
      <c r="G3100" s="326"/>
      <c r="H3100" s="326"/>
      <c r="I3100" s="327">
        <v>0.18</v>
      </c>
      <c r="J3100" s="326"/>
      <c r="K3100" s="326"/>
      <c r="L3100" s="328"/>
      <c r="M3100" s="326"/>
      <c r="N3100" s="326"/>
      <c r="O3100" s="327">
        <v>0.18</v>
      </c>
      <c r="P3100" s="326"/>
      <c r="Q3100" s="290">
        <v>0</v>
      </c>
    </row>
    <row r="3101" spans="1:17" ht="13.8" hidden="1" outlineLevel="1" collapsed="1" thickBot="1" x14ac:dyDescent="0.3">
      <c r="A3101" s="287"/>
      <c r="B3101" s="287"/>
      <c r="C3101" s="287"/>
      <c r="D3101" s="325">
        <v>100462369</v>
      </c>
      <c r="E3101" s="326"/>
      <c r="F3101" s="326"/>
      <c r="G3101" s="326"/>
      <c r="H3101" s="326"/>
      <c r="I3101" s="327">
        <v>0.18</v>
      </c>
      <c r="J3101" s="326"/>
      <c r="K3101" s="326"/>
      <c r="L3101" s="328"/>
      <c r="M3101" s="326"/>
      <c r="N3101" s="326"/>
      <c r="O3101" s="327">
        <v>0.18</v>
      </c>
      <c r="P3101" s="326"/>
      <c r="Q3101" s="290">
        <v>0</v>
      </c>
    </row>
    <row r="3102" spans="1:17" ht="13.8" hidden="1" outlineLevel="1" collapsed="1" thickBot="1" x14ac:dyDescent="0.3">
      <c r="A3102" s="287"/>
      <c r="B3102" s="287"/>
      <c r="C3102" s="287"/>
      <c r="D3102" s="325">
        <v>100462370</v>
      </c>
      <c r="E3102" s="326"/>
      <c r="F3102" s="326"/>
      <c r="G3102" s="326"/>
      <c r="H3102" s="326"/>
      <c r="I3102" s="327">
        <v>0.17449999999999999</v>
      </c>
      <c r="J3102" s="326"/>
      <c r="K3102" s="326"/>
      <c r="L3102" s="328"/>
      <c r="M3102" s="326"/>
      <c r="N3102" s="326"/>
      <c r="O3102" s="327">
        <v>0.17449999999999999</v>
      </c>
      <c r="P3102" s="326"/>
      <c r="Q3102" s="290">
        <v>0</v>
      </c>
    </row>
    <row r="3103" spans="1:17" ht="13.8" hidden="1" outlineLevel="1" collapsed="1" thickBot="1" x14ac:dyDescent="0.3">
      <c r="A3103" s="287"/>
      <c r="B3103" s="287"/>
      <c r="C3103" s="287"/>
      <c r="D3103" s="325">
        <v>100462374</v>
      </c>
      <c r="E3103" s="326"/>
      <c r="F3103" s="326"/>
      <c r="G3103" s="326"/>
      <c r="H3103" s="326"/>
      <c r="I3103" s="327">
        <v>0.17449999999999999</v>
      </c>
      <c r="J3103" s="326"/>
      <c r="K3103" s="326"/>
      <c r="L3103" s="328"/>
      <c r="M3103" s="326"/>
      <c r="N3103" s="326"/>
      <c r="O3103" s="327">
        <v>0.17449999999999999</v>
      </c>
      <c r="P3103" s="326"/>
      <c r="Q3103" s="290">
        <v>0</v>
      </c>
    </row>
    <row r="3104" spans="1:17" ht="13.8" hidden="1" outlineLevel="1" collapsed="1" thickBot="1" x14ac:dyDescent="0.3">
      <c r="A3104" s="287"/>
      <c r="B3104" s="287"/>
      <c r="C3104" s="287"/>
      <c r="D3104" s="325">
        <v>100462376</v>
      </c>
      <c r="E3104" s="326"/>
      <c r="F3104" s="326"/>
      <c r="G3104" s="326"/>
      <c r="H3104" s="326"/>
      <c r="I3104" s="327">
        <v>0.26</v>
      </c>
      <c r="J3104" s="326"/>
      <c r="K3104" s="326"/>
      <c r="L3104" s="328"/>
      <c r="M3104" s="326"/>
      <c r="N3104" s="326"/>
      <c r="O3104" s="327">
        <v>0.26</v>
      </c>
      <c r="P3104" s="326"/>
      <c r="Q3104" s="290">
        <v>0</v>
      </c>
    </row>
    <row r="3105" spans="1:17" ht="13.8" hidden="1" outlineLevel="1" collapsed="1" thickBot="1" x14ac:dyDescent="0.3">
      <c r="A3105" s="287"/>
      <c r="B3105" s="287"/>
      <c r="C3105" s="287"/>
      <c r="D3105" s="325">
        <v>100462482</v>
      </c>
      <c r="E3105" s="326"/>
      <c r="F3105" s="326"/>
      <c r="G3105" s="326"/>
      <c r="H3105" s="326"/>
      <c r="I3105" s="327">
        <v>1.04</v>
      </c>
      <c r="J3105" s="326"/>
      <c r="K3105" s="326"/>
      <c r="L3105" s="328"/>
      <c r="M3105" s="326"/>
      <c r="N3105" s="326"/>
      <c r="O3105" s="327">
        <v>1.04</v>
      </c>
      <c r="P3105" s="326"/>
      <c r="Q3105" s="290">
        <v>0</v>
      </c>
    </row>
    <row r="3106" spans="1:17" ht="13.8" hidden="1" outlineLevel="1" collapsed="1" thickBot="1" x14ac:dyDescent="0.3">
      <c r="A3106" s="287"/>
      <c r="B3106" s="287"/>
      <c r="C3106" s="287"/>
      <c r="D3106" s="325">
        <v>100462487</v>
      </c>
      <c r="E3106" s="326"/>
      <c r="F3106" s="326"/>
      <c r="G3106" s="326"/>
      <c r="H3106" s="326"/>
      <c r="I3106" s="327">
        <v>0.17449999999999999</v>
      </c>
      <c r="J3106" s="326"/>
      <c r="K3106" s="326"/>
      <c r="L3106" s="328"/>
      <c r="M3106" s="326"/>
      <c r="N3106" s="326"/>
      <c r="O3106" s="327">
        <v>0.17449999999999999</v>
      </c>
      <c r="P3106" s="326"/>
      <c r="Q3106" s="290">
        <v>0</v>
      </c>
    </row>
    <row r="3107" spans="1:17" ht="13.8" hidden="1" outlineLevel="1" collapsed="1" thickBot="1" x14ac:dyDescent="0.3">
      <c r="A3107" s="287"/>
      <c r="B3107" s="287"/>
      <c r="C3107" s="287"/>
      <c r="D3107" s="325">
        <v>100462488</v>
      </c>
      <c r="E3107" s="326"/>
      <c r="F3107" s="326"/>
      <c r="G3107" s="326"/>
      <c r="H3107" s="326"/>
      <c r="I3107" s="327">
        <v>0.17449999999999999</v>
      </c>
      <c r="J3107" s="326"/>
      <c r="K3107" s="326"/>
      <c r="L3107" s="328"/>
      <c r="M3107" s="326"/>
      <c r="N3107" s="326"/>
      <c r="O3107" s="327">
        <v>0.17449999999999999</v>
      </c>
      <c r="P3107" s="326"/>
      <c r="Q3107" s="290">
        <v>0</v>
      </c>
    </row>
    <row r="3108" spans="1:17" ht="13.8" hidden="1" outlineLevel="1" collapsed="1" thickBot="1" x14ac:dyDescent="0.3">
      <c r="A3108" s="287"/>
      <c r="B3108" s="287"/>
      <c r="C3108" s="287"/>
      <c r="D3108" s="325">
        <v>100462278</v>
      </c>
      <c r="E3108" s="326"/>
      <c r="F3108" s="326"/>
      <c r="G3108" s="326"/>
      <c r="H3108" s="326"/>
      <c r="I3108" s="327">
        <v>0.17449999999999999</v>
      </c>
      <c r="J3108" s="326"/>
      <c r="K3108" s="326"/>
      <c r="L3108" s="328"/>
      <c r="M3108" s="326"/>
      <c r="N3108" s="326"/>
      <c r="O3108" s="327">
        <v>0.17449999999999999</v>
      </c>
      <c r="P3108" s="326"/>
      <c r="Q3108" s="290">
        <v>0</v>
      </c>
    </row>
    <row r="3109" spans="1:17" ht="13.8" hidden="1" outlineLevel="1" collapsed="1" thickBot="1" x14ac:dyDescent="0.3">
      <c r="A3109" s="287"/>
      <c r="B3109" s="287"/>
      <c r="C3109" s="287"/>
      <c r="D3109" s="325">
        <v>100462250</v>
      </c>
      <c r="E3109" s="326"/>
      <c r="F3109" s="326"/>
      <c r="G3109" s="326"/>
      <c r="H3109" s="326"/>
      <c r="I3109" s="327">
        <v>0.17449999999999999</v>
      </c>
      <c r="J3109" s="326"/>
      <c r="K3109" s="326"/>
      <c r="L3109" s="328"/>
      <c r="M3109" s="326"/>
      <c r="N3109" s="326"/>
      <c r="O3109" s="327">
        <v>0.17449999999999999</v>
      </c>
      <c r="P3109" s="326"/>
      <c r="Q3109" s="290">
        <v>0</v>
      </c>
    </row>
    <row r="3110" spans="1:17" ht="13.8" hidden="1" outlineLevel="1" collapsed="1" thickBot="1" x14ac:dyDescent="0.3">
      <c r="A3110" s="287"/>
      <c r="B3110" s="287"/>
      <c r="C3110" s="287"/>
      <c r="D3110" s="325">
        <v>100462456</v>
      </c>
      <c r="E3110" s="326"/>
      <c r="F3110" s="326"/>
      <c r="G3110" s="326"/>
      <c r="H3110" s="326"/>
      <c r="I3110" s="327">
        <v>0.17449999999999999</v>
      </c>
      <c r="J3110" s="326"/>
      <c r="K3110" s="326"/>
      <c r="L3110" s="328"/>
      <c r="M3110" s="326"/>
      <c r="N3110" s="326"/>
      <c r="O3110" s="327">
        <v>0.17449999999999999</v>
      </c>
      <c r="P3110" s="326"/>
      <c r="Q3110" s="290">
        <v>0</v>
      </c>
    </row>
    <row r="3111" spans="1:17" ht="13.8" hidden="1" outlineLevel="1" collapsed="1" thickBot="1" x14ac:dyDescent="0.3">
      <c r="A3111" s="287"/>
      <c r="B3111" s="287"/>
      <c r="C3111" s="287"/>
      <c r="D3111" s="325">
        <v>100462458</v>
      </c>
      <c r="E3111" s="326"/>
      <c r="F3111" s="326"/>
      <c r="G3111" s="326"/>
      <c r="H3111" s="326"/>
      <c r="I3111" s="327">
        <v>0.17449999999999999</v>
      </c>
      <c r="J3111" s="326"/>
      <c r="K3111" s="326"/>
      <c r="L3111" s="328"/>
      <c r="M3111" s="326"/>
      <c r="N3111" s="326"/>
      <c r="O3111" s="327">
        <v>0.17449999999999999</v>
      </c>
      <c r="P3111" s="326"/>
      <c r="Q3111" s="290">
        <v>0</v>
      </c>
    </row>
    <row r="3112" spans="1:17" ht="13.8" hidden="1" outlineLevel="1" collapsed="1" thickBot="1" x14ac:dyDescent="0.3">
      <c r="A3112" s="287"/>
      <c r="B3112" s="287"/>
      <c r="C3112" s="287"/>
      <c r="D3112" s="325">
        <v>100462459</v>
      </c>
      <c r="E3112" s="326"/>
      <c r="F3112" s="326"/>
      <c r="G3112" s="326"/>
      <c r="H3112" s="326"/>
      <c r="I3112" s="327">
        <v>6.5000000000000002E-2</v>
      </c>
      <c r="J3112" s="326"/>
      <c r="K3112" s="326"/>
      <c r="L3112" s="328"/>
      <c r="M3112" s="326"/>
      <c r="N3112" s="326"/>
      <c r="O3112" s="327">
        <v>6.5000000000000002E-2</v>
      </c>
      <c r="P3112" s="326"/>
      <c r="Q3112" s="290">
        <v>0</v>
      </c>
    </row>
    <row r="3113" spans="1:17" ht="13.8" hidden="1" outlineLevel="1" collapsed="1" thickBot="1" x14ac:dyDescent="0.3">
      <c r="A3113" s="287"/>
      <c r="B3113" s="287"/>
      <c r="C3113" s="287"/>
      <c r="D3113" s="325">
        <v>100462461</v>
      </c>
      <c r="E3113" s="326"/>
      <c r="F3113" s="326"/>
      <c r="G3113" s="326"/>
      <c r="H3113" s="326"/>
      <c r="I3113" s="327">
        <v>0.17449999999999999</v>
      </c>
      <c r="J3113" s="326"/>
      <c r="K3113" s="326"/>
      <c r="L3113" s="328"/>
      <c r="M3113" s="326"/>
      <c r="N3113" s="326"/>
      <c r="O3113" s="327">
        <v>0.17449999999999999</v>
      </c>
      <c r="P3113" s="326"/>
      <c r="Q3113" s="290">
        <v>0</v>
      </c>
    </row>
    <row r="3114" spans="1:17" ht="13.8" hidden="1" outlineLevel="1" collapsed="1" thickBot="1" x14ac:dyDescent="0.3">
      <c r="A3114" s="287"/>
      <c r="B3114" s="287"/>
      <c r="C3114" s="287"/>
      <c r="D3114" s="325">
        <v>100462464</v>
      </c>
      <c r="E3114" s="326"/>
      <c r="F3114" s="326"/>
      <c r="G3114" s="326"/>
      <c r="H3114" s="326"/>
      <c r="I3114" s="327">
        <v>0.2</v>
      </c>
      <c r="J3114" s="326"/>
      <c r="K3114" s="326"/>
      <c r="L3114" s="328"/>
      <c r="M3114" s="326"/>
      <c r="N3114" s="326"/>
      <c r="O3114" s="327">
        <v>0.2</v>
      </c>
      <c r="P3114" s="326"/>
      <c r="Q3114" s="290">
        <v>0</v>
      </c>
    </row>
    <row r="3115" spans="1:17" ht="13.8" hidden="1" outlineLevel="1" collapsed="1" thickBot="1" x14ac:dyDescent="0.3">
      <c r="A3115" s="287"/>
      <c r="B3115" s="287"/>
      <c r="C3115" s="287"/>
      <c r="D3115" s="325">
        <v>100462466</v>
      </c>
      <c r="E3115" s="326"/>
      <c r="F3115" s="326"/>
      <c r="G3115" s="326"/>
      <c r="H3115" s="326"/>
      <c r="I3115" s="327">
        <v>0.17449999999999999</v>
      </c>
      <c r="J3115" s="326"/>
      <c r="K3115" s="326"/>
      <c r="L3115" s="328"/>
      <c r="M3115" s="326"/>
      <c r="N3115" s="326"/>
      <c r="O3115" s="327">
        <v>0.17449999999999999</v>
      </c>
      <c r="P3115" s="326"/>
      <c r="Q3115" s="290">
        <v>0</v>
      </c>
    </row>
    <row r="3116" spans="1:17" ht="13.8" hidden="1" outlineLevel="1" collapsed="1" thickBot="1" x14ac:dyDescent="0.3">
      <c r="A3116" s="287"/>
      <c r="B3116" s="287"/>
      <c r="C3116" s="287"/>
      <c r="D3116" s="325">
        <v>100462467</v>
      </c>
      <c r="E3116" s="326"/>
      <c r="F3116" s="326"/>
      <c r="G3116" s="326"/>
      <c r="H3116" s="326"/>
      <c r="I3116" s="327">
        <v>0.41</v>
      </c>
      <c r="J3116" s="326"/>
      <c r="K3116" s="326"/>
      <c r="L3116" s="328"/>
      <c r="M3116" s="326"/>
      <c r="N3116" s="326"/>
      <c r="O3116" s="327">
        <v>0.41</v>
      </c>
      <c r="P3116" s="326"/>
      <c r="Q3116" s="290">
        <v>0</v>
      </c>
    </row>
    <row r="3117" spans="1:17" ht="13.8" hidden="1" outlineLevel="1" collapsed="1" thickBot="1" x14ac:dyDescent="0.3">
      <c r="A3117" s="287"/>
      <c r="B3117" s="287"/>
      <c r="C3117" s="287"/>
      <c r="D3117" s="325">
        <v>100462468</v>
      </c>
      <c r="E3117" s="326"/>
      <c r="F3117" s="326"/>
      <c r="G3117" s="326"/>
      <c r="H3117" s="326"/>
      <c r="I3117" s="327">
        <v>0.3</v>
      </c>
      <c r="J3117" s="326"/>
      <c r="K3117" s="326"/>
      <c r="L3117" s="328"/>
      <c r="M3117" s="326"/>
      <c r="N3117" s="326"/>
      <c r="O3117" s="327">
        <v>0.3</v>
      </c>
      <c r="P3117" s="326"/>
      <c r="Q3117" s="290">
        <v>0</v>
      </c>
    </row>
    <row r="3118" spans="1:17" ht="13.8" hidden="1" outlineLevel="1" collapsed="1" thickBot="1" x14ac:dyDescent="0.3">
      <c r="A3118" s="287"/>
      <c r="B3118" s="287"/>
      <c r="C3118" s="287"/>
      <c r="D3118" s="325">
        <v>100462474</v>
      </c>
      <c r="E3118" s="326"/>
      <c r="F3118" s="326"/>
      <c r="G3118" s="326"/>
      <c r="H3118" s="326"/>
      <c r="I3118" s="327">
        <v>1.31</v>
      </c>
      <c r="J3118" s="326"/>
      <c r="K3118" s="326"/>
      <c r="L3118" s="328"/>
      <c r="M3118" s="326"/>
      <c r="N3118" s="326"/>
      <c r="O3118" s="327">
        <v>1.31</v>
      </c>
      <c r="P3118" s="326"/>
      <c r="Q3118" s="290">
        <v>0</v>
      </c>
    </row>
    <row r="3119" spans="1:17" ht="13.8" hidden="1" outlineLevel="1" collapsed="1" thickBot="1" x14ac:dyDescent="0.3">
      <c r="A3119" s="287"/>
      <c r="B3119" s="287"/>
      <c r="C3119" s="287"/>
      <c r="D3119" s="325">
        <v>100462477</v>
      </c>
      <c r="E3119" s="326"/>
      <c r="F3119" s="326"/>
      <c r="G3119" s="326"/>
      <c r="H3119" s="326"/>
      <c r="I3119" s="327">
        <v>0.17449999999999999</v>
      </c>
      <c r="J3119" s="326"/>
      <c r="K3119" s="326"/>
      <c r="L3119" s="328"/>
      <c r="M3119" s="326"/>
      <c r="N3119" s="326"/>
      <c r="O3119" s="327">
        <v>0.17449999999999999</v>
      </c>
      <c r="P3119" s="326"/>
      <c r="Q3119" s="290">
        <v>0</v>
      </c>
    </row>
    <row r="3120" spans="1:17" ht="13.8" hidden="1" outlineLevel="1" collapsed="1" thickBot="1" x14ac:dyDescent="0.3">
      <c r="A3120" s="287"/>
      <c r="B3120" s="287"/>
      <c r="C3120" s="287"/>
      <c r="D3120" s="325">
        <v>100462379</v>
      </c>
      <c r="E3120" s="326"/>
      <c r="F3120" s="326"/>
      <c r="G3120" s="326"/>
      <c r="H3120" s="326"/>
      <c r="I3120" s="327">
        <v>0.17449999999999999</v>
      </c>
      <c r="J3120" s="326"/>
      <c r="K3120" s="326"/>
      <c r="L3120" s="328"/>
      <c r="M3120" s="326"/>
      <c r="N3120" s="326"/>
      <c r="O3120" s="327">
        <v>0.17449999999999999</v>
      </c>
      <c r="P3120" s="326"/>
      <c r="Q3120" s="290">
        <v>0</v>
      </c>
    </row>
    <row r="3121" spans="1:17" ht="13.8" hidden="1" outlineLevel="1" collapsed="1" thickBot="1" x14ac:dyDescent="0.3">
      <c r="A3121" s="287"/>
      <c r="B3121" s="287"/>
      <c r="C3121" s="287"/>
      <c r="D3121" s="325">
        <v>100462382</v>
      </c>
      <c r="E3121" s="326"/>
      <c r="F3121" s="326"/>
      <c r="G3121" s="326"/>
      <c r="H3121" s="326"/>
      <c r="I3121" s="327">
        <v>0.17449999999999999</v>
      </c>
      <c r="J3121" s="326"/>
      <c r="K3121" s="326"/>
      <c r="L3121" s="328"/>
      <c r="M3121" s="326"/>
      <c r="N3121" s="326"/>
      <c r="O3121" s="327">
        <v>0.17449999999999999</v>
      </c>
      <c r="P3121" s="326"/>
      <c r="Q3121" s="290">
        <v>0</v>
      </c>
    </row>
    <row r="3122" spans="1:17" ht="13.8" hidden="1" outlineLevel="1" collapsed="1" thickBot="1" x14ac:dyDescent="0.3">
      <c r="A3122" s="287"/>
      <c r="B3122" s="287"/>
      <c r="C3122" s="287"/>
      <c r="D3122" s="325">
        <v>100462383</v>
      </c>
      <c r="E3122" s="326"/>
      <c r="F3122" s="326"/>
      <c r="G3122" s="326"/>
      <c r="H3122" s="326"/>
      <c r="I3122" s="327">
        <v>0.28000000000000003</v>
      </c>
      <c r="J3122" s="326"/>
      <c r="K3122" s="326"/>
      <c r="L3122" s="328"/>
      <c r="M3122" s="326"/>
      <c r="N3122" s="326"/>
      <c r="O3122" s="327">
        <v>0.28000000000000003</v>
      </c>
      <c r="P3122" s="326"/>
      <c r="Q3122" s="290">
        <v>0</v>
      </c>
    </row>
    <row r="3123" spans="1:17" ht="13.8" hidden="1" outlineLevel="1" collapsed="1" thickBot="1" x14ac:dyDescent="0.3">
      <c r="A3123" s="287"/>
      <c r="B3123" s="287"/>
      <c r="C3123" s="287"/>
      <c r="D3123" s="325">
        <v>100462386</v>
      </c>
      <c r="E3123" s="326"/>
      <c r="F3123" s="326"/>
      <c r="G3123" s="326"/>
      <c r="H3123" s="326"/>
      <c r="I3123" s="327">
        <v>0.17449999999999999</v>
      </c>
      <c r="J3123" s="326"/>
      <c r="K3123" s="326"/>
      <c r="L3123" s="328"/>
      <c r="M3123" s="326"/>
      <c r="N3123" s="326"/>
      <c r="O3123" s="327">
        <v>0.17449999999999999</v>
      </c>
      <c r="P3123" s="326"/>
      <c r="Q3123" s="290">
        <v>0</v>
      </c>
    </row>
    <row r="3124" spans="1:17" ht="13.8" hidden="1" outlineLevel="1" collapsed="1" thickBot="1" x14ac:dyDescent="0.3">
      <c r="A3124" s="287"/>
      <c r="B3124" s="287"/>
      <c r="C3124" s="287"/>
      <c r="D3124" s="325">
        <v>100462388</v>
      </c>
      <c r="E3124" s="326"/>
      <c r="F3124" s="326"/>
      <c r="G3124" s="326"/>
      <c r="H3124" s="326"/>
      <c r="I3124" s="327">
        <v>0.17449999999999999</v>
      </c>
      <c r="J3124" s="326"/>
      <c r="K3124" s="326"/>
      <c r="L3124" s="328"/>
      <c r="M3124" s="326"/>
      <c r="N3124" s="326"/>
      <c r="O3124" s="327">
        <v>0.17449999999999999</v>
      </c>
      <c r="P3124" s="326"/>
      <c r="Q3124" s="290">
        <v>0</v>
      </c>
    </row>
    <row r="3125" spans="1:17" ht="13.8" hidden="1" outlineLevel="1" collapsed="1" thickBot="1" x14ac:dyDescent="0.3">
      <c r="A3125" s="287"/>
      <c r="B3125" s="287"/>
      <c r="C3125" s="287"/>
      <c r="D3125" s="325">
        <v>100462389</v>
      </c>
      <c r="E3125" s="326"/>
      <c r="F3125" s="326"/>
      <c r="G3125" s="326"/>
      <c r="H3125" s="326"/>
      <c r="I3125" s="327">
        <v>0.79</v>
      </c>
      <c r="J3125" s="326"/>
      <c r="K3125" s="326"/>
      <c r="L3125" s="328"/>
      <c r="M3125" s="326"/>
      <c r="N3125" s="326"/>
      <c r="O3125" s="327">
        <v>0.79</v>
      </c>
      <c r="P3125" s="326"/>
      <c r="Q3125" s="290">
        <v>0</v>
      </c>
    </row>
    <row r="3126" spans="1:17" ht="13.8" hidden="1" outlineLevel="1" collapsed="1" thickBot="1" x14ac:dyDescent="0.3">
      <c r="A3126" s="287"/>
      <c r="B3126" s="287"/>
      <c r="C3126" s="287"/>
      <c r="D3126" s="325">
        <v>100462391</v>
      </c>
      <c r="E3126" s="326"/>
      <c r="F3126" s="326"/>
      <c r="G3126" s="326"/>
      <c r="H3126" s="326"/>
      <c r="I3126" s="327">
        <v>0.17449999999999999</v>
      </c>
      <c r="J3126" s="326"/>
      <c r="K3126" s="326"/>
      <c r="L3126" s="328"/>
      <c r="M3126" s="326"/>
      <c r="N3126" s="326"/>
      <c r="O3126" s="327">
        <v>0.17449999999999999</v>
      </c>
      <c r="P3126" s="326"/>
      <c r="Q3126" s="290">
        <v>0</v>
      </c>
    </row>
    <row r="3127" spans="1:17" ht="13.8" hidden="1" outlineLevel="1" collapsed="1" thickBot="1" x14ac:dyDescent="0.3">
      <c r="A3127" s="287"/>
      <c r="B3127" s="287"/>
      <c r="C3127" s="287"/>
      <c r="D3127" s="325">
        <v>100462392</v>
      </c>
      <c r="E3127" s="326"/>
      <c r="F3127" s="326"/>
      <c r="G3127" s="326"/>
      <c r="H3127" s="326"/>
      <c r="I3127" s="327">
        <v>0.17449999999999999</v>
      </c>
      <c r="J3127" s="326"/>
      <c r="K3127" s="326"/>
      <c r="L3127" s="328"/>
      <c r="M3127" s="326"/>
      <c r="N3127" s="326"/>
      <c r="O3127" s="327">
        <v>0.17449999999999999</v>
      </c>
      <c r="P3127" s="326"/>
      <c r="Q3127" s="290">
        <v>0</v>
      </c>
    </row>
    <row r="3128" spans="1:17" ht="13.8" hidden="1" outlineLevel="1" collapsed="1" thickBot="1" x14ac:dyDescent="0.3">
      <c r="A3128" s="287"/>
      <c r="B3128" s="287"/>
      <c r="C3128" s="287"/>
      <c r="D3128" s="325">
        <v>100462394</v>
      </c>
      <c r="E3128" s="326"/>
      <c r="F3128" s="326"/>
      <c r="G3128" s="326"/>
      <c r="H3128" s="326"/>
      <c r="I3128" s="327">
        <v>0.17449999999999999</v>
      </c>
      <c r="J3128" s="326"/>
      <c r="K3128" s="326"/>
      <c r="L3128" s="328"/>
      <c r="M3128" s="326"/>
      <c r="N3128" s="326"/>
      <c r="O3128" s="327">
        <v>0.17449999999999999</v>
      </c>
      <c r="P3128" s="326"/>
      <c r="Q3128" s="290">
        <v>0</v>
      </c>
    </row>
    <row r="3129" spans="1:17" ht="13.8" hidden="1" outlineLevel="1" collapsed="1" thickBot="1" x14ac:dyDescent="0.3">
      <c r="A3129" s="287"/>
      <c r="B3129" s="287"/>
      <c r="C3129" s="287"/>
      <c r="D3129" s="325">
        <v>100462395</v>
      </c>
      <c r="E3129" s="326"/>
      <c r="F3129" s="326"/>
      <c r="G3129" s="326"/>
      <c r="H3129" s="326"/>
      <c r="I3129" s="327">
        <v>0.17449999999999999</v>
      </c>
      <c r="J3129" s="326"/>
      <c r="K3129" s="326"/>
      <c r="L3129" s="328"/>
      <c r="M3129" s="326"/>
      <c r="N3129" s="326"/>
      <c r="O3129" s="327">
        <v>0.17449999999999999</v>
      </c>
      <c r="P3129" s="326"/>
      <c r="Q3129" s="290">
        <v>0</v>
      </c>
    </row>
    <row r="3130" spans="1:17" ht="13.8" hidden="1" outlineLevel="1" collapsed="1" thickBot="1" x14ac:dyDescent="0.3">
      <c r="A3130" s="287"/>
      <c r="B3130" s="287"/>
      <c r="C3130" s="287"/>
      <c r="D3130" s="325">
        <v>100462397</v>
      </c>
      <c r="E3130" s="326"/>
      <c r="F3130" s="326"/>
      <c r="G3130" s="326"/>
      <c r="H3130" s="326"/>
      <c r="I3130" s="327">
        <v>0.17449999999999999</v>
      </c>
      <c r="J3130" s="326"/>
      <c r="K3130" s="326"/>
      <c r="L3130" s="328"/>
      <c r="M3130" s="326"/>
      <c r="N3130" s="326"/>
      <c r="O3130" s="327">
        <v>0.17449999999999999</v>
      </c>
      <c r="P3130" s="326"/>
      <c r="Q3130" s="290">
        <v>0</v>
      </c>
    </row>
    <row r="3131" spans="1:17" ht="13.8" hidden="1" outlineLevel="1" collapsed="1" thickBot="1" x14ac:dyDescent="0.3">
      <c r="A3131" s="287"/>
      <c r="B3131" s="287"/>
      <c r="C3131" s="287"/>
      <c r="D3131" s="325">
        <v>100462398</v>
      </c>
      <c r="E3131" s="326"/>
      <c r="F3131" s="326"/>
      <c r="G3131" s="326"/>
      <c r="H3131" s="326"/>
      <c r="I3131" s="327">
        <v>0.66</v>
      </c>
      <c r="J3131" s="326"/>
      <c r="K3131" s="326"/>
      <c r="L3131" s="328"/>
      <c r="M3131" s="326"/>
      <c r="N3131" s="326"/>
      <c r="O3131" s="327">
        <v>0.66</v>
      </c>
      <c r="P3131" s="326"/>
      <c r="Q3131" s="290">
        <v>0</v>
      </c>
    </row>
    <row r="3132" spans="1:17" ht="13.8" hidden="1" outlineLevel="1" collapsed="1" thickBot="1" x14ac:dyDescent="0.3">
      <c r="A3132" s="287"/>
      <c r="B3132" s="287"/>
      <c r="C3132" s="287"/>
      <c r="D3132" s="325">
        <v>100462399</v>
      </c>
      <c r="E3132" s="326"/>
      <c r="F3132" s="326"/>
      <c r="G3132" s="326"/>
      <c r="H3132" s="326"/>
      <c r="I3132" s="327">
        <v>0.17449999999999999</v>
      </c>
      <c r="J3132" s="326"/>
      <c r="K3132" s="326"/>
      <c r="L3132" s="328"/>
      <c r="M3132" s="326"/>
      <c r="N3132" s="326"/>
      <c r="O3132" s="327">
        <v>0.17449999999999999</v>
      </c>
      <c r="P3132" s="326"/>
      <c r="Q3132" s="290">
        <v>0</v>
      </c>
    </row>
    <row r="3133" spans="1:17" ht="13.8" hidden="1" outlineLevel="1" collapsed="1" thickBot="1" x14ac:dyDescent="0.3">
      <c r="A3133" s="287"/>
      <c r="B3133" s="287"/>
      <c r="C3133" s="287"/>
      <c r="D3133" s="325">
        <v>100462401</v>
      </c>
      <c r="E3133" s="326"/>
      <c r="F3133" s="326"/>
      <c r="G3133" s="326"/>
      <c r="H3133" s="326"/>
      <c r="I3133" s="327">
        <v>0.17449999999999999</v>
      </c>
      <c r="J3133" s="326"/>
      <c r="K3133" s="326"/>
      <c r="L3133" s="328"/>
      <c r="M3133" s="326"/>
      <c r="N3133" s="326"/>
      <c r="O3133" s="327">
        <v>0.17449999999999999</v>
      </c>
      <c r="P3133" s="326"/>
      <c r="Q3133" s="290">
        <v>0</v>
      </c>
    </row>
    <row r="3134" spans="1:17" ht="13.8" hidden="1" outlineLevel="1" collapsed="1" thickBot="1" x14ac:dyDescent="0.3">
      <c r="A3134" s="287"/>
      <c r="B3134" s="287"/>
      <c r="C3134" s="287"/>
      <c r="D3134" s="325">
        <v>100462402</v>
      </c>
      <c r="E3134" s="326"/>
      <c r="F3134" s="326"/>
      <c r="G3134" s="326"/>
      <c r="H3134" s="326"/>
      <c r="I3134" s="327">
        <v>0.17449999999999999</v>
      </c>
      <c r="J3134" s="326"/>
      <c r="K3134" s="326"/>
      <c r="L3134" s="328"/>
      <c r="M3134" s="326"/>
      <c r="N3134" s="326"/>
      <c r="O3134" s="327">
        <v>0.17449999999999999</v>
      </c>
      <c r="P3134" s="326"/>
      <c r="Q3134" s="290">
        <v>0</v>
      </c>
    </row>
    <row r="3135" spans="1:17" ht="13.8" hidden="1" outlineLevel="1" collapsed="1" thickBot="1" x14ac:dyDescent="0.3">
      <c r="A3135" s="287"/>
      <c r="B3135" s="287"/>
      <c r="C3135" s="287"/>
      <c r="D3135" s="325">
        <v>100462403</v>
      </c>
      <c r="E3135" s="326"/>
      <c r="F3135" s="326"/>
      <c r="G3135" s="326"/>
      <c r="H3135" s="326"/>
      <c r="I3135" s="327">
        <v>0.17449999999999999</v>
      </c>
      <c r="J3135" s="326"/>
      <c r="K3135" s="326"/>
      <c r="L3135" s="328"/>
      <c r="M3135" s="326"/>
      <c r="N3135" s="326"/>
      <c r="O3135" s="327">
        <v>0.17449999999999999</v>
      </c>
      <c r="P3135" s="326"/>
      <c r="Q3135" s="290">
        <v>0</v>
      </c>
    </row>
    <row r="3136" spans="1:17" ht="13.8" hidden="1" outlineLevel="1" collapsed="1" thickBot="1" x14ac:dyDescent="0.3">
      <c r="A3136" s="287"/>
      <c r="B3136" s="287"/>
      <c r="C3136" s="287"/>
      <c r="D3136" s="325">
        <v>100462405</v>
      </c>
      <c r="E3136" s="326"/>
      <c r="F3136" s="326"/>
      <c r="G3136" s="326"/>
      <c r="H3136" s="326"/>
      <c r="I3136" s="327">
        <v>0.17449999999999999</v>
      </c>
      <c r="J3136" s="326"/>
      <c r="K3136" s="326"/>
      <c r="L3136" s="328"/>
      <c r="M3136" s="326"/>
      <c r="N3136" s="326"/>
      <c r="O3136" s="327">
        <v>0.17449999999999999</v>
      </c>
      <c r="P3136" s="326"/>
      <c r="Q3136" s="290">
        <v>0</v>
      </c>
    </row>
    <row r="3137" spans="1:17" ht="13.8" hidden="1" outlineLevel="1" collapsed="1" thickBot="1" x14ac:dyDescent="0.3">
      <c r="A3137" s="287"/>
      <c r="B3137" s="287"/>
      <c r="C3137" s="287"/>
      <c r="D3137" s="325">
        <v>100462407</v>
      </c>
      <c r="E3137" s="326"/>
      <c r="F3137" s="326"/>
      <c r="G3137" s="326"/>
      <c r="H3137" s="326"/>
      <c r="I3137" s="327">
        <v>0.17449999999999999</v>
      </c>
      <c r="J3137" s="326"/>
      <c r="K3137" s="326"/>
      <c r="L3137" s="328"/>
      <c r="M3137" s="326"/>
      <c r="N3137" s="326"/>
      <c r="O3137" s="327">
        <v>0.17449999999999999</v>
      </c>
      <c r="P3137" s="326"/>
      <c r="Q3137" s="290">
        <v>0</v>
      </c>
    </row>
    <row r="3138" spans="1:17" ht="13.8" hidden="1" outlineLevel="1" collapsed="1" thickBot="1" x14ac:dyDescent="0.3">
      <c r="A3138" s="287"/>
      <c r="B3138" s="287"/>
      <c r="C3138" s="287"/>
      <c r="D3138" s="325">
        <v>100462408</v>
      </c>
      <c r="E3138" s="326"/>
      <c r="F3138" s="326"/>
      <c r="G3138" s="326"/>
      <c r="H3138" s="326"/>
      <c r="I3138" s="327">
        <v>0.65</v>
      </c>
      <c r="J3138" s="326"/>
      <c r="K3138" s="326"/>
      <c r="L3138" s="328"/>
      <c r="M3138" s="326"/>
      <c r="N3138" s="326"/>
      <c r="O3138" s="327">
        <v>0.65</v>
      </c>
      <c r="P3138" s="326"/>
      <c r="Q3138" s="290">
        <v>0</v>
      </c>
    </row>
    <row r="3139" spans="1:17" ht="13.8" hidden="1" outlineLevel="1" collapsed="1" thickBot="1" x14ac:dyDescent="0.3">
      <c r="A3139" s="287"/>
      <c r="B3139" s="287"/>
      <c r="C3139" s="287"/>
      <c r="D3139" s="325">
        <v>100462409</v>
      </c>
      <c r="E3139" s="326"/>
      <c r="F3139" s="326"/>
      <c r="G3139" s="326"/>
      <c r="H3139" s="326"/>
      <c r="I3139" s="327">
        <v>0.17449999999999999</v>
      </c>
      <c r="J3139" s="326"/>
      <c r="K3139" s="326"/>
      <c r="L3139" s="328"/>
      <c r="M3139" s="326"/>
      <c r="N3139" s="326"/>
      <c r="O3139" s="327">
        <v>0.17449999999999999</v>
      </c>
      <c r="P3139" s="326"/>
      <c r="Q3139" s="290">
        <v>0</v>
      </c>
    </row>
    <row r="3140" spans="1:17" ht="13.8" hidden="1" outlineLevel="1" collapsed="1" thickBot="1" x14ac:dyDescent="0.3">
      <c r="A3140" s="287"/>
      <c r="B3140" s="287"/>
      <c r="C3140" s="287"/>
      <c r="D3140" s="325">
        <v>100462410</v>
      </c>
      <c r="E3140" s="326"/>
      <c r="F3140" s="326"/>
      <c r="G3140" s="326"/>
      <c r="H3140" s="326"/>
      <c r="I3140" s="327">
        <v>0.17449999999999999</v>
      </c>
      <c r="J3140" s="326"/>
      <c r="K3140" s="326"/>
      <c r="L3140" s="328"/>
      <c r="M3140" s="326"/>
      <c r="N3140" s="326"/>
      <c r="O3140" s="327">
        <v>0.17449999999999999</v>
      </c>
      <c r="P3140" s="326"/>
      <c r="Q3140" s="290">
        <v>0</v>
      </c>
    </row>
    <row r="3141" spans="1:17" ht="13.8" hidden="1" outlineLevel="1" collapsed="1" thickBot="1" x14ac:dyDescent="0.3">
      <c r="A3141" s="287"/>
      <c r="B3141" s="287"/>
      <c r="C3141" s="287"/>
      <c r="D3141" s="325">
        <v>100462413</v>
      </c>
      <c r="E3141" s="326"/>
      <c r="F3141" s="326"/>
      <c r="G3141" s="326"/>
      <c r="H3141" s="326"/>
      <c r="I3141" s="327">
        <v>0.49</v>
      </c>
      <c r="J3141" s="326"/>
      <c r="K3141" s="326"/>
      <c r="L3141" s="328"/>
      <c r="M3141" s="326"/>
      <c r="N3141" s="326"/>
      <c r="O3141" s="327">
        <v>0.49</v>
      </c>
      <c r="P3141" s="326"/>
      <c r="Q3141" s="290">
        <v>0</v>
      </c>
    </row>
    <row r="3142" spans="1:17" ht="13.8" hidden="1" outlineLevel="1" collapsed="1" thickBot="1" x14ac:dyDescent="0.3">
      <c r="A3142" s="287"/>
      <c r="B3142" s="287"/>
      <c r="C3142" s="287"/>
      <c r="D3142" s="325">
        <v>100462414</v>
      </c>
      <c r="E3142" s="326"/>
      <c r="F3142" s="326"/>
      <c r="G3142" s="326"/>
      <c r="H3142" s="326"/>
      <c r="I3142" s="327">
        <v>0.17449999999999999</v>
      </c>
      <c r="J3142" s="326"/>
      <c r="K3142" s="326"/>
      <c r="L3142" s="328"/>
      <c r="M3142" s="326"/>
      <c r="N3142" s="326"/>
      <c r="O3142" s="327">
        <v>0.17449999999999999</v>
      </c>
      <c r="P3142" s="326"/>
      <c r="Q3142" s="290">
        <v>0</v>
      </c>
    </row>
    <row r="3143" spans="1:17" ht="13.8" hidden="1" outlineLevel="1" collapsed="1" thickBot="1" x14ac:dyDescent="0.3">
      <c r="A3143" s="287"/>
      <c r="B3143" s="287"/>
      <c r="C3143" s="287"/>
      <c r="D3143" s="325">
        <v>100462416</v>
      </c>
      <c r="E3143" s="326"/>
      <c r="F3143" s="326"/>
      <c r="G3143" s="326"/>
      <c r="H3143" s="326"/>
      <c r="I3143" s="327">
        <v>0.17449999999999999</v>
      </c>
      <c r="J3143" s="326"/>
      <c r="K3143" s="326"/>
      <c r="L3143" s="328"/>
      <c r="M3143" s="326"/>
      <c r="N3143" s="326"/>
      <c r="O3143" s="327">
        <v>0.17449999999999999</v>
      </c>
      <c r="P3143" s="326"/>
      <c r="Q3143" s="290">
        <v>0</v>
      </c>
    </row>
    <row r="3144" spans="1:17" ht="13.8" hidden="1" outlineLevel="1" collapsed="1" thickBot="1" x14ac:dyDescent="0.3">
      <c r="A3144" s="287"/>
      <c r="B3144" s="287"/>
      <c r="C3144" s="287"/>
      <c r="D3144" s="325">
        <v>100462419</v>
      </c>
      <c r="E3144" s="326"/>
      <c r="F3144" s="326"/>
      <c r="G3144" s="326"/>
      <c r="H3144" s="326"/>
      <c r="I3144" s="327">
        <v>0.17449999999999999</v>
      </c>
      <c r="J3144" s="326"/>
      <c r="K3144" s="326"/>
      <c r="L3144" s="328"/>
      <c r="M3144" s="326"/>
      <c r="N3144" s="326"/>
      <c r="O3144" s="327">
        <v>0.17449999999999999</v>
      </c>
      <c r="P3144" s="326"/>
      <c r="Q3144" s="290">
        <v>0</v>
      </c>
    </row>
    <row r="3145" spans="1:17" ht="13.8" hidden="1" outlineLevel="1" collapsed="1" thickBot="1" x14ac:dyDescent="0.3">
      <c r="A3145" s="287"/>
      <c r="B3145" s="287"/>
      <c r="C3145" s="287"/>
      <c r="D3145" s="325">
        <v>100462420</v>
      </c>
      <c r="E3145" s="326"/>
      <c r="F3145" s="326"/>
      <c r="G3145" s="326"/>
      <c r="H3145" s="326"/>
      <c r="I3145" s="327">
        <v>0.17449999999999999</v>
      </c>
      <c r="J3145" s="326"/>
      <c r="K3145" s="326"/>
      <c r="L3145" s="328"/>
      <c r="M3145" s="326"/>
      <c r="N3145" s="326"/>
      <c r="O3145" s="327">
        <v>0.17449999999999999</v>
      </c>
      <c r="P3145" s="326"/>
      <c r="Q3145" s="290">
        <v>0</v>
      </c>
    </row>
    <row r="3146" spans="1:17" ht="13.8" hidden="1" outlineLevel="1" collapsed="1" thickBot="1" x14ac:dyDescent="0.3">
      <c r="A3146" s="287"/>
      <c r="B3146" s="287"/>
      <c r="C3146" s="287"/>
      <c r="D3146" s="325">
        <v>100462421</v>
      </c>
      <c r="E3146" s="326"/>
      <c r="F3146" s="326"/>
      <c r="G3146" s="326"/>
      <c r="H3146" s="326"/>
      <c r="I3146" s="327">
        <v>4.25</v>
      </c>
      <c r="J3146" s="326"/>
      <c r="K3146" s="326"/>
      <c r="L3146" s="328"/>
      <c r="M3146" s="326"/>
      <c r="N3146" s="326"/>
      <c r="O3146" s="327">
        <v>4.25</v>
      </c>
      <c r="P3146" s="326"/>
      <c r="Q3146" s="290">
        <v>0</v>
      </c>
    </row>
    <row r="3147" spans="1:17" ht="13.8" hidden="1" outlineLevel="1" collapsed="1" thickBot="1" x14ac:dyDescent="0.3">
      <c r="A3147" s="287"/>
      <c r="B3147" s="287"/>
      <c r="C3147" s="287"/>
      <c r="D3147" s="325">
        <v>100462422</v>
      </c>
      <c r="E3147" s="326"/>
      <c r="F3147" s="326"/>
      <c r="G3147" s="326"/>
      <c r="H3147" s="326"/>
      <c r="I3147" s="327">
        <v>0.28999999999999998</v>
      </c>
      <c r="J3147" s="326"/>
      <c r="K3147" s="326"/>
      <c r="L3147" s="328"/>
      <c r="M3147" s="326"/>
      <c r="N3147" s="326"/>
      <c r="O3147" s="327">
        <v>0.28999999999999998</v>
      </c>
      <c r="P3147" s="326"/>
      <c r="Q3147" s="290">
        <v>0</v>
      </c>
    </row>
    <row r="3148" spans="1:17" ht="13.8" hidden="1" outlineLevel="1" collapsed="1" thickBot="1" x14ac:dyDescent="0.3">
      <c r="A3148" s="287"/>
      <c r="B3148" s="287"/>
      <c r="C3148" s="287"/>
      <c r="D3148" s="325">
        <v>100462423</v>
      </c>
      <c r="E3148" s="326"/>
      <c r="F3148" s="326"/>
      <c r="G3148" s="326"/>
      <c r="H3148" s="326"/>
      <c r="I3148" s="327">
        <v>0.2</v>
      </c>
      <c r="J3148" s="326"/>
      <c r="K3148" s="326"/>
      <c r="L3148" s="328"/>
      <c r="M3148" s="326"/>
      <c r="N3148" s="326"/>
      <c r="O3148" s="327">
        <v>0.2</v>
      </c>
      <c r="P3148" s="326"/>
      <c r="Q3148" s="290">
        <v>0</v>
      </c>
    </row>
    <row r="3149" spans="1:17" ht="13.8" hidden="1" outlineLevel="1" collapsed="1" thickBot="1" x14ac:dyDescent="0.3">
      <c r="A3149" s="287"/>
      <c r="B3149" s="287"/>
      <c r="C3149" s="287"/>
      <c r="D3149" s="325">
        <v>100462424</v>
      </c>
      <c r="E3149" s="326"/>
      <c r="F3149" s="326"/>
      <c r="G3149" s="326"/>
      <c r="H3149" s="326"/>
      <c r="I3149" s="327">
        <v>0.17449999999999999</v>
      </c>
      <c r="J3149" s="326"/>
      <c r="K3149" s="326"/>
      <c r="L3149" s="328"/>
      <c r="M3149" s="326"/>
      <c r="N3149" s="326"/>
      <c r="O3149" s="327">
        <v>0.17449999999999999</v>
      </c>
      <c r="P3149" s="326"/>
      <c r="Q3149" s="290">
        <v>0</v>
      </c>
    </row>
    <row r="3150" spans="1:17" ht="13.8" hidden="1" outlineLevel="1" collapsed="1" thickBot="1" x14ac:dyDescent="0.3">
      <c r="A3150" s="287"/>
      <c r="B3150" s="287"/>
      <c r="C3150" s="287"/>
      <c r="D3150" s="325">
        <v>100462425</v>
      </c>
      <c r="E3150" s="326"/>
      <c r="F3150" s="326"/>
      <c r="G3150" s="326"/>
      <c r="H3150" s="326"/>
      <c r="I3150" s="327">
        <v>0.17449999999999999</v>
      </c>
      <c r="J3150" s="326"/>
      <c r="K3150" s="326"/>
      <c r="L3150" s="328"/>
      <c r="M3150" s="326"/>
      <c r="N3150" s="326"/>
      <c r="O3150" s="327">
        <v>0.17449999999999999</v>
      </c>
      <c r="P3150" s="326"/>
      <c r="Q3150" s="290">
        <v>0</v>
      </c>
    </row>
    <row r="3151" spans="1:17" ht="13.8" hidden="1" outlineLevel="1" collapsed="1" thickBot="1" x14ac:dyDescent="0.3">
      <c r="A3151" s="287"/>
      <c r="B3151" s="287"/>
      <c r="C3151" s="287"/>
      <c r="D3151" s="325">
        <v>100462426</v>
      </c>
      <c r="E3151" s="326"/>
      <c r="F3151" s="326"/>
      <c r="G3151" s="326"/>
      <c r="H3151" s="326"/>
      <c r="I3151" s="327">
        <v>0.17449999999999999</v>
      </c>
      <c r="J3151" s="326"/>
      <c r="K3151" s="326"/>
      <c r="L3151" s="328"/>
      <c r="M3151" s="326"/>
      <c r="N3151" s="326"/>
      <c r="O3151" s="327">
        <v>0.17449999999999999</v>
      </c>
      <c r="P3151" s="326"/>
      <c r="Q3151" s="290">
        <v>0</v>
      </c>
    </row>
    <row r="3152" spans="1:17" ht="13.8" hidden="1" outlineLevel="1" collapsed="1" thickBot="1" x14ac:dyDescent="0.3">
      <c r="A3152" s="287"/>
      <c r="B3152" s="287"/>
      <c r="C3152" s="287"/>
      <c r="D3152" s="325">
        <v>100462427</v>
      </c>
      <c r="E3152" s="326"/>
      <c r="F3152" s="326"/>
      <c r="G3152" s="326"/>
      <c r="H3152" s="326"/>
      <c r="I3152" s="327">
        <v>0.17449999999999999</v>
      </c>
      <c r="J3152" s="326"/>
      <c r="K3152" s="326"/>
      <c r="L3152" s="328"/>
      <c r="M3152" s="326"/>
      <c r="N3152" s="326"/>
      <c r="O3152" s="327">
        <v>0.17449999999999999</v>
      </c>
      <c r="P3152" s="326"/>
      <c r="Q3152" s="290">
        <v>0</v>
      </c>
    </row>
    <row r="3153" spans="1:17" ht="13.8" hidden="1" outlineLevel="1" collapsed="1" thickBot="1" x14ac:dyDescent="0.3">
      <c r="A3153" s="287"/>
      <c r="B3153" s="287"/>
      <c r="C3153" s="287"/>
      <c r="D3153" s="325">
        <v>100462428</v>
      </c>
      <c r="E3153" s="326"/>
      <c r="F3153" s="326"/>
      <c r="G3153" s="326"/>
      <c r="H3153" s="326"/>
      <c r="I3153" s="327">
        <v>0.17449999999999999</v>
      </c>
      <c r="J3153" s="326"/>
      <c r="K3153" s="326"/>
      <c r="L3153" s="328"/>
      <c r="M3153" s="326"/>
      <c r="N3153" s="326"/>
      <c r="O3153" s="327">
        <v>0.17449999999999999</v>
      </c>
      <c r="P3153" s="326"/>
      <c r="Q3153" s="290">
        <v>0</v>
      </c>
    </row>
    <row r="3154" spans="1:17" ht="13.8" hidden="1" outlineLevel="1" collapsed="1" thickBot="1" x14ac:dyDescent="0.3">
      <c r="A3154" s="287"/>
      <c r="B3154" s="287"/>
      <c r="C3154" s="287"/>
      <c r="D3154" s="325">
        <v>100462430</v>
      </c>
      <c r="E3154" s="326"/>
      <c r="F3154" s="326"/>
      <c r="G3154" s="326"/>
      <c r="H3154" s="326"/>
      <c r="I3154" s="327">
        <v>0.17449999999999999</v>
      </c>
      <c r="J3154" s="326"/>
      <c r="K3154" s="326"/>
      <c r="L3154" s="328"/>
      <c r="M3154" s="326"/>
      <c r="N3154" s="326"/>
      <c r="O3154" s="327">
        <v>0.17449999999999999</v>
      </c>
      <c r="P3154" s="326"/>
      <c r="Q3154" s="290">
        <v>0</v>
      </c>
    </row>
    <row r="3155" spans="1:17" ht="13.8" hidden="1" outlineLevel="1" collapsed="1" thickBot="1" x14ac:dyDescent="0.3">
      <c r="A3155" s="287"/>
      <c r="B3155" s="287"/>
      <c r="C3155" s="287"/>
      <c r="D3155" s="325">
        <v>100462431</v>
      </c>
      <c r="E3155" s="326"/>
      <c r="F3155" s="326"/>
      <c r="G3155" s="326"/>
      <c r="H3155" s="326"/>
      <c r="I3155" s="327">
        <v>0.52</v>
      </c>
      <c r="J3155" s="326"/>
      <c r="K3155" s="326"/>
      <c r="L3155" s="328"/>
      <c r="M3155" s="326"/>
      <c r="N3155" s="326"/>
      <c r="O3155" s="327">
        <v>0.52</v>
      </c>
      <c r="P3155" s="326"/>
      <c r="Q3155" s="290">
        <v>0</v>
      </c>
    </row>
    <row r="3156" spans="1:17" ht="13.8" hidden="1" outlineLevel="1" collapsed="1" thickBot="1" x14ac:dyDescent="0.3">
      <c r="A3156" s="287"/>
      <c r="B3156" s="287"/>
      <c r="C3156" s="287"/>
      <c r="D3156" s="325">
        <v>100462433</v>
      </c>
      <c r="E3156" s="326"/>
      <c r="F3156" s="326"/>
      <c r="G3156" s="326"/>
      <c r="H3156" s="326"/>
      <c r="I3156" s="327">
        <v>0.17449999999999999</v>
      </c>
      <c r="J3156" s="326"/>
      <c r="K3156" s="326"/>
      <c r="L3156" s="328"/>
      <c r="M3156" s="326"/>
      <c r="N3156" s="326"/>
      <c r="O3156" s="327">
        <v>0.17449999999999999</v>
      </c>
      <c r="P3156" s="326"/>
      <c r="Q3156" s="290">
        <v>0</v>
      </c>
    </row>
    <row r="3157" spans="1:17" ht="13.8" hidden="1" outlineLevel="1" collapsed="1" thickBot="1" x14ac:dyDescent="0.3">
      <c r="A3157" s="287"/>
      <c r="B3157" s="287"/>
      <c r="C3157" s="287"/>
      <c r="D3157" s="325">
        <v>100462434</v>
      </c>
      <c r="E3157" s="326"/>
      <c r="F3157" s="326"/>
      <c r="G3157" s="326"/>
      <c r="H3157" s="326"/>
      <c r="I3157" s="327">
        <v>0.17449999999999999</v>
      </c>
      <c r="J3157" s="326"/>
      <c r="K3157" s="326"/>
      <c r="L3157" s="328"/>
      <c r="M3157" s="326"/>
      <c r="N3157" s="326"/>
      <c r="O3157" s="327">
        <v>0.17449999999999999</v>
      </c>
      <c r="P3157" s="326"/>
      <c r="Q3157" s="290">
        <v>0</v>
      </c>
    </row>
    <row r="3158" spans="1:17" ht="13.8" hidden="1" outlineLevel="1" collapsed="1" thickBot="1" x14ac:dyDescent="0.3">
      <c r="A3158" s="287"/>
      <c r="B3158" s="287"/>
      <c r="C3158" s="287"/>
      <c r="D3158" s="325">
        <v>100462435</v>
      </c>
      <c r="E3158" s="326"/>
      <c r="F3158" s="326"/>
      <c r="G3158" s="326"/>
      <c r="H3158" s="326"/>
      <c r="I3158" s="327">
        <v>0.17449999999999999</v>
      </c>
      <c r="J3158" s="326"/>
      <c r="K3158" s="326"/>
      <c r="L3158" s="328"/>
      <c r="M3158" s="326"/>
      <c r="N3158" s="326"/>
      <c r="O3158" s="327">
        <v>0.17449999999999999</v>
      </c>
      <c r="P3158" s="326"/>
      <c r="Q3158" s="290">
        <v>0</v>
      </c>
    </row>
    <row r="3159" spans="1:17" ht="13.8" hidden="1" outlineLevel="1" collapsed="1" thickBot="1" x14ac:dyDescent="0.3">
      <c r="A3159" s="287"/>
      <c r="B3159" s="287"/>
      <c r="C3159" s="287"/>
      <c r="D3159" s="325">
        <v>100462437</v>
      </c>
      <c r="E3159" s="326"/>
      <c r="F3159" s="326"/>
      <c r="G3159" s="326"/>
      <c r="H3159" s="326"/>
      <c r="I3159" s="327">
        <v>0.17449999999999999</v>
      </c>
      <c r="J3159" s="326"/>
      <c r="K3159" s="326"/>
      <c r="L3159" s="328"/>
      <c r="M3159" s="326"/>
      <c r="N3159" s="326"/>
      <c r="O3159" s="327">
        <v>0.17449999999999999</v>
      </c>
      <c r="P3159" s="326"/>
      <c r="Q3159" s="290">
        <v>0</v>
      </c>
    </row>
    <row r="3160" spans="1:17" ht="13.8" hidden="1" outlineLevel="1" collapsed="1" thickBot="1" x14ac:dyDescent="0.3">
      <c r="A3160" s="287"/>
      <c r="B3160" s="287"/>
      <c r="C3160" s="287"/>
      <c r="D3160" s="325">
        <v>100462438</v>
      </c>
      <c r="E3160" s="326"/>
      <c r="F3160" s="326"/>
      <c r="G3160" s="326"/>
      <c r="H3160" s="326"/>
      <c r="I3160" s="327">
        <v>0.17449999999999999</v>
      </c>
      <c r="J3160" s="326"/>
      <c r="K3160" s="326"/>
      <c r="L3160" s="328"/>
      <c r="M3160" s="326"/>
      <c r="N3160" s="326"/>
      <c r="O3160" s="327">
        <v>0.17449999999999999</v>
      </c>
      <c r="P3160" s="326"/>
      <c r="Q3160" s="290">
        <v>0</v>
      </c>
    </row>
    <row r="3161" spans="1:17" ht="13.8" hidden="1" outlineLevel="1" collapsed="1" thickBot="1" x14ac:dyDescent="0.3">
      <c r="A3161" s="287"/>
      <c r="B3161" s="287"/>
      <c r="C3161" s="287"/>
      <c r="D3161" s="325">
        <v>100462439</v>
      </c>
      <c r="E3161" s="326"/>
      <c r="F3161" s="326"/>
      <c r="G3161" s="326"/>
      <c r="H3161" s="326"/>
      <c r="I3161" s="327">
        <v>1.3</v>
      </c>
      <c r="J3161" s="326"/>
      <c r="K3161" s="326"/>
      <c r="L3161" s="328"/>
      <c r="M3161" s="326"/>
      <c r="N3161" s="326"/>
      <c r="O3161" s="327">
        <v>1.3</v>
      </c>
      <c r="P3161" s="326"/>
      <c r="Q3161" s="290">
        <v>0</v>
      </c>
    </row>
    <row r="3162" spans="1:17" ht="13.8" hidden="1" outlineLevel="1" collapsed="1" thickBot="1" x14ac:dyDescent="0.3">
      <c r="A3162" s="287"/>
      <c r="B3162" s="287"/>
      <c r="C3162" s="287"/>
      <c r="D3162" s="325">
        <v>100462440</v>
      </c>
      <c r="E3162" s="326"/>
      <c r="F3162" s="326"/>
      <c r="G3162" s="326"/>
      <c r="H3162" s="326"/>
      <c r="I3162" s="327">
        <v>0.55000000000000004</v>
      </c>
      <c r="J3162" s="326"/>
      <c r="K3162" s="326"/>
      <c r="L3162" s="328"/>
      <c r="M3162" s="326"/>
      <c r="N3162" s="326"/>
      <c r="O3162" s="327">
        <v>0.55000000000000004</v>
      </c>
      <c r="P3162" s="326"/>
      <c r="Q3162" s="290">
        <v>0</v>
      </c>
    </row>
    <row r="3163" spans="1:17" ht="13.8" hidden="1" outlineLevel="1" collapsed="1" thickBot="1" x14ac:dyDescent="0.3">
      <c r="A3163" s="287"/>
      <c r="B3163" s="287"/>
      <c r="C3163" s="287"/>
      <c r="D3163" s="325">
        <v>100462441</v>
      </c>
      <c r="E3163" s="326"/>
      <c r="F3163" s="326"/>
      <c r="G3163" s="326"/>
      <c r="H3163" s="326"/>
      <c r="I3163" s="327">
        <v>0.13</v>
      </c>
      <c r="J3163" s="326"/>
      <c r="K3163" s="326"/>
      <c r="L3163" s="328"/>
      <c r="M3163" s="326"/>
      <c r="N3163" s="326"/>
      <c r="O3163" s="327">
        <v>0.13</v>
      </c>
      <c r="P3163" s="326"/>
      <c r="Q3163" s="290">
        <v>0</v>
      </c>
    </row>
    <row r="3164" spans="1:17" ht="13.8" hidden="1" outlineLevel="1" collapsed="1" thickBot="1" x14ac:dyDescent="0.3">
      <c r="A3164" s="287"/>
      <c r="B3164" s="287"/>
      <c r="C3164" s="287"/>
      <c r="D3164" s="325">
        <v>100462445</v>
      </c>
      <c r="E3164" s="326"/>
      <c r="F3164" s="326"/>
      <c r="G3164" s="326"/>
      <c r="H3164" s="326"/>
      <c r="I3164" s="327">
        <v>0.42</v>
      </c>
      <c r="J3164" s="326"/>
      <c r="K3164" s="326"/>
      <c r="L3164" s="328"/>
      <c r="M3164" s="326"/>
      <c r="N3164" s="326"/>
      <c r="O3164" s="327">
        <v>0.42</v>
      </c>
      <c r="P3164" s="326"/>
      <c r="Q3164" s="290">
        <v>0</v>
      </c>
    </row>
    <row r="3165" spans="1:17" ht="13.8" hidden="1" outlineLevel="1" collapsed="1" thickBot="1" x14ac:dyDescent="0.3">
      <c r="A3165" s="287"/>
      <c r="B3165" s="287"/>
      <c r="C3165" s="287"/>
      <c r="D3165" s="325">
        <v>100462446</v>
      </c>
      <c r="E3165" s="326"/>
      <c r="F3165" s="326"/>
      <c r="G3165" s="326"/>
      <c r="H3165" s="326"/>
      <c r="I3165" s="327">
        <v>0.54</v>
      </c>
      <c r="J3165" s="326"/>
      <c r="K3165" s="326"/>
      <c r="L3165" s="328"/>
      <c r="M3165" s="326"/>
      <c r="N3165" s="326"/>
      <c r="O3165" s="327">
        <v>0.54</v>
      </c>
      <c r="P3165" s="326"/>
      <c r="Q3165" s="290">
        <v>0</v>
      </c>
    </row>
    <row r="3166" spans="1:17" ht="13.8" hidden="1" outlineLevel="1" collapsed="1" thickBot="1" x14ac:dyDescent="0.3">
      <c r="A3166" s="287"/>
      <c r="B3166" s="287"/>
      <c r="C3166" s="287"/>
      <c r="D3166" s="325">
        <v>100462447</v>
      </c>
      <c r="E3166" s="326"/>
      <c r="F3166" s="326"/>
      <c r="G3166" s="326"/>
      <c r="H3166" s="326"/>
      <c r="I3166" s="327">
        <v>0.33</v>
      </c>
      <c r="J3166" s="326"/>
      <c r="K3166" s="326"/>
      <c r="L3166" s="328"/>
      <c r="M3166" s="326"/>
      <c r="N3166" s="326"/>
      <c r="O3166" s="327">
        <v>0.33</v>
      </c>
      <c r="P3166" s="326"/>
      <c r="Q3166" s="290">
        <v>0</v>
      </c>
    </row>
    <row r="3167" spans="1:17" ht="13.8" hidden="1" outlineLevel="1" collapsed="1" thickBot="1" x14ac:dyDescent="0.3">
      <c r="A3167" s="287"/>
      <c r="B3167" s="287"/>
      <c r="C3167" s="287"/>
      <c r="D3167" s="325">
        <v>100462448</v>
      </c>
      <c r="E3167" s="326"/>
      <c r="F3167" s="326"/>
      <c r="G3167" s="326"/>
      <c r="H3167" s="326"/>
      <c r="I3167" s="327">
        <v>0.65</v>
      </c>
      <c r="J3167" s="326"/>
      <c r="K3167" s="326"/>
      <c r="L3167" s="328"/>
      <c r="M3167" s="326"/>
      <c r="N3167" s="326"/>
      <c r="O3167" s="327">
        <v>0.65</v>
      </c>
      <c r="P3167" s="326"/>
      <c r="Q3167" s="290">
        <v>0</v>
      </c>
    </row>
    <row r="3168" spans="1:17" ht="13.8" hidden="1" outlineLevel="1" collapsed="1" thickBot="1" x14ac:dyDescent="0.3">
      <c r="A3168" s="287"/>
      <c r="B3168" s="287"/>
      <c r="C3168" s="287"/>
      <c r="D3168" s="325">
        <v>100462449</v>
      </c>
      <c r="E3168" s="326"/>
      <c r="F3168" s="326"/>
      <c r="G3168" s="326"/>
      <c r="H3168" s="326"/>
      <c r="I3168" s="327">
        <v>0.17449999999999999</v>
      </c>
      <c r="J3168" s="326"/>
      <c r="K3168" s="326"/>
      <c r="L3168" s="328"/>
      <c r="M3168" s="326"/>
      <c r="N3168" s="326"/>
      <c r="O3168" s="327">
        <v>0.17449999999999999</v>
      </c>
      <c r="P3168" s="326"/>
      <c r="Q3168" s="290">
        <v>0</v>
      </c>
    </row>
    <row r="3169" spans="1:17" ht="13.8" hidden="1" outlineLevel="1" collapsed="1" thickBot="1" x14ac:dyDescent="0.3">
      <c r="A3169" s="287"/>
      <c r="B3169" s="287"/>
      <c r="C3169" s="287"/>
      <c r="D3169" s="325">
        <v>100462450</v>
      </c>
      <c r="E3169" s="326"/>
      <c r="F3169" s="326"/>
      <c r="G3169" s="326"/>
      <c r="H3169" s="326"/>
      <c r="I3169" s="327">
        <v>0.17449999999999999</v>
      </c>
      <c r="J3169" s="326"/>
      <c r="K3169" s="326"/>
      <c r="L3169" s="328"/>
      <c r="M3169" s="326"/>
      <c r="N3169" s="326"/>
      <c r="O3169" s="327">
        <v>0.17449999999999999</v>
      </c>
      <c r="P3169" s="326"/>
      <c r="Q3169" s="290">
        <v>0</v>
      </c>
    </row>
    <row r="3170" spans="1:17" ht="13.8" hidden="1" outlineLevel="1" collapsed="1" thickBot="1" x14ac:dyDescent="0.3">
      <c r="A3170" s="287"/>
      <c r="B3170" s="287"/>
      <c r="C3170" s="287"/>
      <c r="D3170" s="325">
        <v>100462451</v>
      </c>
      <c r="E3170" s="326"/>
      <c r="F3170" s="326"/>
      <c r="G3170" s="326"/>
      <c r="H3170" s="326"/>
      <c r="I3170" s="327">
        <v>0.36</v>
      </c>
      <c r="J3170" s="326"/>
      <c r="K3170" s="326"/>
      <c r="L3170" s="328"/>
      <c r="M3170" s="326"/>
      <c r="N3170" s="326"/>
      <c r="O3170" s="327">
        <v>0.36</v>
      </c>
      <c r="P3170" s="326"/>
      <c r="Q3170" s="290">
        <v>0</v>
      </c>
    </row>
    <row r="3171" spans="1:17" ht="13.8" hidden="1" outlineLevel="1" collapsed="1" thickBot="1" x14ac:dyDescent="0.3">
      <c r="A3171" s="287"/>
      <c r="B3171" s="287"/>
      <c r="C3171" s="287"/>
      <c r="D3171" s="325">
        <v>100462453</v>
      </c>
      <c r="E3171" s="326"/>
      <c r="F3171" s="326"/>
      <c r="G3171" s="326"/>
      <c r="H3171" s="326"/>
      <c r="I3171" s="327">
        <v>0.17449999999999999</v>
      </c>
      <c r="J3171" s="326"/>
      <c r="K3171" s="326"/>
      <c r="L3171" s="328"/>
      <c r="M3171" s="326"/>
      <c r="N3171" s="326"/>
      <c r="O3171" s="327">
        <v>0.17449999999999999</v>
      </c>
      <c r="P3171" s="326"/>
      <c r="Q3171" s="290">
        <v>0</v>
      </c>
    </row>
    <row r="3172" spans="1:17" ht="13.8" hidden="1" outlineLevel="1" collapsed="1" thickBot="1" x14ac:dyDescent="0.3">
      <c r="A3172" s="287"/>
      <c r="B3172" s="287"/>
      <c r="C3172" s="287"/>
      <c r="D3172" s="325">
        <v>100462454</v>
      </c>
      <c r="E3172" s="326"/>
      <c r="F3172" s="326"/>
      <c r="G3172" s="326"/>
      <c r="H3172" s="326"/>
      <c r="I3172" s="327">
        <v>0.28000000000000003</v>
      </c>
      <c r="J3172" s="326"/>
      <c r="K3172" s="326"/>
      <c r="L3172" s="328"/>
      <c r="M3172" s="326"/>
      <c r="N3172" s="326"/>
      <c r="O3172" s="327">
        <v>0.28000000000000003</v>
      </c>
      <c r="P3172" s="326"/>
      <c r="Q3172" s="290">
        <v>0</v>
      </c>
    </row>
    <row r="3173" spans="1:17" ht="13.8" hidden="1" outlineLevel="1" collapsed="1" thickBot="1" x14ac:dyDescent="0.3">
      <c r="A3173" s="287"/>
      <c r="B3173" s="287"/>
      <c r="C3173" s="287"/>
      <c r="D3173" s="325">
        <v>100462525</v>
      </c>
      <c r="E3173" s="326"/>
      <c r="F3173" s="326"/>
      <c r="G3173" s="326"/>
      <c r="H3173" s="326"/>
      <c r="I3173" s="327">
        <v>0.17449999999999999</v>
      </c>
      <c r="J3173" s="326"/>
      <c r="K3173" s="326"/>
      <c r="L3173" s="328"/>
      <c r="M3173" s="326"/>
      <c r="N3173" s="326"/>
      <c r="O3173" s="327">
        <v>0.17449999999999999</v>
      </c>
      <c r="P3173" s="326"/>
      <c r="Q3173" s="290">
        <v>0</v>
      </c>
    </row>
    <row r="3174" spans="1:17" ht="13.8" hidden="1" outlineLevel="1" collapsed="1" thickBot="1" x14ac:dyDescent="0.3">
      <c r="A3174" s="287"/>
      <c r="B3174" s="287"/>
      <c r="C3174" s="287"/>
      <c r="D3174" s="325">
        <v>100462535</v>
      </c>
      <c r="E3174" s="326"/>
      <c r="F3174" s="326"/>
      <c r="G3174" s="326"/>
      <c r="H3174" s="326"/>
      <c r="I3174" s="327">
        <v>0.55000000000000004</v>
      </c>
      <c r="J3174" s="326"/>
      <c r="K3174" s="326"/>
      <c r="L3174" s="328"/>
      <c r="M3174" s="326"/>
      <c r="N3174" s="326"/>
      <c r="O3174" s="327">
        <v>0.55000000000000004</v>
      </c>
      <c r="P3174" s="326"/>
      <c r="Q3174" s="290">
        <v>0</v>
      </c>
    </row>
    <row r="3175" spans="1:17" ht="13.8" hidden="1" outlineLevel="1" collapsed="1" thickBot="1" x14ac:dyDescent="0.3">
      <c r="A3175" s="287"/>
      <c r="B3175" s="287"/>
      <c r="C3175" s="287"/>
      <c r="D3175" s="325">
        <v>100462541</v>
      </c>
      <c r="E3175" s="326"/>
      <c r="F3175" s="326"/>
      <c r="G3175" s="326"/>
      <c r="H3175" s="326"/>
      <c r="I3175" s="327">
        <v>0.41</v>
      </c>
      <c r="J3175" s="326"/>
      <c r="K3175" s="326"/>
      <c r="L3175" s="328"/>
      <c r="M3175" s="326"/>
      <c r="N3175" s="326"/>
      <c r="O3175" s="327">
        <v>0.41</v>
      </c>
      <c r="P3175" s="326"/>
      <c r="Q3175" s="290">
        <v>0</v>
      </c>
    </row>
    <row r="3176" spans="1:17" ht="13.8" hidden="1" outlineLevel="1" collapsed="1" thickBot="1" x14ac:dyDescent="0.3">
      <c r="A3176" s="287"/>
      <c r="B3176" s="287"/>
      <c r="C3176" s="287"/>
      <c r="D3176" s="325">
        <v>100462506</v>
      </c>
      <c r="E3176" s="326"/>
      <c r="F3176" s="326"/>
      <c r="G3176" s="326"/>
      <c r="H3176" s="326"/>
      <c r="I3176" s="327">
        <v>0.17449999999999999</v>
      </c>
      <c r="J3176" s="326"/>
      <c r="K3176" s="326"/>
      <c r="L3176" s="328"/>
      <c r="M3176" s="326"/>
      <c r="N3176" s="326"/>
      <c r="O3176" s="327">
        <v>0.17449999999999999</v>
      </c>
      <c r="P3176" s="326"/>
      <c r="Q3176" s="290">
        <v>0</v>
      </c>
    </row>
    <row r="3177" spans="1:17" ht="13.8" hidden="1" outlineLevel="1" collapsed="1" thickBot="1" x14ac:dyDescent="0.3">
      <c r="A3177" s="287"/>
      <c r="B3177" s="287"/>
      <c r="C3177" s="287"/>
      <c r="D3177" s="325">
        <v>100461396</v>
      </c>
      <c r="E3177" s="326"/>
      <c r="F3177" s="326"/>
      <c r="G3177" s="326"/>
      <c r="H3177" s="326"/>
      <c r="I3177" s="327">
        <v>0.17449999999999999</v>
      </c>
      <c r="J3177" s="326"/>
      <c r="K3177" s="326"/>
      <c r="L3177" s="328"/>
      <c r="M3177" s="326"/>
      <c r="N3177" s="326"/>
      <c r="O3177" s="327">
        <v>0.17449999999999999</v>
      </c>
      <c r="P3177" s="326"/>
      <c r="Q3177" s="290">
        <v>0</v>
      </c>
    </row>
    <row r="3178" spans="1:17" ht="13.8" hidden="1" outlineLevel="1" collapsed="1" thickBot="1" x14ac:dyDescent="0.3">
      <c r="A3178" s="287"/>
      <c r="B3178" s="287"/>
      <c r="C3178" s="287"/>
      <c r="D3178" s="325">
        <v>100462327</v>
      </c>
      <c r="E3178" s="326"/>
      <c r="F3178" s="326"/>
      <c r="G3178" s="326"/>
      <c r="H3178" s="326"/>
      <c r="I3178" s="327">
        <v>0.83</v>
      </c>
      <c r="J3178" s="326"/>
      <c r="K3178" s="326"/>
      <c r="L3178" s="328"/>
      <c r="M3178" s="326"/>
      <c r="N3178" s="326"/>
      <c r="O3178" s="327">
        <v>0.83</v>
      </c>
      <c r="P3178" s="326"/>
      <c r="Q3178" s="290">
        <v>0</v>
      </c>
    </row>
    <row r="3179" spans="1:17" ht="13.8" hidden="1" outlineLevel="1" collapsed="1" thickBot="1" x14ac:dyDescent="0.3">
      <c r="A3179" s="287"/>
      <c r="B3179" s="287"/>
      <c r="C3179" s="287"/>
      <c r="D3179" s="325">
        <v>100462518</v>
      </c>
      <c r="E3179" s="326"/>
      <c r="F3179" s="326"/>
      <c r="G3179" s="326"/>
      <c r="H3179" s="326"/>
      <c r="I3179" s="327">
        <v>1.45</v>
      </c>
      <c r="J3179" s="326"/>
      <c r="K3179" s="326"/>
      <c r="L3179" s="328"/>
      <c r="M3179" s="326"/>
      <c r="N3179" s="326"/>
      <c r="O3179" s="327">
        <v>1.45</v>
      </c>
      <c r="P3179" s="326"/>
      <c r="Q3179" s="290">
        <v>0</v>
      </c>
    </row>
    <row r="3180" spans="1:17" ht="13.8" hidden="1" outlineLevel="1" collapsed="1" thickBot="1" x14ac:dyDescent="0.3">
      <c r="A3180" s="287"/>
      <c r="B3180" s="287"/>
      <c r="C3180" s="287"/>
      <c r="D3180" s="325">
        <v>100462519</v>
      </c>
      <c r="E3180" s="326"/>
      <c r="F3180" s="326"/>
      <c r="G3180" s="326"/>
      <c r="H3180" s="326"/>
      <c r="I3180" s="327">
        <v>2.2999999999999998</v>
      </c>
      <c r="J3180" s="326"/>
      <c r="K3180" s="326"/>
      <c r="L3180" s="328"/>
      <c r="M3180" s="326"/>
      <c r="N3180" s="326"/>
      <c r="O3180" s="327">
        <v>2.2999999999999998</v>
      </c>
      <c r="P3180" s="326"/>
      <c r="Q3180" s="290">
        <v>0</v>
      </c>
    </row>
    <row r="3181" spans="1:17" ht="13.8" hidden="1" outlineLevel="1" collapsed="1" thickBot="1" x14ac:dyDescent="0.3">
      <c r="A3181" s="287"/>
      <c r="B3181" s="287"/>
      <c r="C3181" s="287"/>
      <c r="D3181" s="325">
        <v>100462521</v>
      </c>
      <c r="E3181" s="326"/>
      <c r="F3181" s="326"/>
      <c r="G3181" s="326"/>
      <c r="H3181" s="326"/>
      <c r="I3181" s="327">
        <v>0.17449999999999999</v>
      </c>
      <c r="J3181" s="326"/>
      <c r="K3181" s="326"/>
      <c r="L3181" s="328"/>
      <c r="M3181" s="326"/>
      <c r="N3181" s="326"/>
      <c r="O3181" s="327">
        <v>0.17449999999999999</v>
      </c>
      <c r="P3181" s="326"/>
      <c r="Q3181" s="290">
        <v>0</v>
      </c>
    </row>
    <row r="3182" spans="1:17" ht="13.8" hidden="1" outlineLevel="1" collapsed="1" thickBot="1" x14ac:dyDescent="0.3">
      <c r="A3182" s="287"/>
      <c r="B3182" s="287"/>
      <c r="C3182" s="287"/>
      <c r="D3182" s="325">
        <v>100462552</v>
      </c>
      <c r="E3182" s="326"/>
      <c r="F3182" s="326"/>
      <c r="G3182" s="326"/>
      <c r="H3182" s="326"/>
      <c r="I3182" s="327">
        <v>0.17449999999999999</v>
      </c>
      <c r="J3182" s="326"/>
      <c r="K3182" s="326"/>
      <c r="L3182" s="328"/>
      <c r="M3182" s="326"/>
      <c r="N3182" s="326"/>
      <c r="O3182" s="327">
        <v>0.17449999999999999</v>
      </c>
      <c r="P3182" s="326"/>
      <c r="Q3182" s="290">
        <v>0</v>
      </c>
    </row>
    <row r="3183" spans="1:17" ht="13.8" hidden="1" outlineLevel="1" collapsed="1" thickBot="1" x14ac:dyDescent="0.3">
      <c r="A3183" s="287"/>
      <c r="B3183" s="287"/>
      <c r="C3183" s="287"/>
      <c r="D3183" s="325">
        <v>100462554</v>
      </c>
      <c r="E3183" s="326"/>
      <c r="F3183" s="326"/>
      <c r="G3183" s="326"/>
      <c r="H3183" s="326"/>
      <c r="I3183" s="327">
        <v>0.17449999999999999</v>
      </c>
      <c r="J3183" s="326"/>
      <c r="K3183" s="326"/>
      <c r="L3183" s="328"/>
      <c r="M3183" s="326"/>
      <c r="N3183" s="326"/>
      <c r="O3183" s="327">
        <v>0.17449999999999999</v>
      </c>
      <c r="P3183" s="326"/>
      <c r="Q3183" s="290">
        <v>0</v>
      </c>
    </row>
    <row r="3184" spans="1:17" ht="13.8" hidden="1" outlineLevel="1" collapsed="1" thickBot="1" x14ac:dyDescent="0.3">
      <c r="A3184" s="287"/>
      <c r="B3184" s="287"/>
      <c r="C3184" s="287"/>
      <c r="D3184" s="325">
        <v>100462559</v>
      </c>
      <c r="E3184" s="326"/>
      <c r="F3184" s="326"/>
      <c r="G3184" s="326"/>
      <c r="H3184" s="326"/>
      <c r="I3184" s="327">
        <v>0.17449999999999999</v>
      </c>
      <c r="J3184" s="326"/>
      <c r="K3184" s="326"/>
      <c r="L3184" s="328"/>
      <c r="M3184" s="326"/>
      <c r="N3184" s="326"/>
      <c r="O3184" s="327">
        <v>0.17449999999999999</v>
      </c>
      <c r="P3184" s="326"/>
      <c r="Q3184" s="290">
        <v>0</v>
      </c>
    </row>
    <row r="3185" spans="1:17" ht="13.8" hidden="1" outlineLevel="1" collapsed="1" thickBot="1" x14ac:dyDescent="0.3">
      <c r="A3185" s="287"/>
      <c r="B3185" s="287"/>
      <c r="C3185" s="287"/>
      <c r="D3185" s="325">
        <v>100462562</v>
      </c>
      <c r="E3185" s="326"/>
      <c r="F3185" s="326"/>
      <c r="G3185" s="326"/>
      <c r="H3185" s="326"/>
      <c r="I3185" s="327">
        <v>0.17449999999999999</v>
      </c>
      <c r="J3185" s="326"/>
      <c r="K3185" s="326"/>
      <c r="L3185" s="328"/>
      <c r="M3185" s="326"/>
      <c r="N3185" s="326"/>
      <c r="O3185" s="327">
        <v>0.17449999999999999</v>
      </c>
      <c r="P3185" s="326"/>
      <c r="Q3185" s="290">
        <v>0</v>
      </c>
    </row>
    <row r="3186" spans="1:17" ht="13.8" hidden="1" outlineLevel="1" collapsed="1" thickBot="1" x14ac:dyDescent="0.3">
      <c r="A3186" s="287"/>
      <c r="B3186" s="287"/>
      <c r="C3186" s="287"/>
      <c r="D3186" s="325">
        <v>100462565</v>
      </c>
      <c r="E3186" s="326"/>
      <c r="F3186" s="326"/>
      <c r="G3186" s="326"/>
      <c r="H3186" s="326"/>
      <c r="I3186" s="327">
        <v>0.17449999999999999</v>
      </c>
      <c r="J3186" s="326"/>
      <c r="K3186" s="326"/>
      <c r="L3186" s="328"/>
      <c r="M3186" s="326"/>
      <c r="N3186" s="326"/>
      <c r="O3186" s="327">
        <v>0.17449999999999999</v>
      </c>
      <c r="P3186" s="326"/>
      <c r="Q3186" s="290">
        <v>0</v>
      </c>
    </row>
    <row r="3187" spans="1:17" ht="13.8" hidden="1" outlineLevel="1" collapsed="1" thickBot="1" x14ac:dyDescent="0.3">
      <c r="A3187" s="287"/>
      <c r="B3187" s="287"/>
      <c r="C3187" s="287"/>
      <c r="D3187" s="325">
        <v>100462566</v>
      </c>
      <c r="E3187" s="326"/>
      <c r="F3187" s="326"/>
      <c r="G3187" s="326"/>
      <c r="H3187" s="326"/>
      <c r="I3187" s="327">
        <v>0.63</v>
      </c>
      <c r="J3187" s="326"/>
      <c r="K3187" s="326"/>
      <c r="L3187" s="328"/>
      <c r="M3187" s="326"/>
      <c r="N3187" s="326"/>
      <c r="O3187" s="327">
        <v>0.63</v>
      </c>
      <c r="P3187" s="326"/>
      <c r="Q3187" s="290">
        <v>0</v>
      </c>
    </row>
    <row r="3188" spans="1:17" ht="13.8" hidden="1" outlineLevel="1" collapsed="1" thickBot="1" x14ac:dyDescent="0.3">
      <c r="A3188" s="287"/>
      <c r="B3188" s="287"/>
      <c r="C3188" s="287"/>
      <c r="D3188" s="325">
        <v>100462570</v>
      </c>
      <c r="E3188" s="326"/>
      <c r="F3188" s="326"/>
      <c r="G3188" s="326"/>
      <c r="H3188" s="326"/>
      <c r="I3188" s="327">
        <v>0.17449999999999999</v>
      </c>
      <c r="J3188" s="326"/>
      <c r="K3188" s="326"/>
      <c r="L3188" s="328"/>
      <c r="M3188" s="326"/>
      <c r="N3188" s="326"/>
      <c r="O3188" s="327">
        <v>0.17449999999999999</v>
      </c>
      <c r="P3188" s="326"/>
      <c r="Q3188" s="290">
        <v>0</v>
      </c>
    </row>
    <row r="3189" spans="1:17" ht="13.8" hidden="1" outlineLevel="1" collapsed="1" thickBot="1" x14ac:dyDescent="0.3">
      <c r="A3189" s="287"/>
      <c r="B3189" s="287"/>
      <c r="C3189" s="287"/>
      <c r="D3189" s="325">
        <v>100462573</v>
      </c>
      <c r="E3189" s="326"/>
      <c r="F3189" s="326"/>
      <c r="G3189" s="326"/>
      <c r="H3189" s="326"/>
      <c r="I3189" s="327">
        <v>0.17449999999999999</v>
      </c>
      <c r="J3189" s="326"/>
      <c r="K3189" s="326"/>
      <c r="L3189" s="328"/>
      <c r="M3189" s="326"/>
      <c r="N3189" s="326"/>
      <c r="O3189" s="327">
        <v>0.17449999999999999</v>
      </c>
      <c r="P3189" s="326"/>
      <c r="Q3189" s="290">
        <v>0</v>
      </c>
    </row>
    <row r="3190" spans="1:17" ht="13.8" hidden="1" outlineLevel="1" collapsed="1" thickBot="1" x14ac:dyDescent="0.3">
      <c r="A3190" s="287"/>
      <c r="B3190" s="287"/>
      <c r="C3190" s="287"/>
      <c r="D3190" s="325">
        <v>100462574</v>
      </c>
      <c r="E3190" s="326"/>
      <c r="F3190" s="326"/>
      <c r="G3190" s="326"/>
      <c r="H3190" s="326"/>
      <c r="I3190" s="327">
        <v>0.17449999999999999</v>
      </c>
      <c r="J3190" s="326"/>
      <c r="K3190" s="326"/>
      <c r="L3190" s="328"/>
      <c r="M3190" s="326"/>
      <c r="N3190" s="326"/>
      <c r="O3190" s="327">
        <v>0.17449999999999999</v>
      </c>
      <c r="P3190" s="326"/>
      <c r="Q3190" s="290">
        <v>0</v>
      </c>
    </row>
    <row r="3191" spans="1:17" ht="13.8" hidden="1" outlineLevel="1" collapsed="1" thickBot="1" x14ac:dyDescent="0.3">
      <c r="A3191" s="287"/>
      <c r="B3191" s="287"/>
      <c r="C3191" s="287"/>
      <c r="D3191" s="325">
        <v>100462576</v>
      </c>
      <c r="E3191" s="326"/>
      <c r="F3191" s="326"/>
      <c r="G3191" s="326"/>
      <c r="H3191" s="326"/>
      <c r="I3191" s="327">
        <v>0.17449999999999999</v>
      </c>
      <c r="J3191" s="326"/>
      <c r="K3191" s="326"/>
      <c r="L3191" s="328"/>
      <c r="M3191" s="326"/>
      <c r="N3191" s="326"/>
      <c r="O3191" s="327">
        <v>0.17449999999999999</v>
      </c>
      <c r="P3191" s="326"/>
      <c r="Q3191" s="290">
        <v>0</v>
      </c>
    </row>
    <row r="3192" spans="1:17" ht="13.8" hidden="1" outlineLevel="1" collapsed="1" thickBot="1" x14ac:dyDescent="0.3">
      <c r="A3192" s="287"/>
      <c r="B3192" s="287"/>
      <c r="C3192" s="287"/>
      <c r="D3192" s="325">
        <v>100462578</v>
      </c>
      <c r="E3192" s="326"/>
      <c r="F3192" s="326"/>
      <c r="G3192" s="326"/>
      <c r="H3192" s="326"/>
      <c r="I3192" s="327">
        <v>0.17449999999999999</v>
      </c>
      <c r="J3192" s="326"/>
      <c r="K3192" s="326"/>
      <c r="L3192" s="328"/>
      <c r="M3192" s="326"/>
      <c r="N3192" s="326"/>
      <c r="O3192" s="327">
        <v>0.17449999999999999</v>
      </c>
      <c r="P3192" s="326"/>
      <c r="Q3192" s="290">
        <v>0</v>
      </c>
    </row>
    <row r="3193" spans="1:17" ht="13.8" hidden="1" outlineLevel="1" collapsed="1" thickBot="1" x14ac:dyDescent="0.3">
      <c r="A3193" s="287"/>
      <c r="B3193" s="287"/>
      <c r="C3193" s="287"/>
      <c r="D3193" s="325">
        <v>100462582</v>
      </c>
      <c r="E3193" s="326"/>
      <c r="F3193" s="326"/>
      <c r="G3193" s="326"/>
      <c r="H3193" s="326"/>
      <c r="I3193" s="327">
        <v>0.56999999999999995</v>
      </c>
      <c r="J3193" s="326"/>
      <c r="K3193" s="326"/>
      <c r="L3193" s="328"/>
      <c r="M3193" s="326"/>
      <c r="N3193" s="326"/>
      <c r="O3193" s="327">
        <v>0.56999999999999995</v>
      </c>
      <c r="P3193" s="326"/>
      <c r="Q3193" s="290">
        <v>0</v>
      </c>
    </row>
    <row r="3194" spans="1:17" ht="13.8" hidden="1" outlineLevel="1" collapsed="1" thickBot="1" x14ac:dyDescent="0.3">
      <c r="A3194" s="287"/>
      <c r="B3194" s="287"/>
      <c r="C3194" s="287"/>
      <c r="D3194" s="325">
        <v>100462644</v>
      </c>
      <c r="E3194" s="326"/>
      <c r="F3194" s="326"/>
      <c r="G3194" s="326"/>
      <c r="H3194" s="326"/>
      <c r="I3194" s="327">
        <v>0.17449999999999999</v>
      </c>
      <c r="J3194" s="326"/>
      <c r="K3194" s="326"/>
      <c r="L3194" s="328"/>
      <c r="M3194" s="326"/>
      <c r="N3194" s="326"/>
      <c r="O3194" s="327">
        <v>0.17449999999999999</v>
      </c>
      <c r="P3194" s="326"/>
      <c r="Q3194" s="290">
        <v>0</v>
      </c>
    </row>
    <row r="3195" spans="1:17" ht="13.8" hidden="1" outlineLevel="1" collapsed="1" thickBot="1" x14ac:dyDescent="0.3">
      <c r="A3195" s="287"/>
      <c r="B3195" s="287"/>
      <c r="C3195" s="287"/>
      <c r="D3195" s="325">
        <v>100462635</v>
      </c>
      <c r="E3195" s="326"/>
      <c r="F3195" s="326"/>
      <c r="G3195" s="326"/>
      <c r="H3195" s="326"/>
      <c r="I3195" s="327">
        <v>0.17449999999999999</v>
      </c>
      <c r="J3195" s="326"/>
      <c r="K3195" s="326"/>
      <c r="L3195" s="328"/>
      <c r="M3195" s="326"/>
      <c r="N3195" s="326"/>
      <c r="O3195" s="327">
        <v>0.17449999999999999</v>
      </c>
      <c r="P3195" s="326"/>
      <c r="Q3195" s="290">
        <v>0</v>
      </c>
    </row>
    <row r="3196" spans="1:17" ht="13.8" hidden="1" outlineLevel="1" collapsed="1" thickBot="1" x14ac:dyDescent="0.3">
      <c r="A3196" s="287"/>
      <c r="B3196" s="287"/>
      <c r="C3196" s="287"/>
      <c r="D3196" s="325">
        <v>100462637</v>
      </c>
      <c r="E3196" s="326"/>
      <c r="F3196" s="326"/>
      <c r="G3196" s="326"/>
      <c r="H3196" s="326"/>
      <c r="I3196" s="327">
        <v>0.14000000000000001</v>
      </c>
      <c r="J3196" s="326"/>
      <c r="K3196" s="326"/>
      <c r="L3196" s="328"/>
      <c r="M3196" s="326"/>
      <c r="N3196" s="326"/>
      <c r="O3196" s="327">
        <v>0.14000000000000001</v>
      </c>
      <c r="P3196" s="326"/>
      <c r="Q3196" s="290">
        <v>0</v>
      </c>
    </row>
    <row r="3197" spans="1:17" ht="13.8" hidden="1" outlineLevel="1" collapsed="1" thickBot="1" x14ac:dyDescent="0.3">
      <c r="A3197" s="287"/>
      <c r="B3197" s="287"/>
      <c r="C3197" s="287"/>
      <c r="D3197" s="325">
        <v>100462638</v>
      </c>
      <c r="E3197" s="326"/>
      <c r="F3197" s="326"/>
      <c r="G3197" s="326"/>
      <c r="H3197" s="326"/>
      <c r="I3197" s="327">
        <v>0.17449999999999999</v>
      </c>
      <c r="J3197" s="326"/>
      <c r="K3197" s="326"/>
      <c r="L3197" s="328"/>
      <c r="M3197" s="326"/>
      <c r="N3197" s="326"/>
      <c r="O3197" s="327">
        <v>0.17449999999999999</v>
      </c>
      <c r="P3197" s="326"/>
      <c r="Q3197" s="290">
        <v>0</v>
      </c>
    </row>
    <row r="3198" spans="1:17" ht="13.8" hidden="1" outlineLevel="1" collapsed="1" thickBot="1" x14ac:dyDescent="0.3">
      <c r="A3198" s="287"/>
      <c r="B3198" s="287"/>
      <c r="C3198" s="287"/>
      <c r="D3198" s="325">
        <v>100462632</v>
      </c>
      <c r="E3198" s="326"/>
      <c r="F3198" s="326"/>
      <c r="G3198" s="326"/>
      <c r="H3198" s="326"/>
      <c r="I3198" s="327">
        <v>0.17449999999999999</v>
      </c>
      <c r="J3198" s="326"/>
      <c r="K3198" s="326"/>
      <c r="L3198" s="328"/>
      <c r="M3198" s="326"/>
      <c r="N3198" s="326"/>
      <c r="O3198" s="327">
        <v>0.17449999999999999</v>
      </c>
      <c r="P3198" s="326"/>
      <c r="Q3198" s="290">
        <v>0</v>
      </c>
    </row>
    <row r="3199" spans="1:17" ht="13.8" hidden="1" outlineLevel="1" collapsed="1" thickBot="1" x14ac:dyDescent="0.3">
      <c r="A3199" s="287"/>
      <c r="B3199" s="287"/>
      <c r="C3199" s="287"/>
      <c r="D3199" s="325">
        <v>100462655</v>
      </c>
      <c r="E3199" s="326"/>
      <c r="F3199" s="326"/>
      <c r="G3199" s="326"/>
      <c r="H3199" s="326"/>
      <c r="I3199" s="327">
        <v>0.53</v>
      </c>
      <c r="J3199" s="326"/>
      <c r="K3199" s="326"/>
      <c r="L3199" s="328"/>
      <c r="M3199" s="326"/>
      <c r="N3199" s="326"/>
      <c r="O3199" s="327">
        <v>0.53</v>
      </c>
      <c r="P3199" s="326"/>
      <c r="Q3199" s="290">
        <v>0</v>
      </c>
    </row>
    <row r="3200" spans="1:17" ht="13.8" hidden="1" outlineLevel="1" collapsed="1" thickBot="1" x14ac:dyDescent="0.3">
      <c r="A3200" s="287"/>
      <c r="B3200" s="287"/>
      <c r="C3200" s="287"/>
      <c r="D3200" s="325">
        <v>100462724</v>
      </c>
      <c r="E3200" s="326"/>
      <c r="F3200" s="326"/>
      <c r="G3200" s="326"/>
      <c r="H3200" s="326"/>
      <c r="I3200" s="327">
        <v>0.35</v>
      </c>
      <c r="J3200" s="326"/>
      <c r="K3200" s="326"/>
      <c r="L3200" s="328"/>
      <c r="M3200" s="326"/>
      <c r="N3200" s="326"/>
      <c r="O3200" s="327">
        <v>0.35</v>
      </c>
      <c r="P3200" s="326"/>
      <c r="Q3200" s="290">
        <v>0</v>
      </c>
    </row>
    <row r="3201" spans="1:17" ht="13.8" hidden="1" outlineLevel="1" collapsed="1" thickBot="1" x14ac:dyDescent="0.3">
      <c r="A3201" s="287"/>
      <c r="B3201" s="287"/>
      <c r="C3201" s="287"/>
      <c r="D3201" s="325">
        <v>100462647</v>
      </c>
      <c r="E3201" s="326"/>
      <c r="F3201" s="326"/>
      <c r="G3201" s="326"/>
      <c r="H3201" s="326"/>
      <c r="I3201" s="327">
        <v>0.17449999999999999</v>
      </c>
      <c r="J3201" s="326"/>
      <c r="K3201" s="326"/>
      <c r="L3201" s="328"/>
      <c r="M3201" s="326"/>
      <c r="N3201" s="326"/>
      <c r="O3201" s="327">
        <v>0.17449999999999999</v>
      </c>
      <c r="P3201" s="326"/>
      <c r="Q3201" s="290">
        <v>0</v>
      </c>
    </row>
    <row r="3202" spans="1:17" ht="13.8" hidden="1" outlineLevel="1" collapsed="1" thickBot="1" x14ac:dyDescent="0.3">
      <c r="A3202" s="287"/>
      <c r="B3202" s="287"/>
      <c r="C3202" s="287"/>
      <c r="D3202" s="325">
        <v>100462648</v>
      </c>
      <c r="E3202" s="326"/>
      <c r="F3202" s="326"/>
      <c r="G3202" s="326"/>
      <c r="H3202" s="326"/>
      <c r="I3202" s="327">
        <v>0.17449999999999999</v>
      </c>
      <c r="J3202" s="326"/>
      <c r="K3202" s="326"/>
      <c r="L3202" s="328"/>
      <c r="M3202" s="326"/>
      <c r="N3202" s="326"/>
      <c r="O3202" s="327">
        <v>0.17449999999999999</v>
      </c>
      <c r="P3202" s="326"/>
      <c r="Q3202" s="290">
        <v>0</v>
      </c>
    </row>
    <row r="3203" spans="1:17" ht="13.8" hidden="1" outlineLevel="1" collapsed="1" thickBot="1" x14ac:dyDescent="0.3">
      <c r="A3203" s="287"/>
      <c r="B3203" s="287"/>
      <c r="C3203" s="287"/>
      <c r="D3203" s="325">
        <v>100462679</v>
      </c>
      <c r="E3203" s="326"/>
      <c r="F3203" s="326"/>
      <c r="G3203" s="326"/>
      <c r="H3203" s="326"/>
      <c r="I3203" s="327">
        <v>0.46</v>
      </c>
      <c r="J3203" s="326"/>
      <c r="K3203" s="326"/>
      <c r="L3203" s="328"/>
      <c r="M3203" s="326"/>
      <c r="N3203" s="326"/>
      <c r="O3203" s="327">
        <v>0.46</v>
      </c>
      <c r="P3203" s="326"/>
      <c r="Q3203" s="290">
        <v>0</v>
      </c>
    </row>
    <row r="3204" spans="1:17" ht="13.8" hidden="1" outlineLevel="1" collapsed="1" thickBot="1" x14ac:dyDescent="0.3">
      <c r="A3204" s="287"/>
      <c r="B3204" s="287"/>
      <c r="C3204" s="287"/>
      <c r="D3204" s="325">
        <v>100462682</v>
      </c>
      <c r="E3204" s="326"/>
      <c r="F3204" s="326"/>
      <c r="G3204" s="326"/>
      <c r="H3204" s="326"/>
      <c r="I3204" s="327">
        <v>7.0000000000000007E-2</v>
      </c>
      <c r="J3204" s="326"/>
      <c r="K3204" s="326"/>
      <c r="L3204" s="328"/>
      <c r="M3204" s="326"/>
      <c r="N3204" s="326"/>
      <c r="O3204" s="327">
        <v>7.0000000000000007E-2</v>
      </c>
      <c r="P3204" s="326"/>
      <c r="Q3204" s="290">
        <v>0</v>
      </c>
    </row>
    <row r="3205" spans="1:17" ht="13.8" hidden="1" outlineLevel="1" collapsed="1" thickBot="1" x14ac:dyDescent="0.3">
      <c r="A3205" s="287"/>
      <c r="B3205" s="287"/>
      <c r="C3205" s="287"/>
      <c r="D3205" s="325">
        <v>100462683</v>
      </c>
      <c r="E3205" s="326"/>
      <c r="F3205" s="326"/>
      <c r="G3205" s="326"/>
      <c r="H3205" s="326"/>
      <c r="I3205" s="327">
        <v>0.17449999999999999</v>
      </c>
      <c r="J3205" s="326"/>
      <c r="K3205" s="326"/>
      <c r="L3205" s="328"/>
      <c r="M3205" s="326"/>
      <c r="N3205" s="326"/>
      <c r="O3205" s="327">
        <v>0.17449999999999999</v>
      </c>
      <c r="P3205" s="326"/>
      <c r="Q3205" s="290">
        <v>0</v>
      </c>
    </row>
    <row r="3206" spans="1:17" ht="13.8" hidden="1" outlineLevel="1" collapsed="1" thickBot="1" x14ac:dyDescent="0.3">
      <c r="A3206" s="287"/>
      <c r="B3206" s="287"/>
      <c r="C3206" s="287"/>
      <c r="D3206" s="325">
        <v>100462692</v>
      </c>
      <c r="E3206" s="326"/>
      <c r="F3206" s="326"/>
      <c r="G3206" s="326"/>
      <c r="H3206" s="326"/>
      <c r="I3206" s="327">
        <v>0.17449999999999999</v>
      </c>
      <c r="J3206" s="326"/>
      <c r="K3206" s="326"/>
      <c r="L3206" s="328"/>
      <c r="M3206" s="326"/>
      <c r="N3206" s="326"/>
      <c r="O3206" s="327">
        <v>0.17449999999999999</v>
      </c>
      <c r="P3206" s="326"/>
      <c r="Q3206" s="290">
        <v>0</v>
      </c>
    </row>
    <row r="3207" spans="1:17" ht="13.8" hidden="1" outlineLevel="1" collapsed="1" thickBot="1" x14ac:dyDescent="0.3">
      <c r="A3207" s="287"/>
      <c r="B3207" s="287"/>
      <c r="C3207" s="287"/>
      <c r="D3207" s="325">
        <v>100462694</v>
      </c>
      <c r="E3207" s="326"/>
      <c r="F3207" s="326"/>
      <c r="G3207" s="326"/>
      <c r="H3207" s="326"/>
      <c r="I3207" s="327">
        <v>0.56000000000000005</v>
      </c>
      <c r="J3207" s="326"/>
      <c r="K3207" s="326"/>
      <c r="L3207" s="328"/>
      <c r="M3207" s="326"/>
      <c r="N3207" s="326"/>
      <c r="O3207" s="327">
        <v>0.56000000000000005</v>
      </c>
      <c r="P3207" s="326"/>
      <c r="Q3207" s="290">
        <v>0</v>
      </c>
    </row>
    <row r="3208" spans="1:17" ht="13.8" hidden="1" outlineLevel="1" collapsed="1" thickBot="1" x14ac:dyDescent="0.3">
      <c r="A3208" s="287"/>
      <c r="B3208" s="287"/>
      <c r="C3208" s="287"/>
      <c r="D3208" s="325">
        <v>100462703</v>
      </c>
      <c r="E3208" s="326"/>
      <c r="F3208" s="326"/>
      <c r="G3208" s="326"/>
      <c r="H3208" s="326"/>
      <c r="I3208" s="327">
        <v>0.17449999999999999</v>
      </c>
      <c r="J3208" s="326"/>
      <c r="K3208" s="326"/>
      <c r="L3208" s="328"/>
      <c r="M3208" s="326"/>
      <c r="N3208" s="326"/>
      <c r="O3208" s="327">
        <v>0.17449999999999999</v>
      </c>
      <c r="P3208" s="326"/>
      <c r="Q3208" s="290">
        <v>0</v>
      </c>
    </row>
    <row r="3209" spans="1:17" ht="13.8" hidden="1" outlineLevel="1" collapsed="1" thickBot="1" x14ac:dyDescent="0.3">
      <c r="A3209" s="287"/>
      <c r="B3209" s="287"/>
      <c r="C3209" s="287"/>
      <c r="D3209" s="325">
        <v>100462704</v>
      </c>
      <c r="E3209" s="326"/>
      <c r="F3209" s="326"/>
      <c r="G3209" s="326"/>
      <c r="H3209" s="326"/>
      <c r="I3209" s="327">
        <v>0.34</v>
      </c>
      <c r="J3209" s="326"/>
      <c r="K3209" s="326"/>
      <c r="L3209" s="328"/>
      <c r="M3209" s="326"/>
      <c r="N3209" s="326"/>
      <c r="O3209" s="327">
        <v>0.34</v>
      </c>
      <c r="P3209" s="326"/>
      <c r="Q3209" s="290">
        <v>0</v>
      </c>
    </row>
    <row r="3210" spans="1:17" ht="13.8" hidden="1" outlineLevel="1" collapsed="1" thickBot="1" x14ac:dyDescent="0.3">
      <c r="A3210" s="287"/>
      <c r="B3210" s="287"/>
      <c r="C3210" s="287"/>
      <c r="D3210" s="325">
        <v>100462728</v>
      </c>
      <c r="E3210" s="326"/>
      <c r="F3210" s="326"/>
      <c r="G3210" s="326"/>
      <c r="H3210" s="326"/>
      <c r="I3210" s="327">
        <v>6.5000000000000002E-2</v>
      </c>
      <c r="J3210" s="326"/>
      <c r="K3210" s="326"/>
      <c r="L3210" s="328"/>
      <c r="M3210" s="326"/>
      <c r="N3210" s="326"/>
      <c r="O3210" s="327">
        <v>6.5000000000000002E-2</v>
      </c>
      <c r="P3210" s="326"/>
      <c r="Q3210" s="290">
        <v>0</v>
      </c>
    </row>
    <row r="3211" spans="1:17" ht="13.8" hidden="1" outlineLevel="1" collapsed="1" thickBot="1" x14ac:dyDescent="0.3">
      <c r="A3211" s="287"/>
      <c r="B3211" s="287"/>
      <c r="C3211" s="287"/>
      <c r="D3211" s="325">
        <v>100462726</v>
      </c>
      <c r="E3211" s="326"/>
      <c r="F3211" s="326"/>
      <c r="G3211" s="326"/>
      <c r="H3211" s="326"/>
      <c r="I3211" s="327">
        <v>0.17449999999999999</v>
      </c>
      <c r="J3211" s="326"/>
      <c r="K3211" s="326"/>
      <c r="L3211" s="328"/>
      <c r="M3211" s="326"/>
      <c r="N3211" s="326"/>
      <c r="O3211" s="327">
        <v>0.17449999999999999</v>
      </c>
      <c r="P3211" s="326"/>
      <c r="Q3211" s="290">
        <v>0</v>
      </c>
    </row>
    <row r="3212" spans="1:17" ht="13.8" hidden="1" outlineLevel="1" collapsed="1" thickBot="1" x14ac:dyDescent="0.3">
      <c r="A3212" s="287"/>
      <c r="B3212" s="287"/>
      <c r="C3212" s="287"/>
      <c r="D3212" s="325">
        <v>100462776</v>
      </c>
      <c r="E3212" s="326"/>
      <c r="F3212" s="326"/>
      <c r="G3212" s="326"/>
      <c r="H3212" s="326"/>
      <c r="I3212" s="327">
        <v>6.5000000000000002E-2</v>
      </c>
      <c r="J3212" s="326"/>
      <c r="K3212" s="326"/>
      <c r="L3212" s="328"/>
      <c r="M3212" s="326"/>
      <c r="N3212" s="326"/>
      <c r="O3212" s="327">
        <v>6.5000000000000002E-2</v>
      </c>
      <c r="P3212" s="326"/>
      <c r="Q3212" s="290">
        <v>0</v>
      </c>
    </row>
    <row r="3213" spans="1:17" ht="13.8" hidden="1" outlineLevel="1" collapsed="1" thickBot="1" x14ac:dyDescent="0.3">
      <c r="A3213" s="287"/>
      <c r="B3213" s="287"/>
      <c r="C3213" s="287"/>
      <c r="D3213" s="325">
        <v>100462804</v>
      </c>
      <c r="E3213" s="326"/>
      <c r="F3213" s="326"/>
      <c r="G3213" s="326"/>
      <c r="H3213" s="326"/>
      <c r="I3213" s="327">
        <v>0.15</v>
      </c>
      <c r="J3213" s="326"/>
      <c r="K3213" s="326"/>
      <c r="L3213" s="328"/>
      <c r="M3213" s="326"/>
      <c r="N3213" s="326"/>
      <c r="O3213" s="327">
        <v>0.15</v>
      </c>
      <c r="P3213" s="326"/>
      <c r="Q3213" s="290">
        <v>0</v>
      </c>
    </row>
    <row r="3214" spans="1:17" ht="13.8" hidden="1" outlineLevel="1" collapsed="1" thickBot="1" x14ac:dyDescent="0.3">
      <c r="A3214" s="287"/>
      <c r="B3214" s="287"/>
      <c r="C3214" s="287"/>
      <c r="D3214" s="325">
        <v>100462805</v>
      </c>
      <c r="E3214" s="326"/>
      <c r="F3214" s="326"/>
      <c r="G3214" s="326"/>
      <c r="H3214" s="326"/>
      <c r="I3214" s="327">
        <v>0.52</v>
      </c>
      <c r="J3214" s="326"/>
      <c r="K3214" s="326"/>
      <c r="L3214" s="328"/>
      <c r="M3214" s="326"/>
      <c r="N3214" s="326"/>
      <c r="O3214" s="327">
        <v>0.52</v>
      </c>
      <c r="P3214" s="326"/>
      <c r="Q3214" s="290">
        <v>0</v>
      </c>
    </row>
    <row r="3215" spans="1:17" ht="13.8" hidden="1" outlineLevel="1" collapsed="1" thickBot="1" x14ac:dyDescent="0.3">
      <c r="A3215" s="287"/>
      <c r="B3215" s="287"/>
      <c r="C3215" s="287"/>
      <c r="D3215" s="325">
        <v>100462840</v>
      </c>
      <c r="E3215" s="326"/>
      <c r="F3215" s="326"/>
      <c r="G3215" s="326"/>
      <c r="H3215" s="326"/>
      <c r="I3215" s="327">
        <v>0.17449999999999999</v>
      </c>
      <c r="J3215" s="326"/>
      <c r="K3215" s="326"/>
      <c r="L3215" s="328"/>
      <c r="M3215" s="326"/>
      <c r="N3215" s="326"/>
      <c r="O3215" s="327">
        <v>0.17449999999999999</v>
      </c>
      <c r="P3215" s="326"/>
      <c r="Q3215" s="290">
        <v>0</v>
      </c>
    </row>
    <row r="3216" spans="1:17" ht="13.8" hidden="1" outlineLevel="1" collapsed="1" thickBot="1" x14ac:dyDescent="0.3">
      <c r="A3216" s="287"/>
      <c r="B3216" s="287"/>
      <c r="C3216" s="287"/>
      <c r="D3216" s="325">
        <v>100462843</v>
      </c>
      <c r="E3216" s="326"/>
      <c r="F3216" s="326"/>
      <c r="G3216" s="326"/>
      <c r="H3216" s="326"/>
      <c r="I3216" s="327">
        <v>0.46</v>
      </c>
      <c r="J3216" s="326"/>
      <c r="K3216" s="326"/>
      <c r="L3216" s="328"/>
      <c r="M3216" s="326"/>
      <c r="N3216" s="326"/>
      <c r="O3216" s="327">
        <v>0.46</v>
      </c>
      <c r="P3216" s="326"/>
      <c r="Q3216" s="290">
        <v>0</v>
      </c>
    </row>
    <row r="3217" spans="1:17" ht="13.8" hidden="1" outlineLevel="1" collapsed="1" thickBot="1" x14ac:dyDescent="0.3">
      <c r="A3217" s="287"/>
      <c r="B3217" s="287"/>
      <c r="C3217" s="287"/>
      <c r="D3217" s="325">
        <v>100462844</v>
      </c>
      <c r="E3217" s="326"/>
      <c r="F3217" s="326"/>
      <c r="G3217" s="326"/>
      <c r="H3217" s="326"/>
      <c r="I3217" s="327">
        <v>0.17449999999999999</v>
      </c>
      <c r="J3217" s="326"/>
      <c r="K3217" s="326"/>
      <c r="L3217" s="328"/>
      <c r="M3217" s="326"/>
      <c r="N3217" s="326"/>
      <c r="O3217" s="327">
        <v>0.17449999999999999</v>
      </c>
      <c r="P3217" s="326"/>
      <c r="Q3217" s="290">
        <v>0</v>
      </c>
    </row>
    <row r="3218" spans="1:17" ht="13.8" hidden="1" outlineLevel="1" collapsed="1" thickBot="1" x14ac:dyDescent="0.3">
      <c r="A3218" s="287"/>
      <c r="B3218" s="287"/>
      <c r="C3218" s="287"/>
      <c r="D3218" s="325">
        <v>100462845</v>
      </c>
      <c r="E3218" s="326"/>
      <c r="F3218" s="326"/>
      <c r="G3218" s="326"/>
      <c r="H3218" s="326"/>
      <c r="I3218" s="327">
        <v>0.17449999999999999</v>
      </c>
      <c r="J3218" s="326"/>
      <c r="K3218" s="326"/>
      <c r="L3218" s="328"/>
      <c r="M3218" s="326"/>
      <c r="N3218" s="326"/>
      <c r="O3218" s="327">
        <v>0.17449999999999999</v>
      </c>
      <c r="P3218" s="326"/>
      <c r="Q3218" s="290">
        <v>0</v>
      </c>
    </row>
    <row r="3219" spans="1:17" ht="13.8" hidden="1" outlineLevel="1" collapsed="1" thickBot="1" x14ac:dyDescent="0.3">
      <c r="A3219" s="287"/>
      <c r="B3219" s="287"/>
      <c r="C3219" s="287"/>
      <c r="D3219" s="325">
        <v>100462846</v>
      </c>
      <c r="E3219" s="326"/>
      <c r="F3219" s="326"/>
      <c r="G3219" s="326"/>
      <c r="H3219" s="326"/>
      <c r="I3219" s="327">
        <v>0.17449999999999999</v>
      </c>
      <c r="J3219" s="326"/>
      <c r="K3219" s="326"/>
      <c r="L3219" s="328"/>
      <c r="M3219" s="326"/>
      <c r="N3219" s="326"/>
      <c r="O3219" s="327">
        <v>0.17449999999999999</v>
      </c>
      <c r="P3219" s="326"/>
      <c r="Q3219" s="290">
        <v>0</v>
      </c>
    </row>
    <row r="3220" spans="1:17" ht="13.8" hidden="1" outlineLevel="1" collapsed="1" thickBot="1" x14ac:dyDescent="0.3">
      <c r="A3220" s="287"/>
      <c r="B3220" s="287"/>
      <c r="C3220" s="287"/>
      <c r="D3220" s="325">
        <v>100463050</v>
      </c>
      <c r="E3220" s="326"/>
      <c r="F3220" s="326"/>
      <c r="G3220" s="326"/>
      <c r="H3220" s="326"/>
      <c r="I3220" s="327">
        <v>0.17449999999999999</v>
      </c>
      <c r="J3220" s="326"/>
      <c r="K3220" s="326"/>
      <c r="L3220" s="328"/>
      <c r="M3220" s="326"/>
      <c r="N3220" s="326"/>
      <c r="O3220" s="327">
        <v>0.17449999999999999</v>
      </c>
      <c r="P3220" s="326"/>
      <c r="Q3220" s="290">
        <v>0</v>
      </c>
    </row>
    <row r="3221" spans="1:17" ht="13.8" hidden="1" outlineLevel="1" collapsed="1" thickBot="1" x14ac:dyDescent="0.3">
      <c r="A3221" s="287"/>
      <c r="B3221" s="287"/>
      <c r="C3221" s="287"/>
      <c r="D3221" s="325">
        <v>100463053</v>
      </c>
      <c r="E3221" s="326"/>
      <c r="F3221" s="326"/>
      <c r="G3221" s="326"/>
      <c r="H3221" s="326"/>
      <c r="I3221" s="327">
        <v>0.17449999999999999</v>
      </c>
      <c r="J3221" s="326"/>
      <c r="K3221" s="326"/>
      <c r="L3221" s="328"/>
      <c r="M3221" s="326"/>
      <c r="N3221" s="326"/>
      <c r="O3221" s="327">
        <v>0.17449999999999999</v>
      </c>
      <c r="P3221" s="326"/>
      <c r="Q3221" s="290">
        <v>0</v>
      </c>
    </row>
    <row r="3222" spans="1:17" ht="13.8" hidden="1" outlineLevel="1" collapsed="1" thickBot="1" x14ac:dyDescent="0.3">
      <c r="A3222" s="287"/>
      <c r="B3222" s="287"/>
      <c r="C3222" s="287"/>
      <c r="D3222" s="325">
        <v>100463055</v>
      </c>
      <c r="E3222" s="326"/>
      <c r="F3222" s="326"/>
      <c r="G3222" s="326"/>
      <c r="H3222" s="326"/>
      <c r="I3222" s="327">
        <v>0.17449999999999999</v>
      </c>
      <c r="J3222" s="326"/>
      <c r="K3222" s="326"/>
      <c r="L3222" s="328"/>
      <c r="M3222" s="326"/>
      <c r="N3222" s="326"/>
      <c r="O3222" s="327">
        <v>0.17449999999999999</v>
      </c>
      <c r="P3222" s="326"/>
      <c r="Q3222" s="290">
        <v>0</v>
      </c>
    </row>
    <row r="3223" spans="1:17" ht="13.8" hidden="1" outlineLevel="1" collapsed="1" thickBot="1" x14ac:dyDescent="0.3">
      <c r="A3223" s="287"/>
      <c r="B3223" s="287"/>
      <c r="C3223" s="287"/>
      <c r="D3223" s="325">
        <v>100463057</v>
      </c>
      <c r="E3223" s="326"/>
      <c r="F3223" s="326"/>
      <c r="G3223" s="326"/>
      <c r="H3223" s="326"/>
      <c r="I3223" s="327">
        <v>0.17449999999999999</v>
      </c>
      <c r="J3223" s="326"/>
      <c r="K3223" s="326"/>
      <c r="L3223" s="328"/>
      <c r="M3223" s="326"/>
      <c r="N3223" s="326"/>
      <c r="O3223" s="327">
        <v>0.17449999999999999</v>
      </c>
      <c r="P3223" s="326"/>
      <c r="Q3223" s="290">
        <v>0</v>
      </c>
    </row>
    <row r="3224" spans="1:17" ht="13.8" hidden="1" outlineLevel="1" collapsed="1" thickBot="1" x14ac:dyDescent="0.3">
      <c r="A3224" s="287"/>
      <c r="B3224" s="287"/>
      <c r="C3224" s="287"/>
      <c r="D3224" s="325">
        <v>100463061</v>
      </c>
      <c r="E3224" s="326"/>
      <c r="F3224" s="326"/>
      <c r="G3224" s="326"/>
      <c r="H3224" s="326"/>
      <c r="I3224" s="327">
        <v>0.81</v>
      </c>
      <c r="J3224" s="326"/>
      <c r="K3224" s="326"/>
      <c r="L3224" s="328"/>
      <c r="M3224" s="326"/>
      <c r="N3224" s="326"/>
      <c r="O3224" s="327">
        <v>0.81</v>
      </c>
      <c r="P3224" s="326"/>
      <c r="Q3224" s="290">
        <v>0</v>
      </c>
    </row>
    <row r="3225" spans="1:17" ht="13.8" hidden="1" outlineLevel="1" collapsed="1" thickBot="1" x14ac:dyDescent="0.3">
      <c r="A3225" s="287"/>
      <c r="B3225" s="287"/>
      <c r="C3225" s="287"/>
      <c r="D3225" s="325">
        <v>100463062</v>
      </c>
      <c r="E3225" s="326"/>
      <c r="F3225" s="326"/>
      <c r="G3225" s="326"/>
      <c r="H3225" s="326"/>
      <c r="I3225" s="327">
        <v>0.41</v>
      </c>
      <c r="J3225" s="326"/>
      <c r="K3225" s="326"/>
      <c r="L3225" s="328"/>
      <c r="M3225" s="326"/>
      <c r="N3225" s="326"/>
      <c r="O3225" s="327">
        <v>0.41</v>
      </c>
      <c r="P3225" s="326"/>
      <c r="Q3225" s="290">
        <v>0</v>
      </c>
    </row>
    <row r="3226" spans="1:17" ht="13.8" hidden="1" outlineLevel="1" collapsed="1" thickBot="1" x14ac:dyDescent="0.3">
      <c r="A3226" s="287"/>
      <c r="B3226" s="287"/>
      <c r="C3226" s="287"/>
      <c r="D3226" s="325">
        <v>100463043</v>
      </c>
      <c r="E3226" s="326"/>
      <c r="F3226" s="326"/>
      <c r="G3226" s="326"/>
      <c r="H3226" s="326"/>
      <c r="I3226" s="327">
        <v>0.17449999999999999</v>
      </c>
      <c r="J3226" s="326"/>
      <c r="K3226" s="326"/>
      <c r="L3226" s="328"/>
      <c r="M3226" s="326"/>
      <c r="N3226" s="326"/>
      <c r="O3226" s="327">
        <v>0.17449999999999999</v>
      </c>
      <c r="P3226" s="326"/>
      <c r="Q3226" s="290">
        <v>0</v>
      </c>
    </row>
    <row r="3227" spans="1:17" ht="13.8" hidden="1" outlineLevel="1" collapsed="1" thickBot="1" x14ac:dyDescent="0.3">
      <c r="A3227" s="287"/>
      <c r="B3227" s="287"/>
      <c r="C3227" s="287"/>
      <c r="D3227" s="325">
        <v>100463030</v>
      </c>
      <c r="E3227" s="326"/>
      <c r="F3227" s="326"/>
      <c r="G3227" s="326"/>
      <c r="H3227" s="326"/>
      <c r="I3227" s="327">
        <v>0.78</v>
      </c>
      <c r="J3227" s="326"/>
      <c r="K3227" s="326"/>
      <c r="L3227" s="328"/>
      <c r="M3227" s="326"/>
      <c r="N3227" s="326"/>
      <c r="O3227" s="327">
        <v>0.78</v>
      </c>
      <c r="P3227" s="326"/>
      <c r="Q3227" s="290">
        <v>0</v>
      </c>
    </row>
    <row r="3228" spans="1:17" ht="13.8" hidden="1" outlineLevel="1" collapsed="1" thickBot="1" x14ac:dyDescent="0.3">
      <c r="A3228" s="287"/>
      <c r="B3228" s="287"/>
      <c r="C3228" s="287"/>
      <c r="D3228" s="325">
        <v>100463034</v>
      </c>
      <c r="E3228" s="326"/>
      <c r="F3228" s="326"/>
      <c r="G3228" s="326"/>
      <c r="H3228" s="326"/>
      <c r="I3228" s="327">
        <v>0.17449999999999999</v>
      </c>
      <c r="J3228" s="326"/>
      <c r="K3228" s="326"/>
      <c r="L3228" s="328"/>
      <c r="M3228" s="326"/>
      <c r="N3228" s="326"/>
      <c r="O3228" s="327">
        <v>0.17449999999999999</v>
      </c>
      <c r="P3228" s="326"/>
      <c r="Q3228" s="290">
        <v>0</v>
      </c>
    </row>
    <row r="3229" spans="1:17" ht="13.8" hidden="1" outlineLevel="1" collapsed="1" thickBot="1" x14ac:dyDescent="0.3">
      <c r="A3229" s="287"/>
      <c r="B3229" s="287"/>
      <c r="C3229" s="287"/>
      <c r="D3229" s="325">
        <v>100463038</v>
      </c>
      <c r="E3229" s="326"/>
      <c r="F3229" s="326"/>
      <c r="G3229" s="326"/>
      <c r="H3229" s="326"/>
      <c r="I3229" s="327">
        <v>0.54</v>
      </c>
      <c r="J3229" s="326"/>
      <c r="K3229" s="326"/>
      <c r="L3229" s="328"/>
      <c r="M3229" s="326"/>
      <c r="N3229" s="326"/>
      <c r="O3229" s="327">
        <v>0.54</v>
      </c>
      <c r="P3229" s="326"/>
      <c r="Q3229" s="290">
        <v>0</v>
      </c>
    </row>
    <row r="3230" spans="1:17" ht="13.8" hidden="1" outlineLevel="1" collapsed="1" thickBot="1" x14ac:dyDescent="0.3">
      <c r="A3230" s="287"/>
      <c r="B3230" s="287"/>
      <c r="C3230" s="287"/>
      <c r="D3230" s="325">
        <v>100463039</v>
      </c>
      <c r="E3230" s="326"/>
      <c r="F3230" s="326"/>
      <c r="G3230" s="326"/>
      <c r="H3230" s="326"/>
      <c r="I3230" s="327">
        <v>0.17449999999999999</v>
      </c>
      <c r="J3230" s="326"/>
      <c r="K3230" s="326"/>
      <c r="L3230" s="328"/>
      <c r="M3230" s="326"/>
      <c r="N3230" s="326"/>
      <c r="O3230" s="327">
        <v>0.17449999999999999</v>
      </c>
      <c r="P3230" s="326"/>
      <c r="Q3230" s="290">
        <v>0</v>
      </c>
    </row>
    <row r="3231" spans="1:17" ht="13.8" hidden="1" outlineLevel="1" collapsed="1" thickBot="1" x14ac:dyDescent="0.3">
      <c r="A3231" s="287"/>
      <c r="B3231" s="287"/>
      <c r="C3231" s="287"/>
      <c r="D3231" s="325">
        <v>100463041</v>
      </c>
      <c r="E3231" s="326"/>
      <c r="F3231" s="326"/>
      <c r="G3231" s="326"/>
      <c r="H3231" s="326"/>
      <c r="I3231" s="327">
        <v>0.17449999999999999</v>
      </c>
      <c r="J3231" s="326"/>
      <c r="K3231" s="326"/>
      <c r="L3231" s="328"/>
      <c r="M3231" s="326"/>
      <c r="N3231" s="326"/>
      <c r="O3231" s="327">
        <v>0.17449999999999999</v>
      </c>
      <c r="P3231" s="326"/>
      <c r="Q3231" s="290">
        <v>0</v>
      </c>
    </row>
    <row r="3232" spans="1:17" ht="13.8" hidden="1" outlineLevel="1" collapsed="1" thickBot="1" x14ac:dyDescent="0.3">
      <c r="A3232" s="287"/>
      <c r="B3232" s="287"/>
      <c r="C3232" s="287"/>
      <c r="D3232" s="325">
        <v>100463004</v>
      </c>
      <c r="E3232" s="326"/>
      <c r="F3232" s="326"/>
      <c r="G3232" s="326"/>
      <c r="H3232" s="326"/>
      <c r="I3232" s="327">
        <v>0.17449999999999999</v>
      </c>
      <c r="J3232" s="326"/>
      <c r="K3232" s="326"/>
      <c r="L3232" s="328"/>
      <c r="M3232" s="326"/>
      <c r="N3232" s="326"/>
      <c r="O3232" s="327">
        <v>0.17449999999999999</v>
      </c>
      <c r="P3232" s="326"/>
      <c r="Q3232" s="290">
        <v>0</v>
      </c>
    </row>
    <row r="3233" spans="1:17" ht="13.8" hidden="1" outlineLevel="1" collapsed="1" thickBot="1" x14ac:dyDescent="0.3">
      <c r="A3233" s="287"/>
      <c r="B3233" s="287"/>
      <c r="C3233" s="287"/>
      <c r="D3233" s="325">
        <v>100463006</v>
      </c>
      <c r="E3233" s="326"/>
      <c r="F3233" s="326"/>
      <c r="G3233" s="326"/>
      <c r="H3233" s="326"/>
      <c r="I3233" s="327">
        <v>0.17449999999999999</v>
      </c>
      <c r="J3233" s="326"/>
      <c r="K3233" s="326"/>
      <c r="L3233" s="328"/>
      <c r="M3233" s="326"/>
      <c r="N3233" s="326"/>
      <c r="O3233" s="327">
        <v>0.17449999999999999</v>
      </c>
      <c r="P3233" s="326"/>
      <c r="Q3233" s="290">
        <v>0</v>
      </c>
    </row>
    <row r="3234" spans="1:17" ht="13.8" hidden="1" outlineLevel="1" collapsed="1" thickBot="1" x14ac:dyDescent="0.3">
      <c r="A3234" s="287"/>
      <c r="B3234" s="287"/>
      <c r="C3234" s="287"/>
      <c r="D3234" s="325">
        <v>100463007</v>
      </c>
      <c r="E3234" s="326"/>
      <c r="F3234" s="326"/>
      <c r="G3234" s="326"/>
      <c r="H3234" s="326"/>
      <c r="I3234" s="327">
        <v>0.17449999999999999</v>
      </c>
      <c r="J3234" s="326"/>
      <c r="K3234" s="326"/>
      <c r="L3234" s="328"/>
      <c r="M3234" s="326"/>
      <c r="N3234" s="326"/>
      <c r="O3234" s="327">
        <v>0.17449999999999999</v>
      </c>
      <c r="P3234" s="326"/>
      <c r="Q3234" s="290">
        <v>0</v>
      </c>
    </row>
    <row r="3235" spans="1:17" ht="13.8" hidden="1" outlineLevel="1" collapsed="1" thickBot="1" x14ac:dyDescent="0.3">
      <c r="A3235" s="287"/>
      <c r="B3235" s="287"/>
      <c r="C3235" s="287"/>
      <c r="D3235" s="325">
        <v>100462957</v>
      </c>
      <c r="E3235" s="326"/>
      <c r="F3235" s="326"/>
      <c r="G3235" s="326"/>
      <c r="H3235" s="326"/>
      <c r="I3235" s="327">
        <v>0.53</v>
      </c>
      <c r="J3235" s="326"/>
      <c r="K3235" s="326"/>
      <c r="L3235" s="328"/>
      <c r="M3235" s="326"/>
      <c r="N3235" s="326"/>
      <c r="O3235" s="327">
        <v>0.53</v>
      </c>
      <c r="P3235" s="326"/>
      <c r="Q3235" s="290">
        <v>0</v>
      </c>
    </row>
    <row r="3236" spans="1:17" ht="13.8" hidden="1" outlineLevel="1" collapsed="1" thickBot="1" x14ac:dyDescent="0.3">
      <c r="A3236" s="287"/>
      <c r="B3236" s="287"/>
      <c r="C3236" s="287"/>
      <c r="D3236" s="325">
        <v>100462959</v>
      </c>
      <c r="E3236" s="326"/>
      <c r="F3236" s="326"/>
      <c r="G3236" s="326"/>
      <c r="H3236" s="326"/>
      <c r="I3236" s="327">
        <v>0.17449999999999999</v>
      </c>
      <c r="J3236" s="326"/>
      <c r="K3236" s="326"/>
      <c r="L3236" s="328"/>
      <c r="M3236" s="326"/>
      <c r="N3236" s="326"/>
      <c r="O3236" s="327">
        <v>0.17449999999999999</v>
      </c>
      <c r="P3236" s="326"/>
      <c r="Q3236" s="290">
        <v>0</v>
      </c>
    </row>
    <row r="3237" spans="1:17" ht="13.8" hidden="1" outlineLevel="1" collapsed="1" thickBot="1" x14ac:dyDescent="0.3">
      <c r="A3237" s="287"/>
      <c r="B3237" s="287"/>
      <c r="C3237" s="287"/>
      <c r="D3237" s="325">
        <v>100462960</v>
      </c>
      <c r="E3237" s="326"/>
      <c r="F3237" s="326"/>
      <c r="G3237" s="326"/>
      <c r="H3237" s="326"/>
      <c r="I3237" s="327">
        <v>0.8</v>
      </c>
      <c r="J3237" s="326"/>
      <c r="K3237" s="326"/>
      <c r="L3237" s="328"/>
      <c r="M3237" s="326"/>
      <c r="N3237" s="326"/>
      <c r="O3237" s="327">
        <v>0.8</v>
      </c>
      <c r="P3237" s="326"/>
      <c r="Q3237" s="290">
        <v>0</v>
      </c>
    </row>
    <row r="3238" spans="1:17" ht="13.8" hidden="1" outlineLevel="1" collapsed="1" thickBot="1" x14ac:dyDescent="0.3">
      <c r="A3238" s="287"/>
      <c r="B3238" s="287"/>
      <c r="C3238" s="287"/>
      <c r="D3238" s="325">
        <v>100462962</v>
      </c>
      <c r="E3238" s="326"/>
      <c r="F3238" s="326"/>
      <c r="G3238" s="326"/>
      <c r="H3238" s="326"/>
      <c r="I3238" s="327">
        <v>0.17449999999999999</v>
      </c>
      <c r="J3238" s="326"/>
      <c r="K3238" s="326"/>
      <c r="L3238" s="328"/>
      <c r="M3238" s="326"/>
      <c r="N3238" s="326"/>
      <c r="O3238" s="327">
        <v>0.17449999999999999</v>
      </c>
      <c r="P3238" s="326"/>
      <c r="Q3238" s="290">
        <v>0</v>
      </c>
    </row>
    <row r="3239" spans="1:17" ht="13.8" hidden="1" outlineLevel="1" collapsed="1" thickBot="1" x14ac:dyDescent="0.3">
      <c r="A3239" s="287"/>
      <c r="B3239" s="287"/>
      <c r="C3239" s="287"/>
      <c r="D3239" s="325">
        <v>100462968</v>
      </c>
      <c r="E3239" s="326"/>
      <c r="F3239" s="326"/>
      <c r="G3239" s="326"/>
      <c r="H3239" s="326"/>
      <c r="I3239" s="327">
        <v>0.17449999999999999</v>
      </c>
      <c r="J3239" s="326"/>
      <c r="K3239" s="326"/>
      <c r="L3239" s="328"/>
      <c r="M3239" s="326"/>
      <c r="N3239" s="326"/>
      <c r="O3239" s="327">
        <v>0.17449999999999999</v>
      </c>
      <c r="P3239" s="326"/>
      <c r="Q3239" s="290">
        <v>0</v>
      </c>
    </row>
    <row r="3240" spans="1:17" ht="13.8" hidden="1" outlineLevel="1" collapsed="1" thickBot="1" x14ac:dyDescent="0.3">
      <c r="A3240" s="287"/>
      <c r="B3240" s="287"/>
      <c r="C3240" s="287"/>
      <c r="D3240" s="325">
        <v>100462969</v>
      </c>
      <c r="E3240" s="326"/>
      <c r="F3240" s="326"/>
      <c r="G3240" s="326"/>
      <c r="H3240" s="326"/>
      <c r="I3240" s="327">
        <v>0.26</v>
      </c>
      <c r="J3240" s="326"/>
      <c r="K3240" s="326"/>
      <c r="L3240" s="328"/>
      <c r="M3240" s="326"/>
      <c r="N3240" s="326"/>
      <c r="O3240" s="327">
        <v>0.26</v>
      </c>
      <c r="P3240" s="326"/>
      <c r="Q3240" s="290">
        <v>0</v>
      </c>
    </row>
    <row r="3241" spans="1:17" ht="13.8" hidden="1" outlineLevel="1" collapsed="1" thickBot="1" x14ac:dyDescent="0.3">
      <c r="A3241" s="287"/>
      <c r="B3241" s="287"/>
      <c r="C3241" s="287"/>
      <c r="D3241" s="325">
        <v>100462970</v>
      </c>
      <c r="E3241" s="326"/>
      <c r="F3241" s="326"/>
      <c r="G3241" s="326"/>
      <c r="H3241" s="326"/>
      <c r="I3241" s="327">
        <v>0.17449999999999999</v>
      </c>
      <c r="J3241" s="326"/>
      <c r="K3241" s="326"/>
      <c r="L3241" s="328"/>
      <c r="M3241" s="326"/>
      <c r="N3241" s="326"/>
      <c r="O3241" s="327">
        <v>0.17449999999999999</v>
      </c>
      <c r="P3241" s="326"/>
      <c r="Q3241" s="290">
        <v>0</v>
      </c>
    </row>
    <row r="3242" spans="1:17" ht="13.8" hidden="1" outlineLevel="1" collapsed="1" thickBot="1" x14ac:dyDescent="0.3">
      <c r="A3242" s="287"/>
      <c r="B3242" s="287"/>
      <c r="C3242" s="287"/>
      <c r="D3242" s="325">
        <v>100462971</v>
      </c>
      <c r="E3242" s="326"/>
      <c r="F3242" s="326"/>
      <c r="G3242" s="326"/>
      <c r="H3242" s="326"/>
      <c r="I3242" s="327">
        <v>0.19</v>
      </c>
      <c r="J3242" s="326"/>
      <c r="K3242" s="326"/>
      <c r="L3242" s="328"/>
      <c r="M3242" s="326"/>
      <c r="N3242" s="326"/>
      <c r="O3242" s="327">
        <v>0.19</v>
      </c>
      <c r="P3242" s="326"/>
      <c r="Q3242" s="290">
        <v>0</v>
      </c>
    </row>
    <row r="3243" spans="1:17" ht="13.8" hidden="1" outlineLevel="1" collapsed="1" thickBot="1" x14ac:dyDescent="0.3">
      <c r="A3243" s="287"/>
      <c r="B3243" s="287"/>
      <c r="C3243" s="287"/>
      <c r="D3243" s="325">
        <v>100462974</v>
      </c>
      <c r="E3243" s="326"/>
      <c r="F3243" s="326"/>
      <c r="G3243" s="326"/>
      <c r="H3243" s="326"/>
      <c r="I3243" s="327">
        <v>0.17449999999999999</v>
      </c>
      <c r="J3243" s="326"/>
      <c r="K3243" s="326"/>
      <c r="L3243" s="328"/>
      <c r="M3243" s="326"/>
      <c r="N3243" s="326"/>
      <c r="O3243" s="327">
        <v>0.17449999999999999</v>
      </c>
      <c r="P3243" s="326"/>
      <c r="Q3243" s="290">
        <v>0</v>
      </c>
    </row>
    <row r="3244" spans="1:17" ht="13.8" hidden="1" outlineLevel="1" collapsed="1" thickBot="1" x14ac:dyDescent="0.3">
      <c r="A3244" s="287"/>
      <c r="B3244" s="287"/>
      <c r="C3244" s="287"/>
      <c r="D3244" s="325">
        <v>100462978</v>
      </c>
      <c r="E3244" s="326"/>
      <c r="F3244" s="326"/>
      <c r="G3244" s="326"/>
      <c r="H3244" s="326"/>
      <c r="I3244" s="327">
        <v>0.17449999999999999</v>
      </c>
      <c r="J3244" s="326"/>
      <c r="K3244" s="326"/>
      <c r="L3244" s="328"/>
      <c r="M3244" s="326"/>
      <c r="N3244" s="326"/>
      <c r="O3244" s="327">
        <v>0.17449999999999999</v>
      </c>
      <c r="P3244" s="326"/>
      <c r="Q3244" s="290">
        <v>0</v>
      </c>
    </row>
    <row r="3245" spans="1:17" ht="13.8" hidden="1" outlineLevel="1" collapsed="1" thickBot="1" x14ac:dyDescent="0.3">
      <c r="A3245" s="287"/>
      <c r="B3245" s="287"/>
      <c r="C3245" s="287"/>
      <c r="D3245" s="325">
        <v>100462979</v>
      </c>
      <c r="E3245" s="326"/>
      <c r="F3245" s="326"/>
      <c r="G3245" s="326"/>
      <c r="H3245" s="326"/>
      <c r="I3245" s="327">
        <v>0.17449999999999999</v>
      </c>
      <c r="J3245" s="326"/>
      <c r="K3245" s="326"/>
      <c r="L3245" s="328"/>
      <c r="M3245" s="326"/>
      <c r="N3245" s="326"/>
      <c r="O3245" s="327">
        <v>0.17449999999999999</v>
      </c>
      <c r="P3245" s="326"/>
      <c r="Q3245" s="290">
        <v>0</v>
      </c>
    </row>
    <row r="3246" spans="1:17" ht="13.8" hidden="1" outlineLevel="1" collapsed="1" thickBot="1" x14ac:dyDescent="0.3">
      <c r="A3246" s="287"/>
      <c r="B3246" s="287"/>
      <c r="C3246" s="287"/>
      <c r="D3246" s="325">
        <v>100462980</v>
      </c>
      <c r="E3246" s="326"/>
      <c r="F3246" s="326"/>
      <c r="G3246" s="326"/>
      <c r="H3246" s="326"/>
      <c r="I3246" s="327">
        <v>0.37</v>
      </c>
      <c r="J3246" s="326"/>
      <c r="K3246" s="326"/>
      <c r="L3246" s="328"/>
      <c r="M3246" s="326"/>
      <c r="N3246" s="326"/>
      <c r="O3246" s="327">
        <v>0.37</v>
      </c>
      <c r="P3246" s="326"/>
      <c r="Q3246" s="290">
        <v>0</v>
      </c>
    </row>
    <row r="3247" spans="1:17" ht="13.8" hidden="1" outlineLevel="1" collapsed="1" thickBot="1" x14ac:dyDescent="0.3">
      <c r="A3247" s="287"/>
      <c r="B3247" s="287"/>
      <c r="C3247" s="287"/>
      <c r="D3247" s="325">
        <v>100462983</v>
      </c>
      <c r="E3247" s="326"/>
      <c r="F3247" s="326"/>
      <c r="G3247" s="326"/>
      <c r="H3247" s="326"/>
      <c r="I3247" s="327">
        <v>0.17449999999999999</v>
      </c>
      <c r="J3247" s="326"/>
      <c r="K3247" s="326"/>
      <c r="L3247" s="328"/>
      <c r="M3247" s="326"/>
      <c r="N3247" s="326"/>
      <c r="O3247" s="327">
        <v>0.17449999999999999</v>
      </c>
      <c r="P3247" s="326"/>
      <c r="Q3247" s="290">
        <v>0</v>
      </c>
    </row>
    <row r="3248" spans="1:17" ht="13.8" hidden="1" outlineLevel="1" collapsed="1" thickBot="1" x14ac:dyDescent="0.3">
      <c r="A3248" s="287"/>
      <c r="B3248" s="287"/>
      <c r="C3248" s="287"/>
      <c r="D3248" s="325">
        <v>100462984</v>
      </c>
      <c r="E3248" s="326"/>
      <c r="F3248" s="326"/>
      <c r="G3248" s="326"/>
      <c r="H3248" s="326"/>
      <c r="I3248" s="327">
        <v>0.17449999999999999</v>
      </c>
      <c r="J3248" s="326"/>
      <c r="K3248" s="326"/>
      <c r="L3248" s="328"/>
      <c r="M3248" s="326"/>
      <c r="N3248" s="326"/>
      <c r="O3248" s="327">
        <v>0.17449999999999999</v>
      </c>
      <c r="P3248" s="326"/>
      <c r="Q3248" s="290">
        <v>0</v>
      </c>
    </row>
    <row r="3249" spans="1:17" ht="13.8" hidden="1" outlineLevel="1" collapsed="1" thickBot="1" x14ac:dyDescent="0.3">
      <c r="A3249" s="287"/>
      <c r="B3249" s="287"/>
      <c r="C3249" s="287"/>
      <c r="D3249" s="325">
        <v>100462986</v>
      </c>
      <c r="E3249" s="326"/>
      <c r="F3249" s="326"/>
      <c r="G3249" s="326"/>
      <c r="H3249" s="326"/>
      <c r="I3249" s="327">
        <v>0.17449999999999999</v>
      </c>
      <c r="J3249" s="326"/>
      <c r="K3249" s="326"/>
      <c r="L3249" s="328"/>
      <c r="M3249" s="326"/>
      <c r="N3249" s="326"/>
      <c r="O3249" s="327">
        <v>0.17449999999999999</v>
      </c>
      <c r="P3249" s="326"/>
      <c r="Q3249" s="290">
        <v>0</v>
      </c>
    </row>
    <row r="3250" spans="1:17" ht="13.8" hidden="1" outlineLevel="1" collapsed="1" thickBot="1" x14ac:dyDescent="0.3">
      <c r="A3250" s="287"/>
      <c r="B3250" s="287"/>
      <c r="C3250" s="287"/>
      <c r="D3250" s="325">
        <v>100462987</v>
      </c>
      <c r="E3250" s="326"/>
      <c r="F3250" s="326"/>
      <c r="G3250" s="326"/>
      <c r="H3250" s="326"/>
      <c r="I3250" s="327">
        <v>0.21</v>
      </c>
      <c r="J3250" s="326"/>
      <c r="K3250" s="326"/>
      <c r="L3250" s="328"/>
      <c r="M3250" s="326"/>
      <c r="N3250" s="326"/>
      <c r="O3250" s="327">
        <v>0.21</v>
      </c>
      <c r="P3250" s="326"/>
      <c r="Q3250" s="290">
        <v>0</v>
      </c>
    </row>
    <row r="3251" spans="1:17" ht="13.8" hidden="1" outlineLevel="1" collapsed="1" thickBot="1" x14ac:dyDescent="0.3">
      <c r="A3251" s="287"/>
      <c r="B3251" s="287"/>
      <c r="C3251" s="287"/>
      <c r="D3251" s="325">
        <v>100462988</v>
      </c>
      <c r="E3251" s="326"/>
      <c r="F3251" s="326"/>
      <c r="G3251" s="326"/>
      <c r="H3251" s="326"/>
      <c r="I3251" s="327">
        <v>0.66</v>
      </c>
      <c r="J3251" s="326"/>
      <c r="K3251" s="326"/>
      <c r="L3251" s="328"/>
      <c r="M3251" s="326"/>
      <c r="N3251" s="326"/>
      <c r="O3251" s="327">
        <v>0.66</v>
      </c>
      <c r="P3251" s="326"/>
      <c r="Q3251" s="290">
        <v>0</v>
      </c>
    </row>
    <row r="3252" spans="1:17" ht="13.8" hidden="1" outlineLevel="1" collapsed="1" thickBot="1" x14ac:dyDescent="0.3">
      <c r="A3252" s="287"/>
      <c r="B3252" s="287"/>
      <c r="C3252" s="287"/>
      <c r="D3252" s="325">
        <v>100462991</v>
      </c>
      <c r="E3252" s="326"/>
      <c r="F3252" s="326"/>
      <c r="G3252" s="326"/>
      <c r="H3252" s="326"/>
      <c r="I3252" s="327">
        <v>0.17449999999999999</v>
      </c>
      <c r="J3252" s="326"/>
      <c r="K3252" s="326"/>
      <c r="L3252" s="328"/>
      <c r="M3252" s="326"/>
      <c r="N3252" s="326"/>
      <c r="O3252" s="327">
        <v>0.17449999999999999</v>
      </c>
      <c r="P3252" s="326"/>
      <c r="Q3252" s="290">
        <v>0</v>
      </c>
    </row>
    <row r="3253" spans="1:17" ht="13.8" hidden="1" outlineLevel="1" collapsed="1" thickBot="1" x14ac:dyDescent="0.3">
      <c r="A3253" s="287"/>
      <c r="B3253" s="287"/>
      <c r="C3253" s="287"/>
      <c r="D3253" s="325">
        <v>100462994</v>
      </c>
      <c r="E3253" s="326"/>
      <c r="F3253" s="326"/>
      <c r="G3253" s="326"/>
      <c r="H3253" s="326"/>
      <c r="I3253" s="327">
        <v>0.2</v>
      </c>
      <c r="J3253" s="326"/>
      <c r="K3253" s="326"/>
      <c r="L3253" s="328"/>
      <c r="M3253" s="326"/>
      <c r="N3253" s="326"/>
      <c r="O3253" s="327">
        <v>0.2</v>
      </c>
      <c r="P3253" s="326"/>
      <c r="Q3253" s="290">
        <v>0</v>
      </c>
    </row>
    <row r="3254" spans="1:17" ht="13.8" hidden="1" outlineLevel="1" collapsed="1" thickBot="1" x14ac:dyDescent="0.3">
      <c r="A3254" s="287"/>
      <c r="B3254" s="287"/>
      <c r="C3254" s="287"/>
      <c r="D3254" s="325">
        <v>100462996</v>
      </c>
      <c r="E3254" s="326"/>
      <c r="F3254" s="326"/>
      <c r="G3254" s="326"/>
      <c r="H3254" s="326"/>
      <c r="I3254" s="327">
        <v>0.24</v>
      </c>
      <c r="J3254" s="326"/>
      <c r="K3254" s="326"/>
      <c r="L3254" s="328"/>
      <c r="M3254" s="326"/>
      <c r="N3254" s="326"/>
      <c r="O3254" s="327">
        <v>0.24</v>
      </c>
      <c r="P3254" s="326"/>
      <c r="Q3254" s="290">
        <v>0</v>
      </c>
    </row>
    <row r="3255" spans="1:17" ht="13.8" hidden="1" outlineLevel="1" collapsed="1" thickBot="1" x14ac:dyDescent="0.3">
      <c r="A3255" s="287"/>
      <c r="B3255" s="287"/>
      <c r="C3255" s="287"/>
      <c r="D3255" s="325">
        <v>100462850</v>
      </c>
      <c r="E3255" s="326"/>
      <c r="F3255" s="326"/>
      <c r="G3255" s="326"/>
      <c r="H3255" s="326"/>
      <c r="I3255" s="327">
        <v>0.17449999999999999</v>
      </c>
      <c r="J3255" s="326"/>
      <c r="K3255" s="326"/>
      <c r="L3255" s="328"/>
      <c r="M3255" s="326"/>
      <c r="N3255" s="326"/>
      <c r="O3255" s="327">
        <v>0.17449999999999999</v>
      </c>
      <c r="P3255" s="326"/>
      <c r="Q3255" s="290">
        <v>0</v>
      </c>
    </row>
    <row r="3256" spans="1:17" ht="13.8" hidden="1" outlineLevel="1" collapsed="1" thickBot="1" x14ac:dyDescent="0.3">
      <c r="A3256" s="287"/>
      <c r="B3256" s="287"/>
      <c r="C3256" s="287"/>
      <c r="D3256" s="325">
        <v>100462851</v>
      </c>
      <c r="E3256" s="326"/>
      <c r="F3256" s="326"/>
      <c r="G3256" s="326"/>
      <c r="H3256" s="326"/>
      <c r="I3256" s="327">
        <v>0.17449999999999999</v>
      </c>
      <c r="J3256" s="326"/>
      <c r="K3256" s="326"/>
      <c r="L3256" s="328"/>
      <c r="M3256" s="326"/>
      <c r="N3256" s="326"/>
      <c r="O3256" s="327">
        <v>0.17449999999999999</v>
      </c>
      <c r="P3256" s="326"/>
      <c r="Q3256" s="290">
        <v>0</v>
      </c>
    </row>
    <row r="3257" spans="1:17" ht="13.8" hidden="1" outlineLevel="1" collapsed="1" thickBot="1" x14ac:dyDescent="0.3">
      <c r="A3257" s="287"/>
      <c r="B3257" s="287"/>
      <c r="C3257" s="287"/>
      <c r="D3257" s="325">
        <v>100462855</v>
      </c>
      <c r="E3257" s="326"/>
      <c r="F3257" s="326"/>
      <c r="G3257" s="326"/>
      <c r="H3257" s="326"/>
      <c r="I3257" s="327">
        <v>0.17449999999999999</v>
      </c>
      <c r="J3257" s="326"/>
      <c r="K3257" s="326"/>
      <c r="L3257" s="328"/>
      <c r="M3257" s="326"/>
      <c r="N3257" s="326"/>
      <c r="O3257" s="327">
        <v>0.17449999999999999</v>
      </c>
      <c r="P3257" s="326"/>
      <c r="Q3257" s="290">
        <v>0</v>
      </c>
    </row>
    <row r="3258" spans="1:17" ht="13.8" hidden="1" outlineLevel="1" collapsed="1" thickBot="1" x14ac:dyDescent="0.3">
      <c r="A3258" s="287"/>
      <c r="B3258" s="287"/>
      <c r="C3258" s="287"/>
      <c r="D3258" s="325">
        <v>100462860</v>
      </c>
      <c r="E3258" s="326"/>
      <c r="F3258" s="326"/>
      <c r="G3258" s="326"/>
      <c r="H3258" s="326"/>
      <c r="I3258" s="327">
        <v>0.17449999999999999</v>
      </c>
      <c r="J3258" s="326"/>
      <c r="K3258" s="326"/>
      <c r="L3258" s="328"/>
      <c r="M3258" s="326"/>
      <c r="N3258" s="326"/>
      <c r="O3258" s="327">
        <v>0.17449999999999999</v>
      </c>
      <c r="P3258" s="326"/>
      <c r="Q3258" s="290">
        <v>0</v>
      </c>
    </row>
    <row r="3259" spans="1:17" ht="13.8" hidden="1" outlineLevel="1" collapsed="1" thickBot="1" x14ac:dyDescent="0.3">
      <c r="A3259" s="287"/>
      <c r="B3259" s="287"/>
      <c r="C3259" s="287"/>
      <c r="D3259" s="325">
        <v>100462862</v>
      </c>
      <c r="E3259" s="326"/>
      <c r="F3259" s="326"/>
      <c r="G3259" s="326"/>
      <c r="H3259" s="326"/>
      <c r="I3259" s="327">
        <v>0.17449999999999999</v>
      </c>
      <c r="J3259" s="326"/>
      <c r="K3259" s="326"/>
      <c r="L3259" s="328"/>
      <c r="M3259" s="326"/>
      <c r="N3259" s="326"/>
      <c r="O3259" s="327">
        <v>0.17449999999999999</v>
      </c>
      <c r="P3259" s="326"/>
      <c r="Q3259" s="290">
        <v>0</v>
      </c>
    </row>
    <row r="3260" spans="1:17" ht="13.8" hidden="1" outlineLevel="1" collapsed="1" thickBot="1" x14ac:dyDescent="0.3">
      <c r="A3260" s="287"/>
      <c r="B3260" s="287"/>
      <c r="C3260" s="287"/>
      <c r="D3260" s="325">
        <v>100462863</v>
      </c>
      <c r="E3260" s="326"/>
      <c r="F3260" s="326"/>
      <c r="G3260" s="326"/>
      <c r="H3260" s="326"/>
      <c r="I3260" s="327">
        <v>0.81</v>
      </c>
      <c r="J3260" s="326"/>
      <c r="K3260" s="326"/>
      <c r="L3260" s="328"/>
      <c r="M3260" s="326"/>
      <c r="N3260" s="326"/>
      <c r="O3260" s="327">
        <v>0.81</v>
      </c>
      <c r="P3260" s="326"/>
      <c r="Q3260" s="290">
        <v>0</v>
      </c>
    </row>
    <row r="3261" spans="1:17" ht="13.8" hidden="1" outlineLevel="1" collapsed="1" thickBot="1" x14ac:dyDescent="0.3">
      <c r="A3261" s="287"/>
      <c r="B3261" s="287"/>
      <c r="C3261" s="287"/>
      <c r="D3261" s="325">
        <v>100462865</v>
      </c>
      <c r="E3261" s="326"/>
      <c r="F3261" s="326"/>
      <c r="G3261" s="326"/>
      <c r="H3261" s="326"/>
      <c r="I3261" s="327">
        <v>0.17449999999999999</v>
      </c>
      <c r="J3261" s="326"/>
      <c r="K3261" s="326"/>
      <c r="L3261" s="328"/>
      <c r="M3261" s="326"/>
      <c r="N3261" s="326"/>
      <c r="O3261" s="327">
        <v>0.17449999999999999</v>
      </c>
      <c r="P3261" s="326"/>
      <c r="Q3261" s="290">
        <v>0</v>
      </c>
    </row>
    <row r="3262" spans="1:17" ht="13.8" hidden="1" outlineLevel="1" collapsed="1" thickBot="1" x14ac:dyDescent="0.3">
      <c r="A3262" s="287"/>
      <c r="B3262" s="287"/>
      <c r="C3262" s="287"/>
      <c r="D3262" s="325">
        <v>100462867</v>
      </c>
      <c r="E3262" s="326"/>
      <c r="F3262" s="326"/>
      <c r="G3262" s="326"/>
      <c r="H3262" s="326"/>
      <c r="I3262" s="327">
        <v>0.17449999999999999</v>
      </c>
      <c r="J3262" s="326"/>
      <c r="K3262" s="326"/>
      <c r="L3262" s="328"/>
      <c r="M3262" s="326"/>
      <c r="N3262" s="326"/>
      <c r="O3262" s="327">
        <v>0.17449999999999999</v>
      </c>
      <c r="P3262" s="326"/>
      <c r="Q3262" s="290">
        <v>0</v>
      </c>
    </row>
    <row r="3263" spans="1:17" ht="13.8" hidden="1" outlineLevel="1" collapsed="1" thickBot="1" x14ac:dyDescent="0.3">
      <c r="A3263" s="287"/>
      <c r="B3263" s="287"/>
      <c r="C3263" s="287"/>
      <c r="D3263" s="325">
        <v>100462870</v>
      </c>
      <c r="E3263" s="326"/>
      <c r="F3263" s="326"/>
      <c r="G3263" s="326"/>
      <c r="H3263" s="326"/>
      <c r="I3263" s="327">
        <v>0.17449999999999999</v>
      </c>
      <c r="J3263" s="326"/>
      <c r="K3263" s="326"/>
      <c r="L3263" s="328"/>
      <c r="M3263" s="326"/>
      <c r="N3263" s="326"/>
      <c r="O3263" s="327">
        <v>0.17449999999999999</v>
      </c>
      <c r="P3263" s="326"/>
      <c r="Q3263" s="290">
        <v>0</v>
      </c>
    </row>
    <row r="3264" spans="1:17" ht="13.8" hidden="1" outlineLevel="1" collapsed="1" thickBot="1" x14ac:dyDescent="0.3">
      <c r="A3264" s="287"/>
      <c r="B3264" s="287"/>
      <c r="C3264" s="287"/>
      <c r="D3264" s="325">
        <v>100462874</v>
      </c>
      <c r="E3264" s="326"/>
      <c r="F3264" s="326"/>
      <c r="G3264" s="326"/>
      <c r="H3264" s="326"/>
      <c r="I3264" s="327">
        <v>0.13</v>
      </c>
      <c r="J3264" s="326"/>
      <c r="K3264" s="326"/>
      <c r="L3264" s="328"/>
      <c r="M3264" s="326"/>
      <c r="N3264" s="326"/>
      <c r="O3264" s="327">
        <v>0.13</v>
      </c>
      <c r="P3264" s="326"/>
      <c r="Q3264" s="290">
        <v>0</v>
      </c>
    </row>
    <row r="3265" spans="1:17" ht="13.8" hidden="1" outlineLevel="1" collapsed="1" thickBot="1" x14ac:dyDescent="0.3">
      <c r="A3265" s="287"/>
      <c r="B3265" s="287"/>
      <c r="C3265" s="287"/>
      <c r="D3265" s="325">
        <v>100462875</v>
      </c>
      <c r="E3265" s="326"/>
      <c r="F3265" s="326"/>
      <c r="G3265" s="326"/>
      <c r="H3265" s="326"/>
      <c r="I3265" s="327">
        <v>0.27</v>
      </c>
      <c r="J3265" s="326"/>
      <c r="K3265" s="326"/>
      <c r="L3265" s="328"/>
      <c r="M3265" s="326"/>
      <c r="N3265" s="326"/>
      <c r="O3265" s="327">
        <v>0.27</v>
      </c>
      <c r="P3265" s="326"/>
      <c r="Q3265" s="290">
        <v>0</v>
      </c>
    </row>
    <row r="3266" spans="1:17" ht="13.8" hidden="1" outlineLevel="1" collapsed="1" thickBot="1" x14ac:dyDescent="0.3">
      <c r="A3266" s="287"/>
      <c r="B3266" s="287"/>
      <c r="C3266" s="287"/>
      <c r="D3266" s="325">
        <v>100462882</v>
      </c>
      <c r="E3266" s="326"/>
      <c r="F3266" s="326"/>
      <c r="G3266" s="326"/>
      <c r="H3266" s="326"/>
      <c r="I3266" s="327">
        <v>0.49</v>
      </c>
      <c r="J3266" s="326"/>
      <c r="K3266" s="326"/>
      <c r="L3266" s="328"/>
      <c r="M3266" s="326"/>
      <c r="N3266" s="326"/>
      <c r="O3266" s="327">
        <v>0.49</v>
      </c>
      <c r="P3266" s="326"/>
      <c r="Q3266" s="290">
        <v>0</v>
      </c>
    </row>
    <row r="3267" spans="1:17" ht="13.8" hidden="1" outlineLevel="1" collapsed="1" thickBot="1" x14ac:dyDescent="0.3">
      <c r="A3267" s="287"/>
      <c r="B3267" s="287"/>
      <c r="C3267" s="287"/>
      <c r="D3267" s="325">
        <v>100462884</v>
      </c>
      <c r="E3267" s="326"/>
      <c r="F3267" s="326"/>
      <c r="G3267" s="326"/>
      <c r="H3267" s="326"/>
      <c r="I3267" s="327">
        <v>0.59</v>
      </c>
      <c r="J3267" s="326"/>
      <c r="K3267" s="326"/>
      <c r="L3267" s="328"/>
      <c r="M3267" s="326"/>
      <c r="N3267" s="326"/>
      <c r="O3267" s="327">
        <v>0.59</v>
      </c>
      <c r="P3267" s="326"/>
      <c r="Q3267" s="290">
        <v>0</v>
      </c>
    </row>
    <row r="3268" spans="1:17" ht="13.8" hidden="1" outlineLevel="1" collapsed="1" thickBot="1" x14ac:dyDescent="0.3">
      <c r="A3268" s="287"/>
      <c r="B3268" s="287"/>
      <c r="C3268" s="287"/>
      <c r="D3268" s="325">
        <v>100462886</v>
      </c>
      <c r="E3268" s="326"/>
      <c r="F3268" s="326"/>
      <c r="G3268" s="326"/>
      <c r="H3268" s="326"/>
      <c r="I3268" s="327">
        <v>0.24</v>
      </c>
      <c r="J3268" s="326"/>
      <c r="K3268" s="326"/>
      <c r="L3268" s="328"/>
      <c r="M3268" s="326"/>
      <c r="N3268" s="326"/>
      <c r="O3268" s="327">
        <v>0.24</v>
      </c>
      <c r="P3268" s="326"/>
      <c r="Q3268" s="290">
        <v>0</v>
      </c>
    </row>
    <row r="3269" spans="1:17" ht="13.8" hidden="1" outlineLevel="1" collapsed="1" thickBot="1" x14ac:dyDescent="0.3">
      <c r="A3269" s="287"/>
      <c r="B3269" s="287"/>
      <c r="C3269" s="287"/>
      <c r="D3269" s="325">
        <v>100462892</v>
      </c>
      <c r="E3269" s="326"/>
      <c r="F3269" s="326"/>
      <c r="G3269" s="326"/>
      <c r="H3269" s="326"/>
      <c r="I3269" s="327">
        <v>0.17449999999999999</v>
      </c>
      <c r="J3269" s="326"/>
      <c r="K3269" s="326"/>
      <c r="L3269" s="328"/>
      <c r="M3269" s="326"/>
      <c r="N3269" s="326"/>
      <c r="O3269" s="327">
        <v>0.17449999999999999</v>
      </c>
      <c r="P3269" s="326"/>
      <c r="Q3269" s="290">
        <v>0</v>
      </c>
    </row>
    <row r="3270" spans="1:17" ht="13.8" hidden="1" outlineLevel="1" collapsed="1" thickBot="1" x14ac:dyDescent="0.3">
      <c r="A3270" s="287"/>
      <c r="B3270" s="287"/>
      <c r="C3270" s="287"/>
      <c r="D3270" s="325">
        <v>100462895</v>
      </c>
      <c r="E3270" s="326"/>
      <c r="F3270" s="326"/>
      <c r="G3270" s="326"/>
      <c r="H3270" s="326"/>
      <c r="I3270" s="327">
        <v>0.17449999999999999</v>
      </c>
      <c r="J3270" s="326"/>
      <c r="K3270" s="326"/>
      <c r="L3270" s="328"/>
      <c r="M3270" s="326"/>
      <c r="N3270" s="326"/>
      <c r="O3270" s="327">
        <v>0.17449999999999999</v>
      </c>
      <c r="P3270" s="326"/>
      <c r="Q3270" s="290">
        <v>0</v>
      </c>
    </row>
    <row r="3271" spans="1:17" ht="13.8" hidden="1" outlineLevel="1" collapsed="1" thickBot="1" x14ac:dyDescent="0.3">
      <c r="A3271" s="287"/>
      <c r="B3271" s="287"/>
      <c r="C3271" s="287"/>
      <c r="D3271" s="325">
        <v>100462901</v>
      </c>
      <c r="E3271" s="326"/>
      <c r="F3271" s="326"/>
      <c r="G3271" s="326"/>
      <c r="H3271" s="326"/>
      <c r="I3271" s="327">
        <v>0.17449999999999999</v>
      </c>
      <c r="J3271" s="326"/>
      <c r="K3271" s="326"/>
      <c r="L3271" s="328"/>
      <c r="M3271" s="326"/>
      <c r="N3271" s="326"/>
      <c r="O3271" s="327">
        <v>0.17449999999999999</v>
      </c>
      <c r="P3271" s="326"/>
      <c r="Q3271" s="290">
        <v>0</v>
      </c>
    </row>
    <row r="3272" spans="1:17" ht="13.8" hidden="1" outlineLevel="1" collapsed="1" thickBot="1" x14ac:dyDescent="0.3">
      <c r="A3272" s="287"/>
      <c r="B3272" s="287"/>
      <c r="C3272" s="287"/>
      <c r="D3272" s="325">
        <v>100462902</v>
      </c>
      <c r="E3272" s="326"/>
      <c r="F3272" s="326"/>
      <c r="G3272" s="326"/>
      <c r="H3272" s="326"/>
      <c r="I3272" s="327">
        <v>0.17449999999999999</v>
      </c>
      <c r="J3272" s="326"/>
      <c r="K3272" s="326"/>
      <c r="L3272" s="328"/>
      <c r="M3272" s="326"/>
      <c r="N3272" s="326"/>
      <c r="O3272" s="327">
        <v>0.17449999999999999</v>
      </c>
      <c r="P3272" s="326"/>
      <c r="Q3272" s="290">
        <v>0</v>
      </c>
    </row>
    <row r="3273" spans="1:17" ht="13.8" hidden="1" outlineLevel="1" collapsed="1" thickBot="1" x14ac:dyDescent="0.3">
      <c r="A3273" s="287"/>
      <c r="B3273" s="287"/>
      <c r="C3273" s="287"/>
      <c r="D3273" s="325">
        <v>100462903</v>
      </c>
      <c r="E3273" s="326"/>
      <c r="F3273" s="326"/>
      <c r="G3273" s="326"/>
      <c r="H3273" s="326"/>
      <c r="I3273" s="327">
        <v>0.13</v>
      </c>
      <c r="J3273" s="326"/>
      <c r="K3273" s="326"/>
      <c r="L3273" s="328"/>
      <c r="M3273" s="326"/>
      <c r="N3273" s="326"/>
      <c r="O3273" s="327">
        <v>0.13</v>
      </c>
      <c r="P3273" s="326"/>
      <c r="Q3273" s="290">
        <v>0</v>
      </c>
    </row>
    <row r="3274" spans="1:17" ht="13.8" hidden="1" outlineLevel="1" collapsed="1" thickBot="1" x14ac:dyDescent="0.3">
      <c r="A3274" s="287"/>
      <c r="B3274" s="287"/>
      <c r="C3274" s="287"/>
      <c r="D3274" s="325">
        <v>100462904</v>
      </c>
      <c r="E3274" s="326"/>
      <c r="F3274" s="326"/>
      <c r="G3274" s="326"/>
      <c r="H3274" s="326"/>
      <c r="I3274" s="327">
        <v>0.17449999999999999</v>
      </c>
      <c r="J3274" s="326"/>
      <c r="K3274" s="326"/>
      <c r="L3274" s="328"/>
      <c r="M3274" s="326"/>
      <c r="N3274" s="326"/>
      <c r="O3274" s="327">
        <v>0.17449999999999999</v>
      </c>
      <c r="P3274" s="326"/>
      <c r="Q3274" s="290">
        <v>0</v>
      </c>
    </row>
    <row r="3275" spans="1:17" ht="13.8" hidden="1" outlineLevel="1" collapsed="1" thickBot="1" x14ac:dyDescent="0.3">
      <c r="A3275" s="287"/>
      <c r="B3275" s="287"/>
      <c r="C3275" s="287"/>
      <c r="D3275" s="325">
        <v>100462905</v>
      </c>
      <c r="E3275" s="326"/>
      <c r="F3275" s="326"/>
      <c r="G3275" s="326"/>
      <c r="H3275" s="326"/>
      <c r="I3275" s="327">
        <v>0.17449999999999999</v>
      </c>
      <c r="J3275" s="326"/>
      <c r="K3275" s="326"/>
      <c r="L3275" s="328"/>
      <c r="M3275" s="326"/>
      <c r="N3275" s="326"/>
      <c r="O3275" s="327">
        <v>0.17449999999999999</v>
      </c>
      <c r="P3275" s="326"/>
      <c r="Q3275" s="290">
        <v>0</v>
      </c>
    </row>
    <row r="3276" spans="1:17" ht="13.8" hidden="1" outlineLevel="1" collapsed="1" thickBot="1" x14ac:dyDescent="0.3">
      <c r="A3276" s="287"/>
      <c r="B3276" s="287"/>
      <c r="C3276" s="287"/>
      <c r="D3276" s="325">
        <v>100462912</v>
      </c>
      <c r="E3276" s="326"/>
      <c r="F3276" s="326"/>
      <c r="G3276" s="326"/>
      <c r="H3276" s="326"/>
      <c r="I3276" s="327">
        <v>0.17449999999999999</v>
      </c>
      <c r="J3276" s="326"/>
      <c r="K3276" s="326"/>
      <c r="L3276" s="328"/>
      <c r="M3276" s="326"/>
      <c r="N3276" s="326"/>
      <c r="O3276" s="327">
        <v>0.17449999999999999</v>
      </c>
      <c r="P3276" s="326"/>
      <c r="Q3276" s="290">
        <v>0</v>
      </c>
    </row>
    <row r="3277" spans="1:17" ht="13.8" hidden="1" outlineLevel="1" collapsed="1" thickBot="1" x14ac:dyDescent="0.3">
      <c r="A3277" s="287"/>
      <c r="B3277" s="287"/>
      <c r="C3277" s="287"/>
      <c r="D3277" s="325">
        <v>100462916</v>
      </c>
      <c r="E3277" s="326"/>
      <c r="F3277" s="326"/>
      <c r="G3277" s="326"/>
      <c r="H3277" s="326"/>
      <c r="I3277" s="327">
        <v>0.17449999999999999</v>
      </c>
      <c r="J3277" s="326"/>
      <c r="K3277" s="326"/>
      <c r="L3277" s="328"/>
      <c r="M3277" s="326"/>
      <c r="N3277" s="326"/>
      <c r="O3277" s="327">
        <v>0.17449999999999999</v>
      </c>
      <c r="P3277" s="326"/>
      <c r="Q3277" s="290">
        <v>0</v>
      </c>
    </row>
    <row r="3278" spans="1:17" ht="13.8" hidden="1" outlineLevel="1" collapsed="1" thickBot="1" x14ac:dyDescent="0.3">
      <c r="A3278" s="287"/>
      <c r="B3278" s="287"/>
      <c r="C3278" s="287"/>
      <c r="D3278" s="325">
        <v>100462917</v>
      </c>
      <c r="E3278" s="326"/>
      <c r="F3278" s="326"/>
      <c r="G3278" s="326"/>
      <c r="H3278" s="326"/>
      <c r="I3278" s="327">
        <v>0.49</v>
      </c>
      <c r="J3278" s="326"/>
      <c r="K3278" s="326"/>
      <c r="L3278" s="328"/>
      <c r="M3278" s="326"/>
      <c r="N3278" s="326"/>
      <c r="O3278" s="327">
        <v>0.49</v>
      </c>
      <c r="P3278" s="326"/>
      <c r="Q3278" s="290">
        <v>0</v>
      </c>
    </row>
    <row r="3279" spans="1:17" ht="13.8" hidden="1" outlineLevel="1" collapsed="1" thickBot="1" x14ac:dyDescent="0.3">
      <c r="A3279" s="287"/>
      <c r="B3279" s="287"/>
      <c r="C3279" s="287"/>
      <c r="D3279" s="325">
        <v>100462918</v>
      </c>
      <c r="E3279" s="326"/>
      <c r="F3279" s="326"/>
      <c r="G3279" s="326"/>
      <c r="H3279" s="326"/>
      <c r="I3279" s="327">
        <v>0.17449999999999999</v>
      </c>
      <c r="J3279" s="326"/>
      <c r="K3279" s="326"/>
      <c r="L3279" s="328"/>
      <c r="M3279" s="326"/>
      <c r="N3279" s="326"/>
      <c r="O3279" s="327">
        <v>0.17449999999999999</v>
      </c>
      <c r="P3279" s="326"/>
      <c r="Q3279" s="290">
        <v>0</v>
      </c>
    </row>
    <row r="3280" spans="1:17" ht="13.8" hidden="1" outlineLevel="1" collapsed="1" thickBot="1" x14ac:dyDescent="0.3">
      <c r="A3280" s="287"/>
      <c r="B3280" s="287"/>
      <c r="C3280" s="287"/>
      <c r="D3280" s="325">
        <v>100462924</v>
      </c>
      <c r="E3280" s="326"/>
      <c r="F3280" s="326"/>
      <c r="G3280" s="326"/>
      <c r="H3280" s="326"/>
      <c r="I3280" s="327">
        <v>0.17449999999999999</v>
      </c>
      <c r="J3280" s="326"/>
      <c r="K3280" s="326"/>
      <c r="L3280" s="328"/>
      <c r="M3280" s="326"/>
      <c r="N3280" s="326"/>
      <c r="O3280" s="327">
        <v>0.17449999999999999</v>
      </c>
      <c r="P3280" s="326"/>
      <c r="Q3280" s="290">
        <v>0</v>
      </c>
    </row>
    <row r="3281" spans="1:17" ht="13.8" hidden="1" outlineLevel="1" collapsed="1" thickBot="1" x14ac:dyDescent="0.3">
      <c r="A3281" s="287"/>
      <c r="B3281" s="287"/>
      <c r="C3281" s="287"/>
      <c r="D3281" s="325">
        <v>100462927</v>
      </c>
      <c r="E3281" s="326"/>
      <c r="F3281" s="326"/>
      <c r="G3281" s="326"/>
      <c r="H3281" s="326"/>
      <c r="I3281" s="327">
        <v>0.17449999999999999</v>
      </c>
      <c r="J3281" s="326"/>
      <c r="K3281" s="326"/>
      <c r="L3281" s="328"/>
      <c r="M3281" s="326"/>
      <c r="N3281" s="326"/>
      <c r="O3281" s="327">
        <v>0.17449999999999999</v>
      </c>
      <c r="P3281" s="326"/>
      <c r="Q3281" s="290">
        <v>0</v>
      </c>
    </row>
    <row r="3282" spans="1:17" ht="13.8" hidden="1" outlineLevel="1" collapsed="1" thickBot="1" x14ac:dyDescent="0.3">
      <c r="A3282" s="287"/>
      <c r="B3282" s="287"/>
      <c r="C3282" s="287"/>
      <c r="D3282" s="325">
        <v>100462929</v>
      </c>
      <c r="E3282" s="326"/>
      <c r="F3282" s="326"/>
      <c r="G3282" s="326"/>
      <c r="H3282" s="326"/>
      <c r="I3282" s="327">
        <v>0.17449999999999999</v>
      </c>
      <c r="J3282" s="326"/>
      <c r="K3282" s="326"/>
      <c r="L3282" s="328"/>
      <c r="M3282" s="326"/>
      <c r="N3282" s="326"/>
      <c r="O3282" s="327">
        <v>0.17449999999999999</v>
      </c>
      <c r="P3282" s="326"/>
      <c r="Q3282" s="290">
        <v>0</v>
      </c>
    </row>
    <row r="3283" spans="1:17" ht="13.8" hidden="1" outlineLevel="1" collapsed="1" thickBot="1" x14ac:dyDescent="0.3">
      <c r="A3283" s="287"/>
      <c r="B3283" s="287"/>
      <c r="C3283" s="287"/>
      <c r="D3283" s="325">
        <v>100462930</v>
      </c>
      <c r="E3283" s="326"/>
      <c r="F3283" s="326"/>
      <c r="G3283" s="326"/>
      <c r="H3283" s="326"/>
      <c r="I3283" s="327">
        <v>0.17449999999999999</v>
      </c>
      <c r="J3283" s="326"/>
      <c r="K3283" s="326"/>
      <c r="L3283" s="328"/>
      <c r="M3283" s="326"/>
      <c r="N3283" s="326"/>
      <c r="O3283" s="327">
        <v>0.17449999999999999</v>
      </c>
      <c r="P3283" s="326"/>
      <c r="Q3283" s="290">
        <v>0</v>
      </c>
    </row>
    <row r="3284" spans="1:17" ht="13.8" hidden="1" outlineLevel="1" collapsed="1" thickBot="1" x14ac:dyDescent="0.3">
      <c r="A3284" s="287"/>
      <c r="B3284" s="287"/>
      <c r="C3284" s="287"/>
      <c r="D3284" s="325">
        <v>100462931</v>
      </c>
      <c r="E3284" s="326"/>
      <c r="F3284" s="326"/>
      <c r="G3284" s="326"/>
      <c r="H3284" s="326"/>
      <c r="I3284" s="327">
        <v>0.17449999999999999</v>
      </c>
      <c r="J3284" s="326"/>
      <c r="K3284" s="326"/>
      <c r="L3284" s="328"/>
      <c r="M3284" s="326"/>
      <c r="N3284" s="326"/>
      <c r="O3284" s="327">
        <v>0.17449999999999999</v>
      </c>
      <c r="P3284" s="326"/>
      <c r="Q3284" s="290">
        <v>0</v>
      </c>
    </row>
    <row r="3285" spans="1:17" ht="13.8" hidden="1" outlineLevel="1" collapsed="1" thickBot="1" x14ac:dyDescent="0.3">
      <c r="A3285" s="287"/>
      <c r="B3285" s="287"/>
      <c r="C3285" s="287"/>
      <c r="D3285" s="325">
        <v>100462932</v>
      </c>
      <c r="E3285" s="326"/>
      <c r="F3285" s="326"/>
      <c r="G3285" s="326"/>
      <c r="H3285" s="326"/>
      <c r="I3285" s="327">
        <v>0.04</v>
      </c>
      <c r="J3285" s="326"/>
      <c r="K3285" s="326"/>
      <c r="L3285" s="328"/>
      <c r="M3285" s="326"/>
      <c r="N3285" s="326"/>
      <c r="O3285" s="327">
        <v>0.04</v>
      </c>
      <c r="P3285" s="326"/>
      <c r="Q3285" s="290">
        <v>0</v>
      </c>
    </row>
    <row r="3286" spans="1:17" ht="13.8" hidden="1" outlineLevel="1" collapsed="1" thickBot="1" x14ac:dyDescent="0.3">
      <c r="A3286" s="287"/>
      <c r="B3286" s="287"/>
      <c r="C3286" s="287"/>
      <c r="D3286" s="325">
        <v>100462934</v>
      </c>
      <c r="E3286" s="326"/>
      <c r="F3286" s="326"/>
      <c r="G3286" s="326"/>
      <c r="H3286" s="326"/>
      <c r="I3286" s="327">
        <v>0.17449999999999999</v>
      </c>
      <c r="J3286" s="326"/>
      <c r="K3286" s="326"/>
      <c r="L3286" s="328"/>
      <c r="M3286" s="326"/>
      <c r="N3286" s="326"/>
      <c r="O3286" s="327">
        <v>0.17449999999999999</v>
      </c>
      <c r="P3286" s="326"/>
      <c r="Q3286" s="290">
        <v>0</v>
      </c>
    </row>
    <row r="3287" spans="1:17" ht="13.8" hidden="1" outlineLevel="1" collapsed="1" thickBot="1" x14ac:dyDescent="0.3">
      <c r="A3287" s="287"/>
      <c r="B3287" s="287"/>
      <c r="C3287" s="287"/>
      <c r="D3287" s="325">
        <v>100462935</v>
      </c>
      <c r="E3287" s="326"/>
      <c r="F3287" s="326"/>
      <c r="G3287" s="326"/>
      <c r="H3287" s="326"/>
      <c r="I3287" s="327">
        <v>0.34</v>
      </c>
      <c r="J3287" s="326"/>
      <c r="K3287" s="326"/>
      <c r="L3287" s="328"/>
      <c r="M3287" s="326"/>
      <c r="N3287" s="326"/>
      <c r="O3287" s="327">
        <v>0.34</v>
      </c>
      <c r="P3287" s="326"/>
      <c r="Q3287" s="290">
        <v>0</v>
      </c>
    </row>
    <row r="3288" spans="1:17" ht="13.8" hidden="1" outlineLevel="1" collapsed="1" thickBot="1" x14ac:dyDescent="0.3">
      <c r="A3288" s="287"/>
      <c r="B3288" s="287"/>
      <c r="C3288" s="287"/>
      <c r="D3288" s="325">
        <v>100462936</v>
      </c>
      <c r="E3288" s="326"/>
      <c r="F3288" s="326"/>
      <c r="G3288" s="326"/>
      <c r="H3288" s="326"/>
      <c r="I3288" s="327">
        <v>0.17449999999999999</v>
      </c>
      <c r="J3288" s="326"/>
      <c r="K3288" s="326"/>
      <c r="L3288" s="328"/>
      <c r="M3288" s="326"/>
      <c r="N3288" s="326"/>
      <c r="O3288" s="327">
        <v>0.17449999999999999</v>
      </c>
      <c r="P3288" s="326"/>
      <c r="Q3288" s="290">
        <v>0</v>
      </c>
    </row>
    <row r="3289" spans="1:17" ht="13.8" hidden="1" outlineLevel="1" collapsed="1" thickBot="1" x14ac:dyDescent="0.3">
      <c r="A3289" s="287"/>
      <c r="B3289" s="287"/>
      <c r="C3289" s="287"/>
      <c r="D3289" s="325">
        <v>100462937</v>
      </c>
      <c r="E3289" s="326"/>
      <c r="F3289" s="326"/>
      <c r="G3289" s="326"/>
      <c r="H3289" s="326"/>
      <c r="I3289" s="327">
        <v>0.05</v>
      </c>
      <c r="J3289" s="326"/>
      <c r="K3289" s="326"/>
      <c r="L3289" s="328"/>
      <c r="M3289" s="326"/>
      <c r="N3289" s="326"/>
      <c r="O3289" s="327">
        <v>0.05</v>
      </c>
      <c r="P3289" s="326"/>
      <c r="Q3289" s="290">
        <v>0</v>
      </c>
    </row>
    <row r="3290" spans="1:17" ht="13.8" hidden="1" outlineLevel="1" collapsed="1" thickBot="1" x14ac:dyDescent="0.3">
      <c r="A3290" s="287"/>
      <c r="B3290" s="287"/>
      <c r="C3290" s="287"/>
      <c r="D3290" s="325">
        <v>100462938</v>
      </c>
      <c r="E3290" s="326"/>
      <c r="F3290" s="326"/>
      <c r="G3290" s="326"/>
      <c r="H3290" s="326"/>
      <c r="I3290" s="327">
        <v>0.22</v>
      </c>
      <c r="J3290" s="326"/>
      <c r="K3290" s="326"/>
      <c r="L3290" s="328"/>
      <c r="M3290" s="326"/>
      <c r="N3290" s="326"/>
      <c r="O3290" s="327">
        <v>0.22</v>
      </c>
      <c r="P3290" s="326"/>
      <c r="Q3290" s="290">
        <v>0</v>
      </c>
    </row>
    <row r="3291" spans="1:17" ht="13.8" hidden="1" outlineLevel="1" collapsed="1" thickBot="1" x14ac:dyDescent="0.3">
      <c r="A3291" s="287"/>
      <c r="B3291" s="287"/>
      <c r="C3291" s="287"/>
      <c r="D3291" s="325">
        <v>100462939</v>
      </c>
      <c r="E3291" s="326"/>
      <c r="F3291" s="326"/>
      <c r="G3291" s="326"/>
      <c r="H3291" s="326"/>
      <c r="I3291" s="327">
        <v>0.23</v>
      </c>
      <c r="J3291" s="326"/>
      <c r="K3291" s="326"/>
      <c r="L3291" s="328"/>
      <c r="M3291" s="326"/>
      <c r="N3291" s="326"/>
      <c r="O3291" s="327">
        <v>0.23</v>
      </c>
      <c r="P3291" s="326"/>
      <c r="Q3291" s="290">
        <v>0</v>
      </c>
    </row>
    <row r="3292" spans="1:17" ht="13.8" hidden="1" outlineLevel="1" collapsed="1" thickBot="1" x14ac:dyDescent="0.3">
      <c r="A3292" s="287"/>
      <c r="B3292" s="287"/>
      <c r="C3292" s="287"/>
      <c r="D3292" s="325">
        <v>100462940</v>
      </c>
      <c r="E3292" s="326"/>
      <c r="F3292" s="326"/>
      <c r="G3292" s="326"/>
      <c r="H3292" s="326"/>
      <c r="I3292" s="327">
        <v>0.17449999999999999</v>
      </c>
      <c r="J3292" s="326"/>
      <c r="K3292" s="326"/>
      <c r="L3292" s="328"/>
      <c r="M3292" s="326"/>
      <c r="N3292" s="326"/>
      <c r="O3292" s="327">
        <v>0.17449999999999999</v>
      </c>
      <c r="P3292" s="326"/>
      <c r="Q3292" s="290">
        <v>0</v>
      </c>
    </row>
    <row r="3293" spans="1:17" ht="13.8" hidden="1" outlineLevel="1" collapsed="1" thickBot="1" x14ac:dyDescent="0.3">
      <c r="A3293" s="287"/>
      <c r="B3293" s="287"/>
      <c r="C3293" s="287"/>
      <c r="D3293" s="325">
        <v>100462942</v>
      </c>
      <c r="E3293" s="326"/>
      <c r="F3293" s="326"/>
      <c r="G3293" s="326"/>
      <c r="H3293" s="326"/>
      <c r="I3293" s="327">
        <v>0.17449999999999999</v>
      </c>
      <c r="J3293" s="326"/>
      <c r="K3293" s="326"/>
      <c r="L3293" s="328"/>
      <c r="M3293" s="326"/>
      <c r="N3293" s="326"/>
      <c r="O3293" s="327">
        <v>0.17449999999999999</v>
      </c>
      <c r="P3293" s="326"/>
      <c r="Q3293" s="290">
        <v>0</v>
      </c>
    </row>
    <row r="3294" spans="1:17" ht="13.8" hidden="1" outlineLevel="1" collapsed="1" thickBot="1" x14ac:dyDescent="0.3">
      <c r="A3294" s="287"/>
      <c r="B3294" s="287"/>
      <c r="C3294" s="287"/>
      <c r="D3294" s="325">
        <v>100462943</v>
      </c>
      <c r="E3294" s="326"/>
      <c r="F3294" s="326"/>
      <c r="G3294" s="326"/>
      <c r="H3294" s="326"/>
      <c r="I3294" s="327">
        <v>0.17449999999999999</v>
      </c>
      <c r="J3294" s="326"/>
      <c r="K3294" s="326"/>
      <c r="L3294" s="328"/>
      <c r="M3294" s="326"/>
      <c r="N3294" s="326"/>
      <c r="O3294" s="327">
        <v>0.17449999999999999</v>
      </c>
      <c r="P3294" s="326"/>
      <c r="Q3294" s="290">
        <v>0</v>
      </c>
    </row>
    <row r="3295" spans="1:17" ht="13.8" hidden="1" outlineLevel="1" collapsed="1" thickBot="1" x14ac:dyDescent="0.3">
      <c r="A3295" s="287"/>
      <c r="B3295" s="287"/>
      <c r="C3295" s="287"/>
      <c r="D3295" s="325">
        <v>100462944</v>
      </c>
      <c r="E3295" s="326"/>
      <c r="F3295" s="326"/>
      <c r="G3295" s="326"/>
      <c r="H3295" s="326"/>
      <c r="I3295" s="327">
        <v>0.17449999999999999</v>
      </c>
      <c r="J3295" s="326"/>
      <c r="K3295" s="326"/>
      <c r="L3295" s="328"/>
      <c r="M3295" s="326"/>
      <c r="N3295" s="326"/>
      <c r="O3295" s="327">
        <v>0.17449999999999999</v>
      </c>
      <c r="P3295" s="326"/>
      <c r="Q3295" s="290">
        <v>0</v>
      </c>
    </row>
    <row r="3296" spans="1:17" ht="13.8" hidden="1" outlineLevel="1" collapsed="1" thickBot="1" x14ac:dyDescent="0.3">
      <c r="A3296" s="287"/>
      <c r="B3296" s="287"/>
      <c r="C3296" s="287"/>
      <c r="D3296" s="325">
        <v>100462945</v>
      </c>
      <c r="E3296" s="326"/>
      <c r="F3296" s="326"/>
      <c r="G3296" s="326"/>
      <c r="H3296" s="326"/>
      <c r="I3296" s="327">
        <v>0.17449999999999999</v>
      </c>
      <c r="J3296" s="326"/>
      <c r="K3296" s="326"/>
      <c r="L3296" s="328"/>
      <c r="M3296" s="326"/>
      <c r="N3296" s="326"/>
      <c r="O3296" s="327">
        <v>0.17449999999999999</v>
      </c>
      <c r="P3296" s="326"/>
      <c r="Q3296" s="290">
        <v>0</v>
      </c>
    </row>
    <row r="3297" spans="1:17" ht="13.8" hidden="1" outlineLevel="1" collapsed="1" thickBot="1" x14ac:dyDescent="0.3">
      <c r="A3297" s="287"/>
      <c r="B3297" s="287"/>
      <c r="C3297" s="287"/>
      <c r="D3297" s="325">
        <v>100462946</v>
      </c>
      <c r="E3297" s="326"/>
      <c r="F3297" s="326"/>
      <c r="G3297" s="326"/>
      <c r="H3297" s="326"/>
      <c r="I3297" s="327">
        <v>0.17449999999999999</v>
      </c>
      <c r="J3297" s="326"/>
      <c r="K3297" s="326"/>
      <c r="L3297" s="328"/>
      <c r="M3297" s="326"/>
      <c r="N3297" s="326"/>
      <c r="O3297" s="327">
        <v>0.17449999999999999</v>
      </c>
      <c r="P3297" s="326"/>
      <c r="Q3297" s="290">
        <v>0</v>
      </c>
    </row>
    <row r="3298" spans="1:17" ht="13.8" hidden="1" outlineLevel="1" collapsed="1" thickBot="1" x14ac:dyDescent="0.3">
      <c r="A3298" s="287"/>
      <c r="B3298" s="287"/>
      <c r="C3298" s="287"/>
      <c r="D3298" s="325">
        <v>100462947</v>
      </c>
      <c r="E3298" s="326"/>
      <c r="F3298" s="326"/>
      <c r="G3298" s="326"/>
      <c r="H3298" s="326"/>
      <c r="I3298" s="327">
        <v>0.17449999999999999</v>
      </c>
      <c r="J3298" s="326"/>
      <c r="K3298" s="326"/>
      <c r="L3298" s="328"/>
      <c r="M3298" s="326"/>
      <c r="N3298" s="326"/>
      <c r="O3298" s="327">
        <v>0.17449999999999999</v>
      </c>
      <c r="P3298" s="326"/>
      <c r="Q3298" s="290">
        <v>0</v>
      </c>
    </row>
    <row r="3299" spans="1:17" ht="13.8" hidden="1" outlineLevel="1" collapsed="1" thickBot="1" x14ac:dyDescent="0.3">
      <c r="A3299" s="287"/>
      <c r="B3299" s="287"/>
      <c r="C3299" s="287"/>
      <c r="D3299" s="325">
        <v>100462951</v>
      </c>
      <c r="E3299" s="326"/>
      <c r="F3299" s="326"/>
      <c r="G3299" s="326"/>
      <c r="H3299" s="326"/>
      <c r="I3299" s="327">
        <v>0.46</v>
      </c>
      <c r="J3299" s="326"/>
      <c r="K3299" s="326"/>
      <c r="L3299" s="328"/>
      <c r="M3299" s="326"/>
      <c r="N3299" s="326"/>
      <c r="O3299" s="327">
        <v>0.46</v>
      </c>
      <c r="P3299" s="326"/>
      <c r="Q3299" s="290">
        <v>0</v>
      </c>
    </row>
    <row r="3300" spans="1:17" ht="13.8" hidden="1" outlineLevel="1" collapsed="1" thickBot="1" x14ac:dyDescent="0.3">
      <c r="A3300" s="287"/>
      <c r="B3300" s="287"/>
      <c r="C3300" s="287"/>
      <c r="D3300" s="325">
        <v>100462952</v>
      </c>
      <c r="E3300" s="326"/>
      <c r="F3300" s="326"/>
      <c r="G3300" s="326"/>
      <c r="H3300" s="326"/>
      <c r="I3300" s="327">
        <v>0.17449999999999999</v>
      </c>
      <c r="J3300" s="326"/>
      <c r="K3300" s="326"/>
      <c r="L3300" s="328"/>
      <c r="M3300" s="326"/>
      <c r="N3300" s="326"/>
      <c r="O3300" s="327">
        <v>0.17449999999999999</v>
      </c>
      <c r="P3300" s="326"/>
      <c r="Q3300" s="290">
        <v>0</v>
      </c>
    </row>
    <row r="3301" spans="1:17" ht="13.8" hidden="1" outlineLevel="1" collapsed="1" thickBot="1" x14ac:dyDescent="0.3">
      <c r="A3301" s="287"/>
      <c r="B3301" s="287"/>
      <c r="C3301" s="287"/>
      <c r="D3301" s="325">
        <v>100462953</v>
      </c>
      <c r="E3301" s="326"/>
      <c r="F3301" s="326"/>
      <c r="G3301" s="326"/>
      <c r="H3301" s="326"/>
      <c r="I3301" s="327">
        <v>0.17449999999999999</v>
      </c>
      <c r="J3301" s="326"/>
      <c r="K3301" s="326"/>
      <c r="L3301" s="328"/>
      <c r="M3301" s="326"/>
      <c r="N3301" s="326"/>
      <c r="O3301" s="327">
        <v>0.17449999999999999</v>
      </c>
      <c r="P3301" s="326"/>
      <c r="Q3301" s="290">
        <v>0</v>
      </c>
    </row>
    <row r="3302" spans="1:17" ht="13.8" hidden="1" outlineLevel="1" collapsed="1" thickBot="1" x14ac:dyDescent="0.3">
      <c r="A3302" s="287"/>
      <c r="B3302" s="287"/>
      <c r="C3302" s="287"/>
      <c r="D3302" s="325">
        <v>100462954</v>
      </c>
      <c r="E3302" s="326"/>
      <c r="F3302" s="326"/>
      <c r="G3302" s="326"/>
      <c r="H3302" s="326"/>
      <c r="I3302" s="327">
        <v>0.06</v>
      </c>
      <c r="J3302" s="326"/>
      <c r="K3302" s="326"/>
      <c r="L3302" s="328"/>
      <c r="M3302" s="326"/>
      <c r="N3302" s="326"/>
      <c r="O3302" s="327">
        <v>0.06</v>
      </c>
      <c r="P3302" s="326"/>
      <c r="Q3302" s="290">
        <v>0</v>
      </c>
    </row>
    <row r="3303" spans="1:17" ht="13.8" hidden="1" outlineLevel="1" collapsed="1" thickBot="1" x14ac:dyDescent="0.3">
      <c r="A3303" s="287"/>
      <c r="B3303" s="287"/>
      <c r="C3303" s="287"/>
      <c r="D3303" s="325">
        <v>100463068</v>
      </c>
      <c r="E3303" s="326"/>
      <c r="F3303" s="326"/>
      <c r="G3303" s="326"/>
      <c r="H3303" s="326"/>
      <c r="I3303" s="327">
        <v>0.17449999999999999</v>
      </c>
      <c r="J3303" s="326"/>
      <c r="K3303" s="326"/>
      <c r="L3303" s="328"/>
      <c r="M3303" s="326"/>
      <c r="N3303" s="326"/>
      <c r="O3303" s="327">
        <v>0.17449999999999999</v>
      </c>
      <c r="P3303" s="326"/>
      <c r="Q3303" s="290">
        <v>0</v>
      </c>
    </row>
    <row r="3304" spans="1:17" ht="13.8" hidden="1" outlineLevel="1" collapsed="1" thickBot="1" x14ac:dyDescent="0.3">
      <c r="A3304" s="287"/>
      <c r="B3304" s="287"/>
      <c r="C3304" s="287"/>
      <c r="D3304" s="325">
        <v>100463071</v>
      </c>
      <c r="E3304" s="326"/>
      <c r="F3304" s="326"/>
      <c r="G3304" s="326"/>
      <c r="H3304" s="326"/>
      <c r="I3304" s="327">
        <v>2.64</v>
      </c>
      <c r="J3304" s="326"/>
      <c r="K3304" s="326"/>
      <c r="L3304" s="328"/>
      <c r="M3304" s="326"/>
      <c r="N3304" s="326"/>
      <c r="O3304" s="327">
        <v>2.64</v>
      </c>
      <c r="P3304" s="326"/>
      <c r="Q3304" s="290">
        <v>0</v>
      </c>
    </row>
    <row r="3305" spans="1:17" ht="13.8" hidden="1" outlineLevel="1" collapsed="1" thickBot="1" x14ac:dyDescent="0.3">
      <c r="A3305" s="287"/>
      <c r="B3305" s="287"/>
      <c r="C3305" s="287"/>
      <c r="D3305" s="325">
        <v>100463076</v>
      </c>
      <c r="E3305" s="326"/>
      <c r="F3305" s="326"/>
      <c r="G3305" s="326"/>
      <c r="H3305" s="326"/>
      <c r="I3305" s="327">
        <v>0.17449999999999999</v>
      </c>
      <c r="J3305" s="326"/>
      <c r="K3305" s="326"/>
      <c r="L3305" s="328"/>
      <c r="M3305" s="326"/>
      <c r="N3305" s="326"/>
      <c r="O3305" s="327">
        <v>0.17449999999999999</v>
      </c>
      <c r="P3305" s="326"/>
      <c r="Q3305" s="290">
        <v>0</v>
      </c>
    </row>
    <row r="3306" spans="1:17" ht="13.8" hidden="1" outlineLevel="1" collapsed="1" thickBot="1" x14ac:dyDescent="0.3">
      <c r="A3306" s="287"/>
      <c r="B3306" s="287"/>
      <c r="C3306" s="287"/>
      <c r="D3306" s="325">
        <v>100463079</v>
      </c>
      <c r="E3306" s="326"/>
      <c r="F3306" s="326"/>
      <c r="G3306" s="326"/>
      <c r="H3306" s="326"/>
      <c r="I3306" s="327">
        <v>0.17449999999999999</v>
      </c>
      <c r="J3306" s="326"/>
      <c r="K3306" s="326"/>
      <c r="L3306" s="328"/>
      <c r="M3306" s="326"/>
      <c r="N3306" s="326"/>
      <c r="O3306" s="327">
        <v>0.17449999999999999</v>
      </c>
      <c r="P3306" s="326"/>
      <c r="Q3306" s="290">
        <v>0</v>
      </c>
    </row>
    <row r="3307" spans="1:17" ht="13.8" hidden="1" outlineLevel="1" collapsed="1" thickBot="1" x14ac:dyDescent="0.3">
      <c r="A3307" s="287"/>
      <c r="B3307" s="287"/>
      <c r="C3307" s="287"/>
      <c r="D3307" s="325">
        <v>100463089</v>
      </c>
      <c r="E3307" s="326"/>
      <c r="F3307" s="326"/>
      <c r="G3307" s="326"/>
      <c r="H3307" s="326"/>
      <c r="I3307" s="327">
        <v>0.83</v>
      </c>
      <c r="J3307" s="326"/>
      <c r="K3307" s="326"/>
      <c r="L3307" s="328"/>
      <c r="M3307" s="326"/>
      <c r="N3307" s="326"/>
      <c r="O3307" s="327">
        <v>0.83</v>
      </c>
      <c r="P3307" s="326"/>
      <c r="Q3307" s="290">
        <v>0</v>
      </c>
    </row>
    <row r="3308" spans="1:17" ht="13.8" hidden="1" outlineLevel="1" collapsed="1" thickBot="1" x14ac:dyDescent="0.3">
      <c r="A3308" s="287"/>
      <c r="B3308" s="287"/>
      <c r="C3308" s="287"/>
      <c r="D3308" s="325">
        <v>100463093</v>
      </c>
      <c r="E3308" s="326"/>
      <c r="F3308" s="326"/>
      <c r="G3308" s="326"/>
      <c r="H3308" s="326"/>
      <c r="I3308" s="327">
        <v>0.17449999999999999</v>
      </c>
      <c r="J3308" s="326"/>
      <c r="K3308" s="326"/>
      <c r="L3308" s="328"/>
      <c r="M3308" s="326"/>
      <c r="N3308" s="326"/>
      <c r="O3308" s="327">
        <v>0.17449999999999999</v>
      </c>
      <c r="P3308" s="326"/>
      <c r="Q3308" s="290">
        <v>0</v>
      </c>
    </row>
    <row r="3309" spans="1:17" ht="13.8" hidden="1" outlineLevel="1" collapsed="1" thickBot="1" x14ac:dyDescent="0.3">
      <c r="A3309" s="287"/>
      <c r="B3309" s="287"/>
      <c r="C3309" s="287"/>
      <c r="D3309" s="325">
        <v>100463097</v>
      </c>
      <c r="E3309" s="326"/>
      <c r="F3309" s="326"/>
      <c r="G3309" s="326"/>
      <c r="H3309" s="326"/>
      <c r="I3309" s="327">
        <v>0.13</v>
      </c>
      <c r="J3309" s="326"/>
      <c r="K3309" s="326"/>
      <c r="L3309" s="328"/>
      <c r="M3309" s="326"/>
      <c r="N3309" s="326"/>
      <c r="O3309" s="327">
        <v>0.13</v>
      </c>
      <c r="P3309" s="326"/>
      <c r="Q3309" s="290">
        <v>0</v>
      </c>
    </row>
    <row r="3310" spans="1:17" ht="13.8" hidden="1" outlineLevel="1" collapsed="1" thickBot="1" x14ac:dyDescent="0.3">
      <c r="A3310" s="287"/>
      <c r="B3310" s="287"/>
      <c r="C3310" s="287"/>
      <c r="D3310" s="325">
        <v>100463115</v>
      </c>
      <c r="E3310" s="326"/>
      <c r="F3310" s="326"/>
      <c r="G3310" s="326"/>
      <c r="H3310" s="326"/>
      <c r="I3310" s="327">
        <v>0.17449999999999999</v>
      </c>
      <c r="J3310" s="326"/>
      <c r="K3310" s="326"/>
      <c r="L3310" s="328"/>
      <c r="M3310" s="326"/>
      <c r="N3310" s="326"/>
      <c r="O3310" s="327">
        <v>0.17449999999999999</v>
      </c>
      <c r="P3310" s="326"/>
      <c r="Q3310" s="290">
        <v>0</v>
      </c>
    </row>
    <row r="3311" spans="1:17" ht="13.8" hidden="1" outlineLevel="1" collapsed="1" thickBot="1" x14ac:dyDescent="0.3">
      <c r="A3311" s="287"/>
      <c r="B3311" s="287"/>
      <c r="C3311" s="287"/>
      <c r="D3311" s="325">
        <v>100463124</v>
      </c>
      <c r="E3311" s="326"/>
      <c r="F3311" s="326"/>
      <c r="G3311" s="326"/>
      <c r="H3311" s="326"/>
      <c r="I3311" s="327">
        <v>0.17449999999999999</v>
      </c>
      <c r="J3311" s="326"/>
      <c r="K3311" s="326"/>
      <c r="L3311" s="328"/>
      <c r="M3311" s="326"/>
      <c r="N3311" s="326"/>
      <c r="O3311" s="327">
        <v>0.17449999999999999</v>
      </c>
      <c r="P3311" s="326"/>
      <c r="Q3311" s="290">
        <v>0</v>
      </c>
    </row>
    <row r="3312" spans="1:17" ht="13.8" hidden="1" outlineLevel="1" collapsed="1" thickBot="1" x14ac:dyDescent="0.3">
      <c r="A3312" s="287"/>
      <c r="B3312" s="287"/>
      <c r="C3312" s="287"/>
      <c r="D3312" s="325">
        <v>100463125</v>
      </c>
      <c r="E3312" s="326"/>
      <c r="F3312" s="326"/>
      <c r="G3312" s="326"/>
      <c r="H3312" s="326"/>
      <c r="I3312" s="327">
        <v>0.17449999999999999</v>
      </c>
      <c r="J3312" s="326"/>
      <c r="K3312" s="326"/>
      <c r="L3312" s="328"/>
      <c r="M3312" s="326"/>
      <c r="N3312" s="326"/>
      <c r="O3312" s="327">
        <v>0.17449999999999999</v>
      </c>
      <c r="P3312" s="326"/>
      <c r="Q3312" s="290">
        <v>0</v>
      </c>
    </row>
    <row r="3313" spans="1:17" ht="13.8" hidden="1" outlineLevel="1" collapsed="1" thickBot="1" x14ac:dyDescent="0.3">
      <c r="A3313" s="287"/>
      <c r="B3313" s="287"/>
      <c r="C3313" s="287"/>
      <c r="D3313" s="325">
        <v>100463129</v>
      </c>
      <c r="E3313" s="326"/>
      <c r="F3313" s="326"/>
      <c r="G3313" s="326"/>
      <c r="H3313" s="326"/>
      <c r="I3313" s="327">
        <v>0.17449999999999999</v>
      </c>
      <c r="J3313" s="326"/>
      <c r="K3313" s="326"/>
      <c r="L3313" s="328"/>
      <c r="M3313" s="326"/>
      <c r="N3313" s="326"/>
      <c r="O3313" s="327">
        <v>0.17449999999999999</v>
      </c>
      <c r="P3313" s="326"/>
      <c r="Q3313" s="290">
        <v>0</v>
      </c>
    </row>
    <row r="3314" spans="1:17" ht="13.8" hidden="1" outlineLevel="1" collapsed="1" thickBot="1" x14ac:dyDescent="0.3">
      <c r="A3314" s="287"/>
      <c r="B3314" s="287"/>
      <c r="C3314" s="287"/>
      <c r="D3314" s="325">
        <v>100463137</v>
      </c>
      <c r="E3314" s="326"/>
      <c r="F3314" s="326"/>
      <c r="G3314" s="326"/>
      <c r="H3314" s="326"/>
      <c r="I3314" s="327">
        <v>0.17449999999999999</v>
      </c>
      <c r="J3314" s="326"/>
      <c r="K3314" s="326"/>
      <c r="L3314" s="328"/>
      <c r="M3314" s="326"/>
      <c r="N3314" s="326"/>
      <c r="O3314" s="327">
        <v>0.17449999999999999</v>
      </c>
      <c r="P3314" s="326"/>
      <c r="Q3314" s="290">
        <v>0</v>
      </c>
    </row>
    <row r="3315" spans="1:17" ht="13.8" hidden="1" outlineLevel="1" collapsed="1" thickBot="1" x14ac:dyDescent="0.3">
      <c r="A3315" s="287"/>
      <c r="B3315" s="287"/>
      <c r="C3315" s="287"/>
      <c r="D3315" s="325">
        <v>100463138</v>
      </c>
      <c r="E3315" s="326"/>
      <c r="F3315" s="326"/>
      <c r="G3315" s="326"/>
      <c r="H3315" s="326"/>
      <c r="I3315" s="327">
        <v>0.17449999999999999</v>
      </c>
      <c r="J3315" s="326"/>
      <c r="K3315" s="326"/>
      <c r="L3315" s="328"/>
      <c r="M3315" s="326"/>
      <c r="N3315" s="326"/>
      <c r="O3315" s="327">
        <v>0.17449999999999999</v>
      </c>
      <c r="P3315" s="326"/>
      <c r="Q3315" s="290">
        <v>0</v>
      </c>
    </row>
    <row r="3316" spans="1:17" ht="13.8" hidden="1" outlineLevel="1" collapsed="1" thickBot="1" x14ac:dyDescent="0.3">
      <c r="A3316" s="287"/>
      <c r="B3316" s="287"/>
      <c r="C3316" s="287"/>
      <c r="D3316" s="325">
        <v>100463150</v>
      </c>
      <c r="E3316" s="326"/>
      <c r="F3316" s="326"/>
      <c r="G3316" s="326"/>
      <c r="H3316" s="326"/>
      <c r="I3316" s="327">
        <v>0.17449999999999999</v>
      </c>
      <c r="J3316" s="326"/>
      <c r="K3316" s="326"/>
      <c r="L3316" s="328"/>
      <c r="M3316" s="326"/>
      <c r="N3316" s="326"/>
      <c r="O3316" s="327">
        <v>0.17449999999999999</v>
      </c>
      <c r="P3316" s="326"/>
      <c r="Q3316" s="290">
        <v>0</v>
      </c>
    </row>
    <row r="3317" spans="1:17" ht="13.8" hidden="1" outlineLevel="1" collapsed="1" thickBot="1" x14ac:dyDescent="0.3">
      <c r="A3317" s="287"/>
      <c r="B3317" s="287"/>
      <c r="C3317" s="287"/>
      <c r="D3317" s="325">
        <v>100463174</v>
      </c>
      <c r="E3317" s="326"/>
      <c r="F3317" s="326"/>
      <c r="G3317" s="326"/>
      <c r="H3317" s="326"/>
      <c r="I3317" s="327">
        <v>0.17449999999999999</v>
      </c>
      <c r="J3317" s="326"/>
      <c r="K3317" s="326"/>
      <c r="L3317" s="328"/>
      <c r="M3317" s="326"/>
      <c r="N3317" s="326"/>
      <c r="O3317" s="327">
        <v>0.17449999999999999</v>
      </c>
      <c r="P3317" s="326"/>
      <c r="Q3317" s="290">
        <v>0</v>
      </c>
    </row>
    <row r="3318" spans="1:17" ht="13.8" hidden="1" outlineLevel="1" collapsed="1" thickBot="1" x14ac:dyDescent="0.3">
      <c r="A3318" s="287"/>
      <c r="B3318" s="287"/>
      <c r="C3318" s="287"/>
      <c r="D3318" s="325">
        <v>100463228</v>
      </c>
      <c r="E3318" s="326"/>
      <c r="F3318" s="326"/>
      <c r="G3318" s="326"/>
      <c r="H3318" s="326"/>
      <c r="I3318" s="327">
        <v>0.17449999999999999</v>
      </c>
      <c r="J3318" s="326"/>
      <c r="K3318" s="326"/>
      <c r="L3318" s="328"/>
      <c r="M3318" s="326"/>
      <c r="N3318" s="326"/>
      <c r="O3318" s="327">
        <v>0.17449999999999999</v>
      </c>
      <c r="P3318" s="326"/>
      <c r="Q3318" s="290">
        <v>0</v>
      </c>
    </row>
    <row r="3319" spans="1:17" ht="13.8" hidden="1" outlineLevel="1" collapsed="1" thickBot="1" x14ac:dyDescent="0.3">
      <c r="A3319" s="287"/>
      <c r="B3319" s="287"/>
      <c r="C3319" s="287"/>
      <c r="D3319" s="325">
        <v>100463206</v>
      </c>
      <c r="E3319" s="326"/>
      <c r="F3319" s="326"/>
      <c r="G3319" s="326"/>
      <c r="H3319" s="326"/>
      <c r="I3319" s="327">
        <v>0.17449999999999999</v>
      </c>
      <c r="J3319" s="326"/>
      <c r="K3319" s="326"/>
      <c r="L3319" s="328"/>
      <c r="M3319" s="326"/>
      <c r="N3319" s="326"/>
      <c r="O3319" s="327">
        <v>0.17449999999999999</v>
      </c>
      <c r="P3319" s="326"/>
      <c r="Q3319" s="290">
        <v>0</v>
      </c>
    </row>
    <row r="3320" spans="1:17" ht="13.8" hidden="1" outlineLevel="1" collapsed="1" thickBot="1" x14ac:dyDescent="0.3">
      <c r="A3320" s="287"/>
      <c r="B3320" s="287"/>
      <c r="C3320" s="287"/>
      <c r="D3320" s="325">
        <v>100463223</v>
      </c>
      <c r="E3320" s="326"/>
      <c r="F3320" s="326"/>
      <c r="G3320" s="326"/>
      <c r="H3320" s="326"/>
      <c r="I3320" s="327">
        <v>0.17449999999999999</v>
      </c>
      <c r="J3320" s="326"/>
      <c r="K3320" s="326"/>
      <c r="L3320" s="328"/>
      <c r="M3320" s="326"/>
      <c r="N3320" s="326"/>
      <c r="O3320" s="327">
        <v>0.17449999999999999</v>
      </c>
      <c r="P3320" s="326"/>
      <c r="Q3320" s="290">
        <v>0</v>
      </c>
    </row>
    <row r="3321" spans="1:17" ht="13.8" hidden="1" outlineLevel="1" collapsed="1" thickBot="1" x14ac:dyDescent="0.3">
      <c r="A3321" s="287"/>
      <c r="B3321" s="287"/>
      <c r="C3321" s="287"/>
      <c r="D3321" s="325">
        <v>100463103</v>
      </c>
      <c r="E3321" s="326"/>
      <c r="F3321" s="326"/>
      <c r="G3321" s="326"/>
      <c r="H3321" s="326"/>
      <c r="I3321" s="327">
        <v>0.17449999999999999</v>
      </c>
      <c r="J3321" s="326"/>
      <c r="K3321" s="326"/>
      <c r="L3321" s="328"/>
      <c r="M3321" s="326"/>
      <c r="N3321" s="326"/>
      <c r="O3321" s="327">
        <v>0.17449999999999999</v>
      </c>
      <c r="P3321" s="326"/>
      <c r="Q3321" s="290">
        <v>0</v>
      </c>
    </row>
    <row r="3322" spans="1:17" ht="13.8" hidden="1" outlineLevel="1" collapsed="1" thickBot="1" x14ac:dyDescent="0.3">
      <c r="A3322" s="287"/>
      <c r="B3322" s="287"/>
      <c r="C3322" s="287"/>
      <c r="D3322" s="325">
        <v>100463104</v>
      </c>
      <c r="E3322" s="326"/>
      <c r="F3322" s="326"/>
      <c r="G3322" s="326"/>
      <c r="H3322" s="326"/>
      <c r="I3322" s="327">
        <v>0.39</v>
      </c>
      <c r="J3322" s="326"/>
      <c r="K3322" s="326"/>
      <c r="L3322" s="328"/>
      <c r="M3322" s="326"/>
      <c r="N3322" s="326"/>
      <c r="O3322" s="327">
        <v>0.39</v>
      </c>
      <c r="P3322" s="326"/>
      <c r="Q3322" s="290">
        <v>0</v>
      </c>
    </row>
    <row r="3323" spans="1:17" ht="13.8" hidden="1" outlineLevel="1" collapsed="1" thickBot="1" x14ac:dyDescent="0.3">
      <c r="A3323" s="287"/>
      <c r="B3323" s="287"/>
      <c r="C3323" s="287"/>
      <c r="D3323" s="325">
        <v>100463107</v>
      </c>
      <c r="E3323" s="326"/>
      <c r="F3323" s="326"/>
      <c r="G3323" s="326"/>
      <c r="H3323" s="326"/>
      <c r="I3323" s="327">
        <v>0.17449999999999999</v>
      </c>
      <c r="J3323" s="326"/>
      <c r="K3323" s="326"/>
      <c r="L3323" s="328"/>
      <c r="M3323" s="326"/>
      <c r="N3323" s="326"/>
      <c r="O3323" s="327">
        <v>0.17449999999999999</v>
      </c>
      <c r="P3323" s="326"/>
      <c r="Q3323" s="290">
        <v>0</v>
      </c>
    </row>
    <row r="3324" spans="1:17" ht="13.8" hidden="1" outlineLevel="1" collapsed="1" thickBot="1" x14ac:dyDescent="0.3">
      <c r="A3324" s="287"/>
      <c r="B3324" s="287"/>
      <c r="C3324" s="287"/>
      <c r="D3324" s="325">
        <v>100463248</v>
      </c>
      <c r="E3324" s="326"/>
      <c r="F3324" s="326"/>
      <c r="G3324" s="326"/>
      <c r="H3324" s="326"/>
      <c r="I3324" s="327">
        <v>0.17449999999999999</v>
      </c>
      <c r="J3324" s="326"/>
      <c r="K3324" s="326"/>
      <c r="L3324" s="328"/>
      <c r="M3324" s="326"/>
      <c r="N3324" s="326"/>
      <c r="O3324" s="327">
        <v>0.17449999999999999</v>
      </c>
      <c r="P3324" s="326"/>
      <c r="Q3324" s="290">
        <v>0</v>
      </c>
    </row>
    <row r="3325" spans="1:17" ht="13.8" hidden="1" outlineLevel="1" collapsed="1" thickBot="1" x14ac:dyDescent="0.3">
      <c r="A3325" s="287"/>
      <c r="B3325" s="287"/>
      <c r="C3325" s="287"/>
      <c r="D3325" s="325">
        <v>100463249</v>
      </c>
      <c r="E3325" s="326"/>
      <c r="F3325" s="326"/>
      <c r="G3325" s="326"/>
      <c r="H3325" s="326"/>
      <c r="I3325" s="327">
        <v>0.16</v>
      </c>
      <c r="J3325" s="326"/>
      <c r="K3325" s="326"/>
      <c r="L3325" s="328"/>
      <c r="M3325" s="326"/>
      <c r="N3325" s="326"/>
      <c r="O3325" s="327">
        <v>0.16</v>
      </c>
      <c r="P3325" s="326"/>
      <c r="Q3325" s="290">
        <v>0</v>
      </c>
    </row>
    <row r="3326" spans="1:17" ht="13.8" hidden="1" outlineLevel="1" collapsed="1" thickBot="1" x14ac:dyDescent="0.3">
      <c r="A3326" s="287"/>
      <c r="B3326" s="287"/>
      <c r="C3326" s="287"/>
      <c r="D3326" s="325">
        <v>100463250</v>
      </c>
      <c r="E3326" s="326"/>
      <c r="F3326" s="326"/>
      <c r="G3326" s="326"/>
      <c r="H3326" s="326"/>
      <c r="I3326" s="327">
        <v>0.17449999999999999</v>
      </c>
      <c r="J3326" s="326"/>
      <c r="K3326" s="326"/>
      <c r="L3326" s="328"/>
      <c r="M3326" s="326"/>
      <c r="N3326" s="326"/>
      <c r="O3326" s="327">
        <v>0.17449999999999999</v>
      </c>
      <c r="P3326" s="326"/>
      <c r="Q3326" s="290">
        <v>0</v>
      </c>
    </row>
    <row r="3327" spans="1:17" ht="13.8" hidden="1" outlineLevel="1" collapsed="1" thickBot="1" x14ac:dyDescent="0.3">
      <c r="A3327" s="287"/>
      <c r="B3327" s="287"/>
      <c r="C3327" s="287"/>
      <c r="D3327" s="325">
        <v>100463253</v>
      </c>
      <c r="E3327" s="326"/>
      <c r="F3327" s="326"/>
      <c r="G3327" s="326"/>
      <c r="H3327" s="326"/>
      <c r="I3327" s="327">
        <v>0.19</v>
      </c>
      <c r="J3327" s="326"/>
      <c r="K3327" s="326"/>
      <c r="L3327" s="328"/>
      <c r="M3327" s="326"/>
      <c r="N3327" s="326"/>
      <c r="O3327" s="327">
        <v>0.19</v>
      </c>
      <c r="P3327" s="326"/>
      <c r="Q3327" s="290">
        <v>0</v>
      </c>
    </row>
    <row r="3328" spans="1:17" ht="13.8" hidden="1" outlineLevel="1" collapsed="1" thickBot="1" x14ac:dyDescent="0.3">
      <c r="A3328" s="287"/>
      <c r="B3328" s="287"/>
      <c r="C3328" s="287"/>
      <c r="D3328" s="325">
        <v>100463254</v>
      </c>
      <c r="E3328" s="326"/>
      <c r="F3328" s="326"/>
      <c r="G3328" s="326"/>
      <c r="H3328" s="326"/>
      <c r="I3328" s="327">
        <v>0.2</v>
      </c>
      <c r="J3328" s="326"/>
      <c r="K3328" s="326"/>
      <c r="L3328" s="328"/>
      <c r="M3328" s="326"/>
      <c r="N3328" s="326"/>
      <c r="O3328" s="327">
        <v>0.2</v>
      </c>
      <c r="P3328" s="326"/>
      <c r="Q3328" s="290">
        <v>0</v>
      </c>
    </row>
    <row r="3329" spans="1:17" ht="13.8" hidden="1" outlineLevel="1" collapsed="1" thickBot="1" x14ac:dyDescent="0.3">
      <c r="A3329" s="287"/>
      <c r="B3329" s="287"/>
      <c r="C3329" s="287"/>
      <c r="D3329" s="325">
        <v>100463258</v>
      </c>
      <c r="E3329" s="326"/>
      <c r="F3329" s="326"/>
      <c r="G3329" s="326"/>
      <c r="H3329" s="326"/>
      <c r="I3329" s="327">
        <v>0.34</v>
      </c>
      <c r="J3329" s="326"/>
      <c r="K3329" s="326"/>
      <c r="L3329" s="328"/>
      <c r="M3329" s="326"/>
      <c r="N3329" s="326"/>
      <c r="O3329" s="327">
        <v>0.34</v>
      </c>
      <c r="P3329" s="326"/>
      <c r="Q3329" s="290">
        <v>0</v>
      </c>
    </row>
    <row r="3330" spans="1:17" ht="13.8" hidden="1" outlineLevel="1" collapsed="1" thickBot="1" x14ac:dyDescent="0.3">
      <c r="A3330" s="287"/>
      <c r="B3330" s="287"/>
      <c r="C3330" s="287"/>
      <c r="D3330" s="325">
        <v>100463261</v>
      </c>
      <c r="E3330" s="326"/>
      <c r="F3330" s="326"/>
      <c r="G3330" s="326"/>
      <c r="H3330" s="326"/>
      <c r="I3330" s="327">
        <v>0.17449999999999999</v>
      </c>
      <c r="J3330" s="326"/>
      <c r="K3330" s="326"/>
      <c r="L3330" s="328"/>
      <c r="M3330" s="326"/>
      <c r="N3330" s="326"/>
      <c r="O3330" s="327">
        <v>0.17449999999999999</v>
      </c>
      <c r="P3330" s="326"/>
      <c r="Q3330" s="290">
        <v>0</v>
      </c>
    </row>
    <row r="3331" spans="1:17" ht="13.8" hidden="1" outlineLevel="1" collapsed="1" thickBot="1" x14ac:dyDescent="0.3">
      <c r="A3331" s="287"/>
      <c r="B3331" s="287"/>
      <c r="C3331" s="287"/>
      <c r="D3331" s="325">
        <v>100463262</v>
      </c>
      <c r="E3331" s="326"/>
      <c r="F3331" s="326"/>
      <c r="G3331" s="326"/>
      <c r="H3331" s="326"/>
      <c r="I3331" s="327">
        <v>0.17449999999999999</v>
      </c>
      <c r="J3331" s="326"/>
      <c r="K3331" s="326"/>
      <c r="L3331" s="328"/>
      <c r="M3331" s="326"/>
      <c r="N3331" s="326"/>
      <c r="O3331" s="327">
        <v>0.17449999999999999</v>
      </c>
      <c r="P3331" s="326"/>
      <c r="Q3331" s="290">
        <v>0</v>
      </c>
    </row>
    <row r="3332" spans="1:17" ht="13.8" hidden="1" outlineLevel="1" collapsed="1" thickBot="1" x14ac:dyDescent="0.3">
      <c r="A3332" s="287"/>
      <c r="B3332" s="287"/>
      <c r="C3332" s="287"/>
      <c r="D3332" s="325">
        <v>100463263</v>
      </c>
      <c r="E3332" s="326"/>
      <c r="F3332" s="326"/>
      <c r="G3332" s="326"/>
      <c r="H3332" s="326"/>
      <c r="I3332" s="327">
        <v>0.46</v>
      </c>
      <c r="J3332" s="326"/>
      <c r="K3332" s="326"/>
      <c r="L3332" s="328"/>
      <c r="M3332" s="326"/>
      <c r="N3332" s="326"/>
      <c r="O3332" s="327">
        <v>0.46</v>
      </c>
      <c r="P3332" s="326"/>
      <c r="Q3332" s="290">
        <v>0</v>
      </c>
    </row>
    <row r="3333" spans="1:17" ht="13.8" hidden="1" outlineLevel="1" collapsed="1" thickBot="1" x14ac:dyDescent="0.3">
      <c r="A3333" s="287"/>
      <c r="B3333" s="287"/>
      <c r="C3333" s="287"/>
      <c r="D3333" s="325">
        <v>100463267</v>
      </c>
      <c r="E3333" s="326"/>
      <c r="F3333" s="326"/>
      <c r="G3333" s="326"/>
      <c r="H3333" s="326"/>
      <c r="I3333" s="327">
        <v>0.56000000000000005</v>
      </c>
      <c r="J3333" s="326"/>
      <c r="K3333" s="326"/>
      <c r="L3333" s="328"/>
      <c r="M3333" s="326"/>
      <c r="N3333" s="326"/>
      <c r="O3333" s="327">
        <v>0.56000000000000005</v>
      </c>
      <c r="P3333" s="326"/>
      <c r="Q3333" s="290">
        <v>0</v>
      </c>
    </row>
    <row r="3334" spans="1:17" ht="13.8" hidden="1" outlineLevel="1" collapsed="1" thickBot="1" x14ac:dyDescent="0.3">
      <c r="A3334" s="287"/>
      <c r="B3334" s="287"/>
      <c r="C3334" s="287"/>
      <c r="D3334" s="325">
        <v>100463362</v>
      </c>
      <c r="E3334" s="326"/>
      <c r="F3334" s="326"/>
      <c r="G3334" s="326"/>
      <c r="H3334" s="326"/>
      <c r="I3334" s="327">
        <v>0.12</v>
      </c>
      <c r="J3334" s="326"/>
      <c r="K3334" s="326"/>
      <c r="L3334" s="328"/>
      <c r="M3334" s="326"/>
      <c r="N3334" s="326"/>
      <c r="O3334" s="327">
        <v>0.12</v>
      </c>
      <c r="P3334" s="326"/>
      <c r="Q3334" s="290">
        <v>0</v>
      </c>
    </row>
    <row r="3335" spans="1:17" ht="13.8" hidden="1" outlineLevel="1" collapsed="1" thickBot="1" x14ac:dyDescent="0.3">
      <c r="A3335" s="287"/>
      <c r="B3335" s="287"/>
      <c r="C3335" s="287"/>
      <c r="D3335" s="325">
        <v>100463370</v>
      </c>
      <c r="E3335" s="326"/>
      <c r="F3335" s="326"/>
      <c r="G3335" s="326"/>
      <c r="H3335" s="326"/>
      <c r="I3335" s="327">
        <v>0.39</v>
      </c>
      <c r="J3335" s="326"/>
      <c r="K3335" s="326"/>
      <c r="L3335" s="328"/>
      <c r="M3335" s="326"/>
      <c r="N3335" s="326"/>
      <c r="O3335" s="327">
        <v>0.39</v>
      </c>
      <c r="P3335" s="326"/>
      <c r="Q3335" s="290">
        <v>0</v>
      </c>
    </row>
    <row r="3336" spans="1:17" ht="13.8" hidden="1" outlineLevel="1" collapsed="1" thickBot="1" x14ac:dyDescent="0.3">
      <c r="A3336" s="287"/>
      <c r="B3336" s="287"/>
      <c r="C3336" s="287"/>
      <c r="D3336" s="325">
        <v>100463372</v>
      </c>
      <c r="E3336" s="326"/>
      <c r="F3336" s="326"/>
      <c r="G3336" s="326"/>
      <c r="H3336" s="326"/>
      <c r="I3336" s="327">
        <v>0.28000000000000003</v>
      </c>
      <c r="J3336" s="326"/>
      <c r="K3336" s="326"/>
      <c r="L3336" s="328"/>
      <c r="M3336" s="326"/>
      <c r="N3336" s="326"/>
      <c r="O3336" s="327">
        <v>0.28000000000000003</v>
      </c>
      <c r="P3336" s="326"/>
      <c r="Q3336" s="290">
        <v>0</v>
      </c>
    </row>
    <row r="3337" spans="1:17" ht="13.8" hidden="1" outlineLevel="1" collapsed="1" thickBot="1" x14ac:dyDescent="0.3">
      <c r="A3337" s="287"/>
      <c r="B3337" s="287"/>
      <c r="C3337" s="287"/>
      <c r="D3337" s="325">
        <v>100463374</v>
      </c>
      <c r="E3337" s="326"/>
      <c r="F3337" s="326"/>
      <c r="G3337" s="326"/>
      <c r="H3337" s="326"/>
      <c r="I3337" s="327">
        <v>0.17449999999999999</v>
      </c>
      <c r="J3337" s="326"/>
      <c r="K3337" s="326"/>
      <c r="L3337" s="328"/>
      <c r="M3337" s="326"/>
      <c r="N3337" s="326"/>
      <c r="O3337" s="327">
        <v>0.17449999999999999</v>
      </c>
      <c r="P3337" s="326"/>
      <c r="Q3337" s="290">
        <v>0</v>
      </c>
    </row>
    <row r="3338" spans="1:17" ht="13.8" hidden="1" outlineLevel="1" collapsed="1" thickBot="1" x14ac:dyDescent="0.3">
      <c r="A3338" s="287"/>
      <c r="B3338" s="287"/>
      <c r="C3338" s="287"/>
      <c r="D3338" s="325">
        <v>100463376</v>
      </c>
      <c r="E3338" s="326"/>
      <c r="F3338" s="326"/>
      <c r="G3338" s="326"/>
      <c r="H3338" s="326"/>
      <c r="I3338" s="327">
        <v>0.14000000000000001</v>
      </c>
      <c r="J3338" s="326"/>
      <c r="K3338" s="326"/>
      <c r="L3338" s="328"/>
      <c r="M3338" s="326"/>
      <c r="N3338" s="326"/>
      <c r="O3338" s="327">
        <v>0.14000000000000001</v>
      </c>
      <c r="P3338" s="326"/>
      <c r="Q3338" s="290">
        <v>0</v>
      </c>
    </row>
    <row r="3339" spans="1:17" ht="13.8" hidden="1" outlineLevel="1" collapsed="1" thickBot="1" x14ac:dyDescent="0.3">
      <c r="A3339" s="287"/>
      <c r="B3339" s="287"/>
      <c r="C3339" s="287"/>
      <c r="D3339" s="325">
        <v>100463379</v>
      </c>
      <c r="E3339" s="326"/>
      <c r="F3339" s="326"/>
      <c r="G3339" s="326"/>
      <c r="H3339" s="326"/>
      <c r="I3339" s="327">
        <v>0.12</v>
      </c>
      <c r="J3339" s="326"/>
      <c r="K3339" s="326"/>
      <c r="L3339" s="328"/>
      <c r="M3339" s="326"/>
      <c r="N3339" s="326"/>
      <c r="O3339" s="327">
        <v>0.12</v>
      </c>
      <c r="P3339" s="326"/>
      <c r="Q3339" s="290">
        <v>0</v>
      </c>
    </row>
    <row r="3340" spans="1:17" ht="13.8" hidden="1" outlineLevel="1" collapsed="1" thickBot="1" x14ac:dyDescent="0.3">
      <c r="A3340" s="287"/>
      <c r="B3340" s="287"/>
      <c r="C3340" s="287"/>
      <c r="D3340" s="325">
        <v>100463381</v>
      </c>
      <c r="E3340" s="326"/>
      <c r="F3340" s="326"/>
      <c r="G3340" s="326"/>
      <c r="H3340" s="326"/>
      <c r="I3340" s="327">
        <v>0.23</v>
      </c>
      <c r="J3340" s="326"/>
      <c r="K3340" s="326"/>
      <c r="L3340" s="328"/>
      <c r="M3340" s="326"/>
      <c r="N3340" s="326"/>
      <c r="O3340" s="327">
        <v>0.23</v>
      </c>
      <c r="P3340" s="326"/>
      <c r="Q3340" s="290">
        <v>0</v>
      </c>
    </row>
    <row r="3341" spans="1:17" ht="13.8" hidden="1" outlineLevel="1" collapsed="1" thickBot="1" x14ac:dyDescent="0.3">
      <c r="A3341" s="287"/>
      <c r="B3341" s="287"/>
      <c r="C3341" s="287"/>
      <c r="D3341" s="325">
        <v>100463386</v>
      </c>
      <c r="E3341" s="326"/>
      <c r="F3341" s="326"/>
      <c r="G3341" s="326"/>
      <c r="H3341" s="326"/>
      <c r="I3341" s="327">
        <v>0.17449999999999999</v>
      </c>
      <c r="J3341" s="326"/>
      <c r="K3341" s="326"/>
      <c r="L3341" s="328"/>
      <c r="M3341" s="326"/>
      <c r="N3341" s="326"/>
      <c r="O3341" s="327">
        <v>0.17449999999999999</v>
      </c>
      <c r="P3341" s="326"/>
      <c r="Q3341" s="290">
        <v>0</v>
      </c>
    </row>
    <row r="3342" spans="1:17" ht="13.8" hidden="1" outlineLevel="1" collapsed="1" thickBot="1" x14ac:dyDescent="0.3">
      <c r="A3342" s="287"/>
      <c r="B3342" s="287"/>
      <c r="C3342" s="287"/>
      <c r="D3342" s="325">
        <v>100463388</v>
      </c>
      <c r="E3342" s="326"/>
      <c r="F3342" s="326"/>
      <c r="G3342" s="326"/>
      <c r="H3342" s="326"/>
      <c r="I3342" s="327">
        <v>0.17449999999999999</v>
      </c>
      <c r="J3342" s="326"/>
      <c r="K3342" s="326"/>
      <c r="L3342" s="328"/>
      <c r="M3342" s="326"/>
      <c r="N3342" s="326"/>
      <c r="O3342" s="327">
        <v>0.17449999999999999</v>
      </c>
      <c r="P3342" s="326"/>
      <c r="Q3342" s="290">
        <v>0</v>
      </c>
    </row>
    <row r="3343" spans="1:17" ht="13.8" hidden="1" outlineLevel="1" collapsed="1" thickBot="1" x14ac:dyDescent="0.3">
      <c r="A3343" s="287"/>
      <c r="B3343" s="287"/>
      <c r="C3343" s="287"/>
      <c r="D3343" s="325">
        <v>100463389</v>
      </c>
      <c r="E3343" s="326"/>
      <c r="F3343" s="326"/>
      <c r="G3343" s="326"/>
      <c r="H3343" s="326"/>
      <c r="I3343" s="327">
        <v>0.09</v>
      </c>
      <c r="J3343" s="326"/>
      <c r="K3343" s="326"/>
      <c r="L3343" s="328"/>
      <c r="M3343" s="326"/>
      <c r="N3343" s="326"/>
      <c r="O3343" s="327">
        <v>0.09</v>
      </c>
      <c r="P3343" s="326"/>
      <c r="Q3343" s="290">
        <v>0</v>
      </c>
    </row>
    <row r="3344" spans="1:17" ht="13.8" hidden="1" outlineLevel="1" collapsed="1" thickBot="1" x14ac:dyDescent="0.3">
      <c r="A3344" s="287"/>
      <c r="B3344" s="287"/>
      <c r="C3344" s="287"/>
      <c r="D3344" s="325">
        <v>100463390</v>
      </c>
      <c r="E3344" s="326"/>
      <c r="F3344" s="326"/>
      <c r="G3344" s="326"/>
      <c r="H3344" s="326"/>
      <c r="I3344" s="327">
        <v>0.17449999999999999</v>
      </c>
      <c r="J3344" s="326"/>
      <c r="K3344" s="326"/>
      <c r="L3344" s="328"/>
      <c r="M3344" s="326"/>
      <c r="N3344" s="326"/>
      <c r="O3344" s="327">
        <v>0.17449999999999999</v>
      </c>
      <c r="P3344" s="326"/>
      <c r="Q3344" s="290">
        <v>0</v>
      </c>
    </row>
    <row r="3345" spans="1:17" ht="13.8" hidden="1" outlineLevel="1" collapsed="1" thickBot="1" x14ac:dyDescent="0.3">
      <c r="A3345" s="287"/>
      <c r="B3345" s="287"/>
      <c r="C3345" s="287"/>
      <c r="D3345" s="325">
        <v>100463391</v>
      </c>
      <c r="E3345" s="326"/>
      <c r="F3345" s="326"/>
      <c r="G3345" s="326"/>
      <c r="H3345" s="326"/>
      <c r="I3345" s="327">
        <v>0.26</v>
      </c>
      <c r="J3345" s="326"/>
      <c r="K3345" s="326"/>
      <c r="L3345" s="328"/>
      <c r="M3345" s="326"/>
      <c r="N3345" s="326"/>
      <c r="O3345" s="327">
        <v>0.26</v>
      </c>
      <c r="P3345" s="326"/>
      <c r="Q3345" s="290">
        <v>0</v>
      </c>
    </row>
    <row r="3346" spans="1:17" ht="13.8" hidden="1" outlineLevel="1" collapsed="1" thickBot="1" x14ac:dyDescent="0.3">
      <c r="A3346" s="287"/>
      <c r="B3346" s="287"/>
      <c r="C3346" s="287"/>
      <c r="D3346" s="325">
        <v>100463393</v>
      </c>
      <c r="E3346" s="326"/>
      <c r="F3346" s="326"/>
      <c r="G3346" s="326"/>
      <c r="H3346" s="326"/>
      <c r="I3346" s="327">
        <v>0.18</v>
      </c>
      <c r="J3346" s="326"/>
      <c r="K3346" s="326"/>
      <c r="L3346" s="328"/>
      <c r="M3346" s="326"/>
      <c r="N3346" s="326"/>
      <c r="O3346" s="327">
        <v>0.18</v>
      </c>
      <c r="P3346" s="326"/>
      <c r="Q3346" s="290">
        <v>0</v>
      </c>
    </row>
    <row r="3347" spans="1:17" ht="13.8" hidden="1" outlineLevel="1" collapsed="1" thickBot="1" x14ac:dyDescent="0.3">
      <c r="A3347" s="287"/>
      <c r="B3347" s="287"/>
      <c r="C3347" s="287"/>
      <c r="D3347" s="325">
        <v>100463394</v>
      </c>
      <c r="E3347" s="326"/>
      <c r="F3347" s="326"/>
      <c r="G3347" s="326"/>
      <c r="H3347" s="326"/>
      <c r="I3347" s="327">
        <v>0.41</v>
      </c>
      <c r="J3347" s="326"/>
      <c r="K3347" s="326"/>
      <c r="L3347" s="328"/>
      <c r="M3347" s="326"/>
      <c r="N3347" s="326"/>
      <c r="O3347" s="327">
        <v>0.41</v>
      </c>
      <c r="P3347" s="326"/>
      <c r="Q3347" s="290">
        <v>0</v>
      </c>
    </row>
    <row r="3348" spans="1:17" ht="13.8" hidden="1" outlineLevel="1" collapsed="1" thickBot="1" x14ac:dyDescent="0.3">
      <c r="A3348" s="287"/>
      <c r="B3348" s="287"/>
      <c r="C3348" s="287"/>
      <c r="D3348" s="325">
        <v>100463312</v>
      </c>
      <c r="E3348" s="326"/>
      <c r="F3348" s="326"/>
      <c r="G3348" s="326"/>
      <c r="H3348" s="326"/>
      <c r="I3348" s="327">
        <v>1.34</v>
      </c>
      <c r="J3348" s="326"/>
      <c r="K3348" s="326"/>
      <c r="L3348" s="328"/>
      <c r="M3348" s="326"/>
      <c r="N3348" s="326"/>
      <c r="O3348" s="327">
        <v>1.34</v>
      </c>
      <c r="P3348" s="326"/>
      <c r="Q3348" s="290">
        <v>0</v>
      </c>
    </row>
    <row r="3349" spans="1:17" ht="13.8" hidden="1" outlineLevel="1" collapsed="1" thickBot="1" x14ac:dyDescent="0.3">
      <c r="A3349" s="287"/>
      <c r="B3349" s="287"/>
      <c r="C3349" s="287"/>
      <c r="D3349" s="325">
        <v>100463313</v>
      </c>
      <c r="E3349" s="326"/>
      <c r="F3349" s="326"/>
      <c r="G3349" s="326"/>
      <c r="H3349" s="326"/>
      <c r="I3349" s="327">
        <v>1.1200000000000001</v>
      </c>
      <c r="J3349" s="326"/>
      <c r="K3349" s="326"/>
      <c r="L3349" s="328"/>
      <c r="M3349" s="326"/>
      <c r="N3349" s="326"/>
      <c r="O3349" s="327">
        <v>1.1200000000000001</v>
      </c>
      <c r="P3349" s="326"/>
      <c r="Q3349" s="290">
        <v>0</v>
      </c>
    </row>
    <row r="3350" spans="1:17" ht="13.8" hidden="1" outlineLevel="1" collapsed="1" thickBot="1" x14ac:dyDescent="0.3">
      <c r="A3350" s="287"/>
      <c r="B3350" s="287"/>
      <c r="C3350" s="287"/>
      <c r="D3350" s="325">
        <v>100463314</v>
      </c>
      <c r="E3350" s="326"/>
      <c r="F3350" s="326"/>
      <c r="G3350" s="326"/>
      <c r="H3350" s="326"/>
      <c r="I3350" s="327">
        <v>1.7110000000000001</v>
      </c>
      <c r="J3350" s="326"/>
      <c r="K3350" s="326"/>
      <c r="L3350" s="328"/>
      <c r="M3350" s="326"/>
      <c r="N3350" s="326"/>
      <c r="O3350" s="327">
        <v>1.7110000000000001</v>
      </c>
      <c r="P3350" s="326"/>
      <c r="Q3350" s="290">
        <v>0</v>
      </c>
    </row>
    <row r="3351" spans="1:17" ht="13.8" hidden="1" outlineLevel="1" collapsed="1" thickBot="1" x14ac:dyDescent="0.3">
      <c r="A3351" s="287"/>
      <c r="B3351" s="287"/>
      <c r="C3351" s="287"/>
      <c r="D3351" s="325">
        <v>100463309</v>
      </c>
      <c r="E3351" s="326"/>
      <c r="F3351" s="326"/>
      <c r="G3351" s="326"/>
      <c r="H3351" s="326"/>
      <c r="I3351" s="327">
        <v>0.18</v>
      </c>
      <c r="J3351" s="326"/>
      <c r="K3351" s="326"/>
      <c r="L3351" s="328"/>
      <c r="M3351" s="326"/>
      <c r="N3351" s="326"/>
      <c r="O3351" s="327">
        <v>0.18</v>
      </c>
      <c r="P3351" s="326"/>
      <c r="Q3351" s="290">
        <v>0</v>
      </c>
    </row>
    <row r="3352" spans="1:17" ht="13.8" hidden="1" outlineLevel="1" collapsed="1" thickBot="1" x14ac:dyDescent="0.3">
      <c r="A3352" s="287"/>
      <c r="B3352" s="287"/>
      <c r="C3352" s="287"/>
      <c r="D3352" s="325">
        <v>100463336</v>
      </c>
      <c r="E3352" s="326"/>
      <c r="F3352" s="326"/>
      <c r="G3352" s="326"/>
      <c r="H3352" s="326"/>
      <c r="I3352" s="327">
        <v>0.06</v>
      </c>
      <c r="J3352" s="326"/>
      <c r="K3352" s="326"/>
      <c r="L3352" s="328"/>
      <c r="M3352" s="326"/>
      <c r="N3352" s="326"/>
      <c r="O3352" s="327">
        <v>0.06</v>
      </c>
      <c r="P3352" s="326"/>
      <c r="Q3352" s="290">
        <v>0</v>
      </c>
    </row>
    <row r="3353" spans="1:17" ht="13.8" hidden="1" outlineLevel="1" collapsed="1" thickBot="1" x14ac:dyDescent="0.3">
      <c r="A3353" s="287"/>
      <c r="B3353" s="287"/>
      <c r="C3353" s="287"/>
      <c r="D3353" s="325">
        <v>100463340</v>
      </c>
      <c r="E3353" s="326"/>
      <c r="F3353" s="326"/>
      <c r="G3353" s="326"/>
      <c r="H3353" s="326"/>
      <c r="I3353" s="327">
        <v>0.7</v>
      </c>
      <c r="J3353" s="326"/>
      <c r="K3353" s="326"/>
      <c r="L3353" s="328"/>
      <c r="M3353" s="326"/>
      <c r="N3353" s="326"/>
      <c r="O3353" s="327">
        <v>0.7</v>
      </c>
      <c r="P3353" s="326"/>
      <c r="Q3353" s="290">
        <v>0</v>
      </c>
    </row>
    <row r="3354" spans="1:17" ht="13.8" hidden="1" outlineLevel="1" collapsed="1" thickBot="1" x14ac:dyDescent="0.3">
      <c r="A3354" s="287"/>
      <c r="B3354" s="287"/>
      <c r="C3354" s="287"/>
      <c r="D3354" s="325">
        <v>100463269</v>
      </c>
      <c r="E3354" s="326"/>
      <c r="F3354" s="326"/>
      <c r="G3354" s="326"/>
      <c r="H3354" s="326"/>
      <c r="I3354" s="327">
        <v>0.17449999999999999</v>
      </c>
      <c r="J3354" s="326"/>
      <c r="K3354" s="326"/>
      <c r="L3354" s="328"/>
      <c r="M3354" s="326"/>
      <c r="N3354" s="326"/>
      <c r="O3354" s="327">
        <v>0.17449999999999999</v>
      </c>
      <c r="P3354" s="326"/>
      <c r="Q3354" s="290">
        <v>0</v>
      </c>
    </row>
    <row r="3355" spans="1:17" ht="13.8" hidden="1" outlineLevel="1" collapsed="1" thickBot="1" x14ac:dyDescent="0.3">
      <c r="A3355" s="287"/>
      <c r="B3355" s="287"/>
      <c r="C3355" s="287"/>
      <c r="D3355" s="325">
        <v>100463270</v>
      </c>
      <c r="E3355" s="326"/>
      <c r="F3355" s="326"/>
      <c r="G3355" s="326"/>
      <c r="H3355" s="326"/>
      <c r="I3355" s="327">
        <v>0.17449999999999999</v>
      </c>
      <c r="J3355" s="326"/>
      <c r="K3355" s="326"/>
      <c r="L3355" s="328"/>
      <c r="M3355" s="326"/>
      <c r="N3355" s="326"/>
      <c r="O3355" s="327">
        <v>0.17449999999999999</v>
      </c>
      <c r="P3355" s="326"/>
      <c r="Q3355" s="290">
        <v>0</v>
      </c>
    </row>
    <row r="3356" spans="1:17" ht="13.8" hidden="1" outlineLevel="1" collapsed="1" thickBot="1" x14ac:dyDescent="0.3">
      <c r="A3356" s="287"/>
      <c r="B3356" s="287"/>
      <c r="C3356" s="287"/>
      <c r="D3356" s="325">
        <v>100463273</v>
      </c>
      <c r="E3356" s="326"/>
      <c r="F3356" s="326"/>
      <c r="G3356" s="326"/>
      <c r="H3356" s="326"/>
      <c r="I3356" s="327">
        <v>0.54</v>
      </c>
      <c r="J3356" s="326"/>
      <c r="K3356" s="326"/>
      <c r="L3356" s="328"/>
      <c r="M3356" s="326"/>
      <c r="N3356" s="326"/>
      <c r="O3356" s="327">
        <v>0.54</v>
      </c>
      <c r="P3356" s="326"/>
      <c r="Q3356" s="290">
        <v>0</v>
      </c>
    </row>
    <row r="3357" spans="1:17" ht="13.8" hidden="1" outlineLevel="1" collapsed="1" thickBot="1" x14ac:dyDescent="0.3">
      <c r="A3357" s="287"/>
      <c r="B3357" s="287"/>
      <c r="C3357" s="287"/>
      <c r="D3357" s="325">
        <v>100463283</v>
      </c>
      <c r="E3357" s="326"/>
      <c r="F3357" s="326"/>
      <c r="G3357" s="326"/>
      <c r="H3357" s="326"/>
      <c r="I3357" s="327">
        <v>0.17449999999999999</v>
      </c>
      <c r="J3357" s="326"/>
      <c r="K3357" s="326"/>
      <c r="L3357" s="328"/>
      <c r="M3357" s="326"/>
      <c r="N3357" s="326"/>
      <c r="O3357" s="327">
        <v>0.17449999999999999</v>
      </c>
      <c r="P3357" s="326"/>
      <c r="Q3357" s="290">
        <v>0</v>
      </c>
    </row>
    <row r="3358" spans="1:17" ht="13.8" hidden="1" outlineLevel="1" collapsed="1" thickBot="1" x14ac:dyDescent="0.3">
      <c r="A3358" s="287"/>
      <c r="B3358" s="287"/>
      <c r="C3358" s="287"/>
      <c r="D3358" s="325">
        <v>100463284</v>
      </c>
      <c r="E3358" s="326"/>
      <c r="F3358" s="326"/>
      <c r="G3358" s="326"/>
      <c r="H3358" s="326"/>
      <c r="I3358" s="327">
        <v>0.17449999999999999</v>
      </c>
      <c r="J3358" s="326"/>
      <c r="K3358" s="326"/>
      <c r="L3358" s="328"/>
      <c r="M3358" s="326"/>
      <c r="N3358" s="326"/>
      <c r="O3358" s="327">
        <v>0.17449999999999999</v>
      </c>
      <c r="P3358" s="326"/>
      <c r="Q3358" s="290">
        <v>0</v>
      </c>
    </row>
    <row r="3359" spans="1:17" ht="13.8" hidden="1" outlineLevel="1" collapsed="1" thickBot="1" x14ac:dyDescent="0.3">
      <c r="A3359" s="287"/>
      <c r="B3359" s="287"/>
      <c r="C3359" s="287"/>
      <c r="D3359" s="325">
        <v>100463285</v>
      </c>
      <c r="E3359" s="326"/>
      <c r="F3359" s="326"/>
      <c r="G3359" s="326"/>
      <c r="H3359" s="326"/>
      <c r="I3359" s="327">
        <v>0.78</v>
      </c>
      <c r="J3359" s="326"/>
      <c r="K3359" s="326"/>
      <c r="L3359" s="328"/>
      <c r="M3359" s="326"/>
      <c r="N3359" s="326"/>
      <c r="O3359" s="327">
        <v>0.78</v>
      </c>
      <c r="P3359" s="326"/>
      <c r="Q3359" s="290">
        <v>0</v>
      </c>
    </row>
    <row r="3360" spans="1:17" ht="13.8" hidden="1" outlineLevel="1" collapsed="1" thickBot="1" x14ac:dyDescent="0.3">
      <c r="A3360" s="287"/>
      <c r="B3360" s="287"/>
      <c r="C3360" s="287"/>
      <c r="D3360" s="325">
        <v>100463294</v>
      </c>
      <c r="E3360" s="326"/>
      <c r="F3360" s="326"/>
      <c r="G3360" s="326"/>
      <c r="H3360" s="326"/>
      <c r="I3360" s="327">
        <v>0.18</v>
      </c>
      <c r="J3360" s="326"/>
      <c r="K3360" s="326"/>
      <c r="L3360" s="328"/>
      <c r="M3360" s="326"/>
      <c r="N3360" s="326"/>
      <c r="O3360" s="327">
        <v>0.18</v>
      </c>
      <c r="P3360" s="326"/>
      <c r="Q3360" s="290">
        <v>0</v>
      </c>
    </row>
    <row r="3361" spans="1:17" ht="13.8" hidden="1" outlineLevel="1" collapsed="1" thickBot="1" x14ac:dyDescent="0.3">
      <c r="A3361" s="287"/>
      <c r="B3361" s="287"/>
      <c r="C3361" s="287"/>
      <c r="D3361" s="325">
        <v>100463305</v>
      </c>
      <c r="E3361" s="326"/>
      <c r="F3361" s="326"/>
      <c r="G3361" s="326"/>
      <c r="H3361" s="326"/>
      <c r="I3361" s="327">
        <v>0.17449999999999999</v>
      </c>
      <c r="J3361" s="326"/>
      <c r="K3361" s="326"/>
      <c r="L3361" s="328"/>
      <c r="M3361" s="326"/>
      <c r="N3361" s="326"/>
      <c r="O3361" s="327">
        <v>0.17449999999999999</v>
      </c>
      <c r="P3361" s="326"/>
      <c r="Q3361" s="290">
        <v>0</v>
      </c>
    </row>
    <row r="3362" spans="1:17" ht="13.8" hidden="1" outlineLevel="1" collapsed="1" thickBot="1" x14ac:dyDescent="0.3">
      <c r="A3362" s="287"/>
      <c r="B3362" s="287"/>
      <c r="C3362" s="287"/>
      <c r="D3362" s="325">
        <v>100461947</v>
      </c>
      <c r="E3362" s="326"/>
      <c r="F3362" s="326"/>
      <c r="G3362" s="326"/>
      <c r="H3362" s="326"/>
      <c r="I3362" s="327">
        <v>0.34</v>
      </c>
      <c r="J3362" s="326"/>
      <c r="K3362" s="326"/>
      <c r="L3362" s="328"/>
      <c r="M3362" s="326"/>
      <c r="N3362" s="326"/>
      <c r="O3362" s="327">
        <v>0.34</v>
      </c>
      <c r="P3362" s="326"/>
      <c r="Q3362" s="290">
        <v>0</v>
      </c>
    </row>
    <row r="3363" spans="1:17" ht="13.8" hidden="1" outlineLevel="1" collapsed="1" thickBot="1" x14ac:dyDescent="0.3">
      <c r="A3363" s="287"/>
      <c r="B3363" s="287"/>
      <c r="C3363" s="287"/>
      <c r="D3363" s="325">
        <v>100461948</v>
      </c>
      <c r="E3363" s="326"/>
      <c r="F3363" s="326"/>
      <c r="G3363" s="326"/>
      <c r="H3363" s="326"/>
      <c r="I3363" s="327">
        <v>0.17449999999999999</v>
      </c>
      <c r="J3363" s="326"/>
      <c r="K3363" s="326"/>
      <c r="L3363" s="328"/>
      <c r="M3363" s="326"/>
      <c r="N3363" s="326"/>
      <c r="O3363" s="327">
        <v>0.17449999999999999</v>
      </c>
      <c r="P3363" s="326"/>
      <c r="Q3363" s="290">
        <v>0</v>
      </c>
    </row>
    <row r="3364" spans="1:17" ht="13.8" hidden="1" outlineLevel="1" collapsed="1" thickBot="1" x14ac:dyDescent="0.3">
      <c r="A3364" s="287"/>
      <c r="B3364" s="287"/>
      <c r="C3364" s="287"/>
      <c r="D3364" s="325">
        <v>100462037</v>
      </c>
      <c r="E3364" s="326"/>
      <c r="F3364" s="326"/>
      <c r="G3364" s="326"/>
      <c r="H3364" s="326"/>
      <c r="I3364" s="327">
        <v>0.17449999999999999</v>
      </c>
      <c r="J3364" s="326"/>
      <c r="K3364" s="326"/>
      <c r="L3364" s="328"/>
      <c r="M3364" s="326"/>
      <c r="N3364" s="326"/>
      <c r="O3364" s="327">
        <v>0.17449999999999999</v>
      </c>
      <c r="P3364" s="326"/>
      <c r="Q3364" s="290">
        <v>0</v>
      </c>
    </row>
    <row r="3365" spans="1:17" ht="13.8" hidden="1" outlineLevel="1" collapsed="1" thickBot="1" x14ac:dyDescent="0.3">
      <c r="A3365" s="287"/>
      <c r="B3365" s="287"/>
      <c r="C3365" s="287"/>
      <c r="D3365" s="325">
        <v>100462039</v>
      </c>
      <c r="E3365" s="326"/>
      <c r="F3365" s="326"/>
      <c r="G3365" s="326"/>
      <c r="H3365" s="326"/>
      <c r="I3365" s="327">
        <v>0.6</v>
      </c>
      <c r="J3365" s="326"/>
      <c r="K3365" s="326"/>
      <c r="L3365" s="328"/>
      <c r="M3365" s="326"/>
      <c r="N3365" s="326"/>
      <c r="O3365" s="327">
        <v>0.6</v>
      </c>
      <c r="P3365" s="326"/>
      <c r="Q3365" s="290">
        <v>0</v>
      </c>
    </row>
    <row r="3366" spans="1:17" ht="13.8" hidden="1" outlineLevel="1" collapsed="1" thickBot="1" x14ac:dyDescent="0.3">
      <c r="A3366" s="287"/>
      <c r="B3366" s="287"/>
      <c r="C3366" s="287"/>
      <c r="D3366" s="325">
        <v>100462041</v>
      </c>
      <c r="E3366" s="326"/>
      <c r="F3366" s="326"/>
      <c r="G3366" s="326"/>
      <c r="H3366" s="326"/>
      <c r="I3366" s="327">
        <v>0.17449999999999999</v>
      </c>
      <c r="J3366" s="326"/>
      <c r="K3366" s="326"/>
      <c r="L3366" s="328"/>
      <c r="M3366" s="326"/>
      <c r="N3366" s="326"/>
      <c r="O3366" s="327">
        <v>0.17449999999999999</v>
      </c>
      <c r="P3366" s="326"/>
      <c r="Q3366" s="290">
        <v>0</v>
      </c>
    </row>
    <row r="3367" spans="1:17" ht="13.8" hidden="1" outlineLevel="1" collapsed="1" thickBot="1" x14ac:dyDescent="0.3">
      <c r="A3367" s="287"/>
      <c r="B3367" s="287"/>
      <c r="C3367" s="287"/>
      <c r="D3367" s="325">
        <v>100462045</v>
      </c>
      <c r="E3367" s="326"/>
      <c r="F3367" s="326"/>
      <c r="G3367" s="326"/>
      <c r="H3367" s="326"/>
      <c r="I3367" s="327">
        <v>0.17449999999999999</v>
      </c>
      <c r="J3367" s="326"/>
      <c r="K3367" s="326"/>
      <c r="L3367" s="328"/>
      <c r="M3367" s="326"/>
      <c r="N3367" s="326"/>
      <c r="O3367" s="327">
        <v>0.17449999999999999</v>
      </c>
      <c r="P3367" s="326"/>
      <c r="Q3367" s="290">
        <v>0</v>
      </c>
    </row>
    <row r="3368" spans="1:17" ht="13.8" hidden="1" outlineLevel="1" collapsed="1" thickBot="1" x14ac:dyDescent="0.3">
      <c r="A3368" s="287"/>
      <c r="B3368" s="287"/>
      <c r="C3368" s="287"/>
      <c r="D3368" s="325">
        <v>100462048</v>
      </c>
      <c r="E3368" s="326"/>
      <c r="F3368" s="326"/>
      <c r="G3368" s="326"/>
      <c r="H3368" s="326"/>
      <c r="I3368" s="327">
        <v>0.17449999999999999</v>
      </c>
      <c r="J3368" s="326"/>
      <c r="K3368" s="326"/>
      <c r="L3368" s="328"/>
      <c r="M3368" s="326"/>
      <c r="N3368" s="326"/>
      <c r="O3368" s="327">
        <v>0.17449999999999999</v>
      </c>
      <c r="P3368" s="326"/>
      <c r="Q3368" s="290">
        <v>0</v>
      </c>
    </row>
    <row r="3369" spans="1:17" ht="13.8" hidden="1" outlineLevel="1" collapsed="1" thickBot="1" x14ac:dyDescent="0.3">
      <c r="A3369" s="287"/>
      <c r="B3369" s="287"/>
      <c r="C3369" s="287"/>
      <c r="D3369" s="325">
        <v>100462051</v>
      </c>
      <c r="E3369" s="326"/>
      <c r="F3369" s="326"/>
      <c r="G3369" s="326"/>
      <c r="H3369" s="326"/>
      <c r="I3369" s="327">
        <v>0.49</v>
      </c>
      <c r="J3369" s="326"/>
      <c r="K3369" s="326"/>
      <c r="L3369" s="328"/>
      <c r="M3369" s="326"/>
      <c r="N3369" s="326"/>
      <c r="O3369" s="327">
        <v>0.49</v>
      </c>
      <c r="P3369" s="326"/>
      <c r="Q3369" s="290">
        <v>0</v>
      </c>
    </row>
    <row r="3370" spans="1:17" ht="13.8" hidden="1" outlineLevel="1" collapsed="1" thickBot="1" x14ac:dyDescent="0.3">
      <c r="A3370" s="287"/>
      <c r="B3370" s="287"/>
      <c r="C3370" s="287"/>
      <c r="D3370" s="325">
        <v>100462052</v>
      </c>
      <c r="E3370" s="326"/>
      <c r="F3370" s="326"/>
      <c r="G3370" s="326"/>
      <c r="H3370" s="326"/>
      <c r="I3370" s="327">
        <v>0.17449999999999999</v>
      </c>
      <c r="J3370" s="326"/>
      <c r="K3370" s="326"/>
      <c r="L3370" s="328"/>
      <c r="M3370" s="326"/>
      <c r="N3370" s="326"/>
      <c r="O3370" s="327">
        <v>0.17449999999999999</v>
      </c>
      <c r="P3370" s="326"/>
      <c r="Q3370" s="290">
        <v>0</v>
      </c>
    </row>
    <row r="3371" spans="1:17" ht="13.8" hidden="1" outlineLevel="1" collapsed="1" thickBot="1" x14ac:dyDescent="0.3">
      <c r="A3371" s="287"/>
      <c r="B3371" s="287"/>
      <c r="C3371" s="287"/>
      <c r="D3371" s="325">
        <v>100462060</v>
      </c>
      <c r="E3371" s="326"/>
      <c r="F3371" s="326"/>
      <c r="G3371" s="326"/>
      <c r="H3371" s="326"/>
      <c r="I3371" s="327">
        <v>0.17449999999999999</v>
      </c>
      <c r="J3371" s="326"/>
      <c r="K3371" s="326"/>
      <c r="L3371" s="328"/>
      <c r="M3371" s="326"/>
      <c r="N3371" s="326"/>
      <c r="O3371" s="327">
        <v>0.17449999999999999</v>
      </c>
      <c r="P3371" s="326"/>
      <c r="Q3371" s="290">
        <v>0</v>
      </c>
    </row>
    <row r="3372" spans="1:17" ht="13.8" hidden="1" outlineLevel="1" collapsed="1" thickBot="1" x14ac:dyDescent="0.3">
      <c r="A3372" s="287"/>
      <c r="B3372" s="287"/>
      <c r="C3372" s="287"/>
      <c r="D3372" s="325">
        <v>100462063</v>
      </c>
      <c r="E3372" s="326"/>
      <c r="F3372" s="326"/>
      <c r="G3372" s="326"/>
      <c r="H3372" s="326"/>
      <c r="I3372" s="327">
        <v>0.17449999999999999</v>
      </c>
      <c r="J3372" s="326"/>
      <c r="K3372" s="326"/>
      <c r="L3372" s="328"/>
      <c r="M3372" s="326"/>
      <c r="N3372" s="326"/>
      <c r="O3372" s="327">
        <v>0.17449999999999999</v>
      </c>
      <c r="P3372" s="326"/>
      <c r="Q3372" s="290">
        <v>0</v>
      </c>
    </row>
    <row r="3373" spans="1:17" ht="13.8" hidden="1" outlineLevel="1" collapsed="1" thickBot="1" x14ac:dyDescent="0.3">
      <c r="A3373" s="287"/>
      <c r="B3373" s="287"/>
      <c r="C3373" s="287"/>
      <c r="D3373" s="325">
        <v>100462064</v>
      </c>
      <c r="E3373" s="326"/>
      <c r="F3373" s="326"/>
      <c r="G3373" s="326"/>
      <c r="H3373" s="326"/>
      <c r="I3373" s="327">
        <v>0.17449999999999999</v>
      </c>
      <c r="J3373" s="326"/>
      <c r="K3373" s="326"/>
      <c r="L3373" s="328"/>
      <c r="M3373" s="326"/>
      <c r="N3373" s="326"/>
      <c r="O3373" s="327">
        <v>0.17449999999999999</v>
      </c>
      <c r="P3373" s="326"/>
      <c r="Q3373" s="290">
        <v>0</v>
      </c>
    </row>
    <row r="3374" spans="1:17" ht="13.8" hidden="1" outlineLevel="1" collapsed="1" thickBot="1" x14ac:dyDescent="0.3">
      <c r="A3374" s="287"/>
      <c r="B3374" s="287"/>
      <c r="C3374" s="287"/>
      <c r="D3374" s="325">
        <v>100462066</v>
      </c>
      <c r="E3374" s="326"/>
      <c r="F3374" s="326"/>
      <c r="G3374" s="326"/>
      <c r="H3374" s="326"/>
      <c r="I3374" s="327">
        <v>0.17449999999999999</v>
      </c>
      <c r="J3374" s="326"/>
      <c r="K3374" s="326"/>
      <c r="L3374" s="328"/>
      <c r="M3374" s="326"/>
      <c r="N3374" s="326"/>
      <c r="O3374" s="327">
        <v>0.17449999999999999</v>
      </c>
      <c r="P3374" s="326"/>
      <c r="Q3374" s="290">
        <v>0</v>
      </c>
    </row>
    <row r="3375" spans="1:17" ht="13.8" hidden="1" outlineLevel="1" collapsed="1" thickBot="1" x14ac:dyDescent="0.3">
      <c r="A3375" s="287"/>
      <c r="B3375" s="287"/>
      <c r="C3375" s="287"/>
      <c r="D3375" s="325">
        <v>100462158</v>
      </c>
      <c r="E3375" s="326"/>
      <c r="F3375" s="326"/>
      <c r="G3375" s="326"/>
      <c r="H3375" s="326"/>
      <c r="I3375" s="327">
        <v>0.17449999999999999</v>
      </c>
      <c r="J3375" s="326"/>
      <c r="K3375" s="326"/>
      <c r="L3375" s="328"/>
      <c r="M3375" s="326"/>
      <c r="N3375" s="326"/>
      <c r="O3375" s="327">
        <v>0.17449999999999999</v>
      </c>
      <c r="P3375" s="326"/>
      <c r="Q3375" s="290">
        <v>0</v>
      </c>
    </row>
    <row r="3376" spans="1:17" ht="13.8" hidden="1" outlineLevel="1" collapsed="1" thickBot="1" x14ac:dyDescent="0.3">
      <c r="A3376" s="287"/>
      <c r="B3376" s="287"/>
      <c r="C3376" s="287"/>
      <c r="D3376" s="325">
        <v>100462169</v>
      </c>
      <c r="E3376" s="326"/>
      <c r="F3376" s="326"/>
      <c r="G3376" s="326"/>
      <c r="H3376" s="326"/>
      <c r="I3376" s="327">
        <v>0.33</v>
      </c>
      <c r="J3376" s="326"/>
      <c r="K3376" s="326"/>
      <c r="L3376" s="328"/>
      <c r="M3376" s="326"/>
      <c r="N3376" s="326"/>
      <c r="O3376" s="327">
        <v>0.33</v>
      </c>
      <c r="P3376" s="326"/>
      <c r="Q3376" s="290">
        <v>0</v>
      </c>
    </row>
    <row r="3377" spans="1:17" ht="13.8" hidden="1" outlineLevel="1" collapsed="1" thickBot="1" x14ac:dyDescent="0.3">
      <c r="A3377" s="287"/>
      <c r="B3377" s="287"/>
      <c r="C3377" s="287"/>
      <c r="D3377" s="325">
        <v>100462170</v>
      </c>
      <c r="E3377" s="326"/>
      <c r="F3377" s="326"/>
      <c r="G3377" s="326"/>
      <c r="H3377" s="326"/>
      <c r="I3377" s="327">
        <v>0.17449999999999999</v>
      </c>
      <c r="J3377" s="326"/>
      <c r="K3377" s="326"/>
      <c r="L3377" s="328"/>
      <c r="M3377" s="326"/>
      <c r="N3377" s="326"/>
      <c r="O3377" s="327">
        <v>0.17449999999999999</v>
      </c>
      <c r="P3377" s="326"/>
      <c r="Q3377" s="290">
        <v>0</v>
      </c>
    </row>
    <row r="3378" spans="1:17" ht="13.8" hidden="1" outlineLevel="1" collapsed="1" thickBot="1" x14ac:dyDescent="0.3">
      <c r="A3378" s="287"/>
      <c r="B3378" s="287"/>
      <c r="C3378" s="287"/>
      <c r="D3378" s="325">
        <v>100462224</v>
      </c>
      <c r="E3378" s="326"/>
      <c r="F3378" s="326"/>
      <c r="G3378" s="326"/>
      <c r="H3378" s="326"/>
      <c r="I3378" s="327">
        <v>0.17449999999999999</v>
      </c>
      <c r="J3378" s="326"/>
      <c r="K3378" s="326"/>
      <c r="L3378" s="328"/>
      <c r="M3378" s="326"/>
      <c r="N3378" s="326"/>
      <c r="O3378" s="327">
        <v>0.17449999999999999</v>
      </c>
      <c r="P3378" s="326"/>
      <c r="Q3378" s="290">
        <v>0</v>
      </c>
    </row>
    <row r="3379" spans="1:17" ht="13.8" hidden="1" outlineLevel="1" collapsed="1" thickBot="1" x14ac:dyDescent="0.3">
      <c r="A3379" s="287"/>
      <c r="B3379" s="287"/>
      <c r="C3379" s="287"/>
      <c r="D3379" s="325">
        <v>100462078</v>
      </c>
      <c r="E3379" s="326"/>
      <c r="F3379" s="326"/>
      <c r="G3379" s="326"/>
      <c r="H3379" s="326"/>
      <c r="I3379" s="327">
        <v>0.2</v>
      </c>
      <c r="J3379" s="326"/>
      <c r="K3379" s="326"/>
      <c r="L3379" s="328"/>
      <c r="M3379" s="326"/>
      <c r="N3379" s="326"/>
      <c r="O3379" s="327">
        <v>0.2</v>
      </c>
      <c r="P3379" s="326"/>
      <c r="Q3379" s="290">
        <v>0</v>
      </c>
    </row>
    <row r="3380" spans="1:17" ht="13.8" hidden="1" outlineLevel="1" collapsed="1" thickBot="1" x14ac:dyDescent="0.3">
      <c r="A3380" s="287"/>
      <c r="B3380" s="287"/>
      <c r="C3380" s="287"/>
      <c r="D3380" s="325">
        <v>100462098</v>
      </c>
      <c r="E3380" s="326"/>
      <c r="F3380" s="326"/>
      <c r="G3380" s="326"/>
      <c r="H3380" s="326"/>
      <c r="I3380" s="327">
        <v>0.17449999999999999</v>
      </c>
      <c r="J3380" s="326"/>
      <c r="K3380" s="326"/>
      <c r="L3380" s="328"/>
      <c r="M3380" s="326"/>
      <c r="N3380" s="326"/>
      <c r="O3380" s="327">
        <v>0.17449999999999999</v>
      </c>
      <c r="P3380" s="326"/>
      <c r="Q3380" s="290">
        <v>0</v>
      </c>
    </row>
    <row r="3381" spans="1:17" ht="13.8" hidden="1" outlineLevel="1" collapsed="1" thickBot="1" x14ac:dyDescent="0.3">
      <c r="A3381" s="287"/>
      <c r="B3381" s="287"/>
      <c r="C3381" s="287"/>
      <c r="D3381" s="325">
        <v>100462102</v>
      </c>
      <c r="E3381" s="326"/>
      <c r="F3381" s="326"/>
      <c r="G3381" s="326"/>
      <c r="H3381" s="326"/>
      <c r="I3381" s="327">
        <v>1.0900000000000001</v>
      </c>
      <c r="J3381" s="326"/>
      <c r="K3381" s="326"/>
      <c r="L3381" s="328"/>
      <c r="M3381" s="326"/>
      <c r="N3381" s="326"/>
      <c r="O3381" s="327">
        <v>1.0900000000000001</v>
      </c>
      <c r="P3381" s="326"/>
      <c r="Q3381" s="290">
        <v>0</v>
      </c>
    </row>
    <row r="3382" spans="1:17" ht="13.8" hidden="1" outlineLevel="1" collapsed="1" thickBot="1" x14ac:dyDescent="0.3">
      <c r="A3382" s="287"/>
      <c r="B3382" s="287"/>
      <c r="C3382" s="287"/>
      <c r="D3382" s="325">
        <v>100462103</v>
      </c>
      <c r="E3382" s="326"/>
      <c r="F3382" s="326"/>
      <c r="G3382" s="326"/>
      <c r="H3382" s="326"/>
      <c r="I3382" s="327">
        <v>0.17449999999999999</v>
      </c>
      <c r="J3382" s="326"/>
      <c r="K3382" s="326"/>
      <c r="L3382" s="328"/>
      <c r="M3382" s="326"/>
      <c r="N3382" s="326"/>
      <c r="O3382" s="327">
        <v>0.17449999999999999</v>
      </c>
      <c r="P3382" s="326"/>
      <c r="Q3382" s="290">
        <v>0</v>
      </c>
    </row>
    <row r="3383" spans="1:17" ht="13.8" hidden="1" outlineLevel="1" collapsed="1" thickBot="1" x14ac:dyDescent="0.3">
      <c r="A3383" s="287"/>
      <c r="B3383" s="287"/>
      <c r="C3383" s="287"/>
      <c r="D3383" s="325">
        <v>100462104</v>
      </c>
      <c r="E3383" s="326"/>
      <c r="F3383" s="326"/>
      <c r="G3383" s="326"/>
      <c r="H3383" s="326"/>
      <c r="I3383" s="327">
        <v>0.17449999999999999</v>
      </c>
      <c r="J3383" s="326"/>
      <c r="K3383" s="326"/>
      <c r="L3383" s="328"/>
      <c r="M3383" s="326"/>
      <c r="N3383" s="326"/>
      <c r="O3383" s="327">
        <v>0.17449999999999999</v>
      </c>
      <c r="P3383" s="326"/>
      <c r="Q3383" s="290">
        <v>0</v>
      </c>
    </row>
    <row r="3384" spans="1:17" ht="13.8" hidden="1" outlineLevel="1" collapsed="1" thickBot="1" x14ac:dyDescent="0.3">
      <c r="A3384" s="287"/>
      <c r="B3384" s="287"/>
      <c r="C3384" s="287"/>
      <c r="D3384" s="325">
        <v>100462105</v>
      </c>
      <c r="E3384" s="326"/>
      <c r="F3384" s="326"/>
      <c r="G3384" s="326"/>
      <c r="H3384" s="326"/>
      <c r="I3384" s="327">
        <v>0.17449999999999999</v>
      </c>
      <c r="J3384" s="326"/>
      <c r="K3384" s="326"/>
      <c r="L3384" s="328"/>
      <c r="M3384" s="326"/>
      <c r="N3384" s="326"/>
      <c r="O3384" s="327">
        <v>0.17449999999999999</v>
      </c>
      <c r="P3384" s="326"/>
      <c r="Q3384" s="290">
        <v>0</v>
      </c>
    </row>
    <row r="3385" spans="1:17" ht="13.8" hidden="1" outlineLevel="1" collapsed="1" thickBot="1" x14ac:dyDescent="0.3">
      <c r="A3385" s="287"/>
      <c r="B3385" s="287"/>
      <c r="C3385" s="287"/>
      <c r="D3385" s="325">
        <v>100462111</v>
      </c>
      <c r="E3385" s="326"/>
      <c r="F3385" s="326"/>
      <c r="G3385" s="326"/>
      <c r="H3385" s="326"/>
      <c r="I3385" s="327">
        <v>0.71</v>
      </c>
      <c r="J3385" s="326"/>
      <c r="K3385" s="326"/>
      <c r="L3385" s="328"/>
      <c r="M3385" s="326"/>
      <c r="N3385" s="326"/>
      <c r="O3385" s="327">
        <v>0.71</v>
      </c>
      <c r="P3385" s="326"/>
      <c r="Q3385" s="290">
        <v>0</v>
      </c>
    </row>
    <row r="3386" spans="1:17" ht="13.8" hidden="1" outlineLevel="1" collapsed="1" thickBot="1" x14ac:dyDescent="0.3">
      <c r="A3386" s="287"/>
      <c r="B3386" s="287"/>
      <c r="C3386" s="287"/>
      <c r="D3386" s="325">
        <v>100462119</v>
      </c>
      <c r="E3386" s="326"/>
      <c r="F3386" s="326"/>
      <c r="G3386" s="326"/>
      <c r="H3386" s="326"/>
      <c r="I3386" s="327">
        <v>0.38</v>
      </c>
      <c r="J3386" s="326"/>
      <c r="K3386" s="326"/>
      <c r="L3386" s="328"/>
      <c r="M3386" s="326"/>
      <c r="N3386" s="326"/>
      <c r="O3386" s="327">
        <v>0.38</v>
      </c>
      <c r="P3386" s="326"/>
      <c r="Q3386" s="290">
        <v>0</v>
      </c>
    </row>
    <row r="3387" spans="1:17" ht="13.8" hidden="1" outlineLevel="1" collapsed="1" thickBot="1" x14ac:dyDescent="0.3">
      <c r="A3387" s="287"/>
      <c r="B3387" s="287"/>
      <c r="C3387" s="287"/>
      <c r="D3387" s="325">
        <v>100462122</v>
      </c>
      <c r="E3387" s="326"/>
      <c r="F3387" s="326"/>
      <c r="G3387" s="326"/>
      <c r="H3387" s="326"/>
      <c r="I3387" s="327">
        <v>0.17449999999999999</v>
      </c>
      <c r="J3387" s="326"/>
      <c r="K3387" s="326"/>
      <c r="L3387" s="328"/>
      <c r="M3387" s="326"/>
      <c r="N3387" s="326"/>
      <c r="O3387" s="327">
        <v>0.17449999999999999</v>
      </c>
      <c r="P3387" s="326"/>
      <c r="Q3387" s="290">
        <v>0</v>
      </c>
    </row>
    <row r="3388" spans="1:17" ht="13.8" hidden="1" outlineLevel="1" collapsed="1" thickBot="1" x14ac:dyDescent="0.3">
      <c r="A3388" s="287"/>
      <c r="B3388" s="287"/>
      <c r="C3388" s="287"/>
      <c r="D3388" s="325">
        <v>100462128</v>
      </c>
      <c r="E3388" s="326"/>
      <c r="F3388" s="326"/>
      <c r="G3388" s="326"/>
      <c r="H3388" s="326"/>
      <c r="I3388" s="327">
        <v>0.62</v>
      </c>
      <c r="J3388" s="326"/>
      <c r="K3388" s="326"/>
      <c r="L3388" s="328"/>
      <c r="M3388" s="326"/>
      <c r="N3388" s="326"/>
      <c r="O3388" s="327">
        <v>0.62</v>
      </c>
      <c r="P3388" s="326"/>
      <c r="Q3388" s="290">
        <v>0</v>
      </c>
    </row>
    <row r="3389" spans="1:17" ht="13.8" hidden="1" outlineLevel="1" collapsed="1" thickBot="1" x14ac:dyDescent="0.3">
      <c r="A3389" s="287"/>
      <c r="B3389" s="287"/>
      <c r="C3389" s="287"/>
      <c r="D3389" s="325">
        <v>100462139</v>
      </c>
      <c r="E3389" s="326"/>
      <c r="F3389" s="326"/>
      <c r="G3389" s="326"/>
      <c r="H3389" s="326"/>
      <c r="I3389" s="327">
        <v>0.64</v>
      </c>
      <c r="J3389" s="326"/>
      <c r="K3389" s="326"/>
      <c r="L3389" s="328"/>
      <c r="M3389" s="326"/>
      <c r="N3389" s="326"/>
      <c r="O3389" s="327">
        <v>0.64</v>
      </c>
      <c r="P3389" s="326"/>
      <c r="Q3389" s="290">
        <v>0</v>
      </c>
    </row>
    <row r="3390" spans="1:17" ht="13.8" hidden="1" outlineLevel="1" collapsed="1" thickBot="1" x14ac:dyDescent="0.3">
      <c r="A3390" s="287"/>
      <c r="B3390" s="287"/>
      <c r="C3390" s="287"/>
      <c r="D3390" s="325">
        <v>100462145</v>
      </c>
      <c r="E3390" s="326"/>
      <c r="F3390" s="326"/>
      <c r="G3390" s="326"/>
      <c r="H3390" s="326"/>
      <c r="I3390" s="327">
        <v>0.17449999999999999</v>
      </c>
      <c r="J3390" s="326"/>
      <c r="K3390" s="326"/>
      <c r="L3390" s="328"/>
      <c r="M3390" s="326"/>
      <c r="N3390" s="326"/>
      <c r="O3390" s="327">
        <v>0.17449999999999999</v>
      </c>
      <c r="P3390" s="326"/>
      <c r="Q3390" s="290">
        <v>0</v>
      </c>
    </row>
    <row r="3391" spans="1:17" ht="13.8" hidden="1" outlineLevel="1" collapsed="1" thickBot="1" x14ac:dyDescent="0.3">
      <c r="A3391" s="287"/>
      <c r="B3391" s="287"/>
      <c r="C3391" s="287"/>
      <c r="D3391" s="325">
        <v>100461984</v>
      </c>
      <c r="E3391" s="326"/>
      <c r="F3391" s="326"/>
      <c r="G3391" s="326"/>
      <c r="H3391" s="326"/>
      <c r="I3391" s="327">
        <v>0.17449999999999999</v>
      </c>
      <c r="J3391" s="326"/>
      <c r="K3391" s="326"/>
      <c r="L3391" s="328"/>
      <c r="M3391" s="326"/>
      <c r="N3391" s="326"/>
      <c r="O3391" s="327">
        <v>0.17449999999999999</v>
      </c>
      <c r="P3391" s="326"/>
      <c r="Q3391" s="290">
        <v>0</v>
      </c>
    </row>
    <row r="3392" spans="1:17" ht="13.8" hidden="1" outlineLevel="1" collapsed="1" thickBot="1" x14ac:dyDescent="0.3">
      <c r="A3392" s="287"/>
      <c r="B3392" s="287"/>
      <c r="C3392" s="287"/>
      <c r="D3392" s="325">
        <v>100461985</v>
      </c>
      <c r="E3392" s="326"/>
      <c r="F3392" s="326"/>
      <c r="G3392" s="326"/>
      <c r="H3392" s="326"/>
      <c r="I3392" s="327">
        <v>0.05</v>
      </c>
      <c r="J3392" s="326"/>
      <c r="K3392" s="326"/>
      <c r="L3392" s="328"/>
      <c r="M3392" s="326"/>
      <c r="N3392" s="326"/>
      <c r="O3392" s="327">
        <v>0.05</v>
      </c>
      <c r="P3392" s="326"/>
      <c r="Q3392" s="290">
        <v>0</v>
      </c>
    </row>
    <row r="3393" spans="1:17" ht="13.8" hidden="1" outlineLevel="1" collapsed="1" thickBot="1" x14ac:dyDescent="0.3">
      <c r="A3393" s="287"/>
      <c r="B3393" s="287"/>
      <c r="C3393" s="287"/>
      <c r="D3393" s="325">
        <v>100461986</v>
      </c>
      <c r="E3393" s="326"/>
      <c r="F3393" s="326"/>
      <c r="G3393" s="326"/>
      <c r="H3393" s="326"/>
      <c r="I3393" s="327">
        <v>0.17449999999999999</v>
      </c>
      <c r="J3393" s="326"/>
      <c r="K3393" s="326"/>
      <c r="L3393" s="328"/>
      <c r="M3393" s="326"/>
      <c r="N3393" s="326"/>
      <c r="O3393" s="327">
        <v>0.17449999999999999</v>
      </c>
      <c r="P3393" s="326"/>
      <c r="Q3393" s="290">
        <v>0</v>
      </c>
    </row>
    <row r="3394" spans="1:17" ht="13.8" hidden="1" outlineLevel="1" collapsed="1" thickBot="1" x14ac:dyDescent="0.3">
      <c r="A3394" s="287"/>
      <c r="B3394" s="287"/>
      <c r="C3394" s="287"/>
      <c r="D3394" s="325">
        <v>100461988</v>
      </c>
      <c r="E3394" s="326"/>
      <c r="F3394" s="326"/>
      <c r="G3394" s="326"/>
      <c r="H3394" s="326"/>
      <c r="I3394" s="327">
        <v>0.3</v>
      </c>
      <c r="J3394" s="326"/>
      <c r="K3394" s="326"/>
      <c r="L3394" s="328"/>
      <c r="M3394" s="326"/>
      <c r="N3394" s="326"/>
      <c r="O3394" s="327">
        <v>0.3</v>
      </c>
      <c r="P3394" s="326"/>
      <c r="Q3394" s="290">
        <v>0</v>
      </c>
    </row>
    <row r="3395" spans="1:17" ht="13.8" hidden="1" outlineLevel="1" collapsed="1" thickBot="1" x14ac:dyDescent="0.3">
      <c r="A3395" s="287"/>
      <c r="B3395" s="287"/>
      <c r="C3395" s="287"/>
      <c r="D3395" s="325">
        <v>100461989</v>
      </c>
      <c r="E3395" s="326"/>
      <c r="F3395" s="326"/>
      <c r="G3395" s="326"/>
      <c r="H3395" s="326"/>
      <c r="I3395" s="327">
        <v>0.17449999999999999</v>
      </c>
      <c r="J3395" s="326"/>
      <c r="K3395" s="326"/>
      <c r="L3395" s="328"/>
      <c r="M3395" s="326"/>
      <c r="N3395" s="326"/>
      <c r="O3395" s="327">
        <v>0.17449999999999999</v>
      </c>
      <c r="P3395" s="326"/>
      <c r="Q3395" s="290">
        <v>0</v>
      </c>
    </row>
    <row r="3396" spans="1:17" ht="13.8" hidden="1" outlineLevel="1" collapsed="1" thickBot="1" x14ac:dyDescent="0.3">
      <c r="A3396" s="287"/>
      <c r="B3396" s="287"/>
      <c r="C3396" s="287"/>
      <c r="D3396" s="325">
        <v>100461990</v>
      </c>
      <c r="E3396" s="326"/>
      <c r="F3396" s="326"/>
      <c r="G3396" s="326"/>
      <c r="H3396" s="326"/>
      <c r="I3396" s="327">
        <v>6.5000000000000002E-2</v>
      </c>
      <c r="J3396" s="326"/>
      <c r="K3396" s="326"/>
      <c r="L3396" s="328"/>
      <c r="M3396" s="326"/>
      <c r="N3396" s="326"/>
      <c r="O3396" s="327">
        <v>6.5000000000000002E-2</v>
      </c>
      <c r="P3396" s="326"/>
      <c r="Q3396" s="290">
        <v>0</v>
      </c>
    </row>
    <row r="3397" spans="1:17" ht="13.8" hidden="1" outlineLevel="1" collapsed="1" thickBot="1" x14ac:dyDescent="0.3">
      <c r="A3397" s="287"/>
      <c r="B3397" s="287"/>
      <c r="C3397" s="287"/>
      <c r="D3397" s="325">
        <v>100461992</v>
      </c>
      <c r="E3397" s="326"/>
      <c r="F3397" s="326"/>
      <c r="G3397" s="326"/>
      <c r="H3397" s="326"/>
      <c r="I3397" s="327">
        <v>0.17449999999999999</v>
      </c>
      <c r="J3397" s="326"/>
      <c r="K3397" s="326"/>
      <c r="L3397" s="328"/>
      <c r="M3397" s="326"/>
      <c r="N3397" s="326"/>
      <c r="O3397" s="327">
        <v>0.17449999999999999</v>
      </c>
      <c r="P3397" s="326"/>
      <c r="Q3397" s="290">
        <v>0</v>
      </c>
    </row>
    <row r="3398" spans="1:17" ht="13.8" hidden="1" outlineLevel="1" collapsed="1" thickBot="1" x14ac:dyDescent="0.3">
      <c r="A3398" s="287"/>
      <c r="B3398" s="287"/>
      <c r="C3398" s="287"/>
      <c r="D3398" s="325">
        <v>100461993</v>
      </c>
      <c r="E3398" s="326"/>
      <c r="F3398" s="326"/>
      <c r="G3398" s="326"/>
      <c r="H3398" s="326"/>
      <c r="I3398" s="327">
        <v>0.17449999999999999</v>
      </c>
      <c r="J3398" s="326"/>
      <c r="K3398" s="326"/>
      <c r="L3398" s="328"/>
      <c r="M3398" s="326"/>
      <c r="N3398" s="326"/>
      <c r="O3398" s="327">
        <v>0.17449999999999999</v>
      </c>
      <c r="P3398" s="326"/>
      <c r="Q3398" s="290">
        <v>0</v>
      </c>
    </row>
    <row r="3399" spans="1:17" ht="13.8" hidden="1" outlineLevel="1" collapsed="1" thickBot="1" x14ac:dyDescent="0.3">
      <c r="A3399" s="287"/>
      <c r="B3399" s="287"/>
      <c r="C3399" s="287"/>
      <c r="D3399" s="325">
        <v>100461994</v>
      </c>
      <c r="E3399" s="326"/>
      <c r="F3399" s="326"/>
      <c r="G3399" s="326"/>
      <c r="H3399" s="326"/>
      <c r="I3399" s="327">
        <v>0.53</v>
      </c>
      <c r="J3399" s="326"/>
      <c r="K3399" s="326"/>
      <c r="L3399" s="328"/>
      <c r="M3399" s="326"/>
      <c r="N3399" s="326"/>
      <c r="O3399" s="327">
        <v>0.53</v>
      </c>
      <c r="P3399" s="326"/>
      <c r="Q3399" s="290">
        <v>0</v>
      </c>
    </row>
    <row r="3400" spans="1:17" ht="13.8" hidden="1" outlineLevel="1" collapsed="1" thickBot="1" x14ac:dyDescent="0.3">
      <c r="A3400" s="287"/>
      <c r="B3400" s="287"/>
      <c r="C3400" s="287"/>
      <c r="D3400" s="325">
        <v>100461995</v>
      </c>
      <c r="E3400" s="326"/>
      <c r="F3400" s="326"/>
      <c r="G3400" s="326"/>
      <c r="H3400" s="326"/>
      <c r="I3400" s="327">
        <v>0.17449999999999999</v>
      </c>
      <c r="J3400" s="326"/>
      <c r="K3400" s="326"/>
      <c r="L3400" s="328"/>
      <c r="M3400" s="326"/>
      <c r="N3400" s="326"/>
      <c r="O3400" s="327">
        <v>0.17449999999999999</v>
      </c>
      <c r="P3400" s="326"/>
      <c r="Q3400" s="290">
        <v>0</v>
      </c>
    </row>
    <row r="3401" spans="1:17" ht="13.8" hidden="1" outlineLevel="1" collapsed="1" thickBot="1" x14ac:dyDescent="0.3">
      <c r="A3401" s="287"/>
      <c r="B3401" s="287"/>
      <c r="C3401" s="287"/>
      <c r="D3401" s="325">
        <v>100461997</v>
      </c>
      <c r="E3401" s="326"/>
      <c r="F3401" s="326"/>
      <c r="G3401" s="326"/>
      <c r="H3401" s="326"/>
      <c r="I3401" s="327">
        <v>0.17449999999999999</v>
      </c>
      <c r="J3401" s="326"/>
      <c r="K3401" s="326"/>
      <c r="L3401" s="328"/>
      <c r="M3401" s="326"/>
      <c r="N3401" s="326"/>
      <c r="O3401" s="327">
        <v>0.17449999999999999</v>
      </c>
      <c r="P3401" s="326"/>
      <c r="Q3401" s="290">
        <v>0</v>
      </c>
    </row>
    <row r="3402" spans="1:17" ht="13.8" hidden="1" outlineLevel="1" collapsed="1" thickBot="1" x14ac:dyDescent="0.3">
      <c r="A3402" s="287"/>
      <c r="B3402" s="287"/>
      <c r="C3402" s="287"/>
      <c r="D3402" s="325">
        <v>100461998</v>
      </c>
      <c r="E3402" s="326"/>
      <c r="F3402" s="326"/>
      <c r="G3402" s="326"/>
      <c r="H3402" s="326"/>
      <c r="I3402" s="327">
        <v>6.5000000000000002E-2</v>
      </c>
      <c r="J3402" s="326"/>
      <c r="K3402" s="326"/>
      <c r="L3402" s="328"/>
      <c r="M3402" s="326"/>
      <c r="N3402" s="326"/>
      <c r="O3402" s="327">
        <v>6.5000000000000002E-2</v>
      </c>
      <c r="P3402" s="326"/>
      <c r="Q3402" s="290">
        <v>0</v>
      </c>
    </row>
    <row r="3403" spans="1:17" ht="13.8" hidden="1" outlineLevel="1" collapsed="1" thickBot="1" x14ac:dyDescent="0.3">
      <c r="A3403" s="287"/>
      <c r="B3403" s="287"/>
      <c r="C3403" s="287"/>
      <c r="D3403" s="325">
        <v>100462000</v>
      </c>
      <c r="E3403" s="326"/>
      <c r="F3403" s="326"/>
      <c r="G3403" s="326"/>
      <c r="H3403" s="326"/>
      <c r="I3403" s="327">
        <v>0.17449999999999999</v>
      </c>
      <c r="J3403" s="326"/>
      <c r="K3403" s="326"/>
      <c r="L3403" s="328"/>
      <c r="M3403" s="326"/>
      <c r="N3403" s="326"/>
      <c r="O3403" s="327">
        <v>0.17449999999999999</v>
      </c>
      <c r="P3403" s="326"/>
      <c r="Q3403" s="290">
        <v>0</v>
      </c>
    </row>
    <row r="3404" spans="1:17" ht="13.8" hidden="1" outlineLevel="1" collapsed="1" thickBot="1" x14ac:dyDescent="0.3">
      <c r="A3404" s="287"/>
      <c r="B3404" s="287"/>
      <c r="C3404" s="287"/>
      <c r="D3404" s="325">
        <v>100462001</v>
      </c>
      <c r="E3404" s="326"/>
      <c r="F3404" s="326"/>
      <c r="G3404" s="326"/>
      <c r="H3404" s="326"/>
      <c r="I3404" s="327">
        <v>7.0000000000000007E-2</v>
      </c>
      <c r="J3404" s="326"/>
      <c r="K3404" s="326"/>
      <c r="L3404" s="328"/>
      <c r="M3404" s="326"/>
      <c r="N3404" s="326"/>
      <c r="O3404" s="327">
        <v>7.0000000000000007E-2</v>
      </c>
      <c r="P3404" s="326"/>
      <c r="Q3404" s="290">
        <v>0</v>
      </c>
    </row>
    <row r="3405" spans="1:17" ht="13.8" hidden="1" outlineLevel="1" collapsed="1" thickBot="1" x14ac:dyDescent="0.3">
      <c r="A3405" s="287"/>
      <c r="B3405" s="287"/>
      <c r="C3405" s="287"/>
      <c r="D3405" s="325">
        <v>100462002</v>
      </c>
      <c r="E3405" s="326"/>
      <c r="F3405" s="326"/>
      <c r="G3405" s="326"/>
      <c r="H3405" s="326"/>
      <c r="I3405" s="327">
        <v>0.53</v>
      </c>
      <c r="J3405" s="326"/>
      <c r="K3405" s="326"/>
      <c r="L3405" s="328"/>
      <c r="M3405" s="326"/>
      <c r="N3405" s="326"/>
      <c r="O3405" s="327">
        <v>0.53</v>
      </c>
      <c r="P3405" s="326"/>
      <c r="Q3405" s="290">
        <v>0</v>
      </c>
    </row>
    <row r="3406" spans="1:17" ht="13.8" hidden="1" outlineLevel="1" collapsed="1" thickBot="1" x14ac:dyDescent="0.3">
      <c r="A3406" s="287"/>
      <c r="B3406" s="287"/>
      <c r="C3406" s="287"/>
      <c r="D3406" s="325">
        <v>100462003</v>
      </c>
      <c r="E3406" s="326"/>
      <c r="F3406" s="326"/>
      <c r="G3406" s="326"/>
      <c r="H3406" s="326"/>
      <c r="I3406" s="327">
        <v>0.17449999999999999</v>
      </c>
      <c r="J3406" s="326"/>
      <c r="K3406" s="326"/>
      <c r="L3406" s="328"/>
      <c r="M3406" s="326"/>
      <c r="N3406" s="326"/>
      <c r="O3406" s="327">
        <v>0.17449999999999999</v>
      </c>
      <c r="P3406" s="326"/>
      <c r="Q3406" s="290">
        <v>0</v>
      </c>
    </row>
    <row r="3407" spans="1:17" ht="13.8" hidden="1" outlineLevel="1" collapsed="1" thickBot="1" x14ac:dyDescent="0.3">
      <c r="A3407" s="287"/>
      <c r="B3407" s="287"/>
      <c r="C3407" s="287"/>
      <c r="D3407" s="325">
        <v>100462004</v>
      </c>
      <c r="E3407" s="326"/>
      <c r="F3407" s="326"/>
      <c r="G3407" s="326"/>
      <c r="H3407" s="326"/>
      <c r="I3407" s="327">
        <v>0.21</v>
      </c>
      <c r="J3407" s="326"/>
      <c r="K3407" s="326"/>
      <c r="L3407" s="328"/>
      <c r="M3407" s="326"/>
      <c r="N3407" s="326"/>
      <c r="O3407" s="327">
        <v>0.21</v>
      </c>
      <c r="P3407" s="326"/>
      <c r="Q3407" s="290">
        <v>0</v>
      </c>
    </row>
    <row r="3408" spans="1:17" ht="13.8" hidden="1" outlineLevel="1" collapsed="1" thickBot="1" x14ac:dyDescent="0.3">
      <c r="A3408" s="287"/>
      <c r="B3408" s="287"/>
      <c r="C3408" s="287"/>
      <c r="D3408" s="325">
        <v>100462005</v>
      </c>
      <c r="E3408" s="326"/>
      <c r="F3408" s="326"/>
      <c r="G3408" s="326"/>
      <c r="H3408" s="326"/>
      <c r="I3408" s="327">
        <v>0.05</v>
      </c>
      <c r="J3408" s="326"/>
      <c r="K3408" s="326"/>
      <c r="L3408" s="328"/>
      <c r="M3408" s="326"/>
      <c r="N3408" s="326"/>
      <c r="O3408" s="327">
        <v>0.05</v>
      </c>
      <c r="P3408" s="326"/>
      <c r="Q3408" s="290">
        <v>0</v>
      </c>
    </row>
    <row r="3409" spans="1:17" ht="13.8" hidden="1" outlineLevel="1" collapsed="1" thickBot="1" x14ac:dyDescent="0.3">
      <c r="A3409" s="287"/>
      <c r="B3409" s="287"/>
      <c r="C3409" s="287"/>
      <c r="D3409" s="325">
        <v>100462006</v>
      </c>
      <c r="E3409" s="326"/>
      <c r="F3409" s="326"/>
      <c r="G3409" s="326"/>
      <c r="H3409" s="326"/>
      <c r="I3409" s="327">
        <v>0.08</v>
      </c>
      <c r="J3409" s="326"/>
      <c r="K3409" s="326"/>
      <c r="L3409" s="328"/>
      <c r="M3409" s="326"/>
      <c r="N3409" s="326"/>
      <c r="O3409" s="327">
        <v>0.08</v>
      </c>
      <c r="P3409" s="326"/>
      <c r="Q3409" s="290">
        <v>0</v>
      </c>
    </row>
    <row r="3410" spans="1:17" ht="13.8" hidden="1" outlineLevel="1" collapsed="1" thickBot="1" x14ac:dyDescent="0.3">
      <c r="A3410" s="287"/>
      <c r="B3410" s="287"/>
      <c r="C3410" s="287"/>
      <c r="D3410" s="325">
        <v>100462007</v>
      </c>
      <c r="E3410" s="326"/>
      <c r="F3410" s="326"/>
      <c r="G3410" s="326"/>
      <c r="H3410" s="326"/>
      <c r="I3410" s="327">
        <v>0.17449999999999999</v>
      </c>
      <c r="J3410" s="326"/>
      <c r="K3410" s="326"/>
      <c r="L3410" s="328"/>
      <c r="M3410" s="326"/>
      <c r="N3410" s="326"/>
      <c r="O3410" s="327">
        <v>0.17449999999999999</v>
      </c>
      <c r="P3410" s="326"/>
      <c r="Q3410" s="290">
        <v>0</v>
      </c>
    </row>
    <row r="3411" spans="1:17" ht="13.8" hidden="1" outlineLevel="1" collapsed="1" thickBot="1" x14ac:dyDescent="0.3">
      <c r="A3411" s="287"/>
      <c r="B3411" s="287"/>
      <c r="C3411" s="287"/>
      <c r="D3411" s="325">
        <v>100462009</v>
      </c>
      <c r="E3411" s="326"/>
      <c r="F3411" s="326"/>
      <c r="G3411" s="326"/>
      <c r="H3411" s="326"/>
      <c r="I3411" s="327">
        <v>0.42</v>
      </c>
      <c r="J3411" s="326"/>
      <c r="K3411" s="326"/>
      <c r="L3411" s="328"/>
      <c r="M3411" s="326"/>
      <c r="N3411" s="326"/>
      <c r="O3411" s="327">
        <v>0.42</v>
      </c>
      <c r="P3411" s="326"/>
      <c r="Q3411" s="290">
        <v>0</v>
      </c>
    </row>
    <row r="3412" spans="1:17" ht="13.8" hidden="1" outlineLevel="1" collapsed="1" thickBot="1" x14ac:dyDescent="0.3">
      <c r="A3412" s="287"/>
      <c r="B3412" s="287"/>
      <c r="C3412" s="287"/>
      <c r="D3412" s="325">
        <v>100462012</v>
      </c>
      <c r="E3412" s="326"/>
      <c r="F3412" s="326"/>
      <c r="G3412" s="326"/>
      <c r="H3412" s="326"/>
      <c r="I3412" s="327">
        <v>0.18</v>
      </c>
      <c r="J3412" s="326"/>
      <c r="K3412" s="326"/>
      <c r="L3412" s="328"/>
      <c r="M3412" s="326"/>
      <c r="N3412" s="326"/>
      <c r="O3412" s="327">
        <v>0.18</v>
      </c>
      <c r="P3412" s="326"/>
      <c r="Q3412" s="290">
        <v>0</v>
      </c>
    </row>
    <row r="3413" spans="1:17" ht="13.8" hidden="1" outlineLevel="1" collapsed="1" thickBot="1" x14ac:dyDescent="0.3">
      <c r="A3413" s="287"/>
      <c r="B3413" s="287"/>
      <c r="C3413" s="287"/>
      <c r="D3413" s="325">
        <v>100462015</v>
      </c>
      <c r="E3413" s="326"/>
      <c r="F3413" s="326"/>
      <c r="G3413" s="326"/>
      <c r="H3413" s="326"/>
      <c r="I3413" s="327">
        <v>0.17449999999999999</v>
      </c>
      <c r="J3413" s="326"/>
      <c r="K3413" s="326"/>
      <c r="L3413" s="328"/>
      <c r="M3413" s="326"/>
      <c r="N3413" s="326"/>
      <c r="O3413" s="327">
        <v>0.17449999999999999</v>
      </c>
      <c r="P3413" s="326"/>
      <c r="Q3413" s="290">
        <v>0</v>
      </c>
    </row>
    <row r="3414" spans="1:17" ht="13.8" hidden="1" outlineLevel="1" collapsed="1" thickBot="1" x14ac:dyDescent="0.3">
      <c r="A3414" s="287"/>
      <c r="B3414" s="287"/>
      <c r="C3414" s="287"/>
      <c r="D3414" s="325">
        <v>100462024</v>
      </c>
      <c r="E3414" s="326"/>
      <c r="F3414" s="326"/>
      <c r="G3414" s="326"/>
      <c r="H3414" s="326"/>
      <c r="I3414" s="327">
        <v>0.17449999999999999</v>
      </c>
      <c r="J3414" s="326"/>
      <c r="K3414" s="326"/>
      <c r="L3414" s="328"/>
      <c r="M3414" s="326"/>
      <c r="N3414" s="326"/>
      <c r="O3414" s="327">
        <v>0.17449999999999999</v>
      </c>
      <c r="P3414" s="326"/>
      <c r="Q3414" s="290">
        <v>0</v>
      </c>
    </row>
    <row r="3415" spans="1:17" ht="13.8" hidden="1" outlineLevel="1" collapsed="1" thickBot="1" x14ac:dyDescent="0.3">
      <c r="A3415" s="287"/>
      <c r="B3415" s="287"/>
      <c r="C3415" s="287"/>
      <c r="D3415" s="325">
        <v>100461978</v>
      </c>
      <c r="E3415" s="326"/>
      <c r="F3415" s="326"/>
      <c r="G3415" s="326"/>
      <c r="H3415" s="326"/>
      <c r="I3415" s="327">
        <v>0.17449999999999999</v>
      </c>
      <c r="J3415" s="326"/>
      <c r="K3415" s="326"/>
      <c r="L3415" s="328"/>
      <c r="M3415" s="326"/>
      <c r="N3415" s="326"/>
      <c r="O3415" s="327">
        <v>0.17449999999999999</v>
      </c>
      <c r="P3415" s="326"/>
      <c r="Q3415" s="290">
        <v>0</v>
      </c>
    </row>
    <row r="3416" spans="1:17" ht="13.8" hidden="1" outlineLevel="1" collapsed="1" thickBot="1" x14ac:dyDescent="0.3">
      <c r="A3416" s="287"/>
      <c r="B3416" s="287"/>
      <c r="C3416" s="287"/>
      <c r="D3416" s="325">
        <v>100461979</v>
      </c>
      <c r="E3416" s="326"/>
      <c r="F3416" s="326"/>
      <c r="G3416" s="326"/>
      <c r="H3416" s="326"/>
      <c r="I3416" s="327">
        <v>0.27</v>
      </c>
      <c r="J3416" s="326"/>
      <c r="K3416" s="326"/>
      <c r="L3416" s="328"/>
      <c r="M3416" s="326"/>
      <c r="N3416" s="326"/>
      <c r="O3416" s="327">
        <v>0.27</v>
      </c>
      <c r="P3416" s="326"/>
      <c r="Q3416" s="290">
        <v>0</v>
      </c>
    </row>
    <row r="3417" spans="1:17" ht="13.8" hidden="1" outlineLevel="1" collapsed="1" thickBot="1" x14ac:dyDescent="0.3">
      <c r="A3417" s="287"/>
      <c r="B3417" s="287"/>
      <c r="C3417" s="287"/>
      <c r="D3417" s="325">
        <v>100461981</v>
      </c>
      <c r="E3417" s="326"/>
      <c r="F3417" s="326"/>
      <c r="G3417" s="326"/>
      <c r="H3417" s="326"/>
      <c r="I3417" s="327">
        <v>0.17449999999999999</v>
      </c>
      <c r="J3417" s="326"/>
      <c r="K3417" s="326"/>
      <c r="L3417" s="328"/>
      <c r="M3417" s="326"/>
      <c r="N3417" s="326"/>
      <c r="O3417" s="327">
        <v>0.17449999999999999</v>
      </c>
      <c r="P3417" s="326"/>
      <c r="Q3417" s="290">
        <v>0</v>
      </c>
    </row>
    <row r="3418" spans="1:17" ht="13.8" hidden="1" outlineLevel="1" collapsed="1" thickBot="1" x14ac:dyDescent="0.3">
      <c r="A3418" s="287"/>
      <c r="B3418" s="287"/>
      <c r="C3418" s="287"/>
      <c r="D3418" s="325">
        <v>100461938</v>
      </c>
      <c r="E3418" s="326"/>
      <c r="F3418" s="326"/>
      <c r="G3418" s="326"/>
      <c r="H3418" s="326"/>
      <c r="I3418" s="327">
        <v>0.17449999999999999</v>
      </c>
      <c r="J3418" s="326"/>
      <c r="K3418" s="326"/>
      <c r="L3418" s="328"/>
      <c r="M3418" s="326"/>
      <c r="N3418" s="326"/>
      <c r="O3418" s="327">
        <v>0.17449999999999999</v>
      </c>
      <c r="P3418" s="326"/>
      <c r="Q3418" s="290">
        <v>0</v>
      </c>
    </row>
    <row r="3419" spans="1:17" ht="13.8" hidden="1" outlineLevel="1" collapsed="1" thickBot="1" x14ac:dyDescent="0.3">
      <c r="A3419" s="287"/>
      <c r="B3419" s="287"/>
      <c r="C3419" s="287"/>
      <c r="D3419" s="325">
        <v>100461940</v>
      </c>
      <c r="E3419" s="326"/>
      <c r="F3419" s="326"/>
      <c r="G3419" s="326"/>
      <c r="H3419" s="326"/>
      <c r="I3419" s="327">
        <v>0.17449999999999999</v>
      </c>
      <c r="J3419" s="326"/>
      <c r="K3419" s="326"/>
      <c r="L3419" s="328"/>
      <c r="M3419" s="326"/>
      <c r="N3419" s="326"/>
      <c r="O3419" s="327">
        <v>0.17449999999999999</v>
      </c>
      <c r="P3419" s="326"/>
      <c r="Q3419" s="290">
        <v>0</v>
      </c>
    </row>
    <row r="3420" spans="1:17" ht="13.8" hidden="1" outlineLevel="1" collapsed="1" thickBot="1" x14ac:dyDescent="0.3">
      <c r="A3420" s="287"/>
      <c r="B3420" s="287"/>
      <c r="C3420" s="287"/>
      <c r="D3420" s="325">
        <v>100461941</v>
      </c>
      <c r="E3420" s="326"/>
      <c r="F3420" s="326"/>
      <c r="G3420" s="326"/>
      <c r="H3420" s="326"/>
      <c r="I3420" s="327">
        <v>0.17449999999999999</v>
      </c>
      <c r="J3420" s="326"/>
      <c r="K3420" s="326"/>
      <c r="L3420" s="328"/>
      <c r="M3420" s="326"/>
      <c r="N3420" s="326"/>
      <c r="O3420" s="327">
        <v>0.17449999999999999</v>
      </c>
      <c r="P3420" s="326"/>
      <c r="Q3420" s="290">
        <v>0</v>
      </c>
    </row>
    <row r="3421" spans="1:17" ht="13.8" hidden="1" outlineLevel="1" collapsed="1" thickBot="1" x14ac:dyDescent="0.3">
      <c r="A3421" s="287"/>
      <c r="B3421" s="287"/>
      <c r="C3421" s="287"/>
      <c r="D3421" s="325">
        <v>100461942</v>
      </c>
      <c r="E3421" s="326"/>
      <c r="F3421" s="326"/>
      <c r="G3421" s="326"/>
      <c r="H3421" s="326"/>
      <c r="I3421" s="327">
        <v>0.36</v>
      </c>
      <c r="J3421" s="326"/>
      <c r="K3421" s="326"/>
      <c r="L3421" s="328"/>
      <c r="M3421" s="326"/>
      <c r="N3421" s="326"/>
      <c r="O3421" s="327">
        <v>0.36</v>
      </c>
      <c r="P3421" s="326"/>
      <c r="Q3421" s="290">
        <v>0</v>
      </c>
    </row>
    <row r="3422" spans="1:17" ht="13.8" hidden="1" outlineLevel="1" collapsed="1" thickBot="1" x14ac:dyDescent="0.3">
      <c r="A3422" s="287"/>
      <c r="B3422" s="287"/>
      <c r="C3422" s="287"/>
      <c r="D3422" s="325">
        <v>100461895</v>
      </c>
      <c r="E3422" s="326"/>
      <c r="F3422" s="326"/>
      <c r="G3422" s="326"/>
      <c r="H3422" s="326"/>
      <c r="I3422" s="327">
        <v>0.51</v>
      </c>
      <c r="J3422" s="326"/>
      <c r="K3422" s="326"/>
      <c r="L3422" s="328"/>
      <c r="M3422" s="326"/>
      <c r="N3422" s="326"/>
      <c r="O3422" s="327">
        <v>0.51</v>
      </c>
      <c r="P3422" s="326"/>
      <c r="Q3422" s="290">
        <v>0</v>
      </c>
    </row>
    <row r="3423" spans="1:17" ht="13.8" hidden="1" outlineLevel="1" collapsed="1" thickBot="1" x14ac:dyDescent="0.3">
      <c r="A3423" s="287"/>
      <c r="B3423" s="287"/>
      <c r="C3423" s="287"/>
      <c r="D3423" s="325">
        <v>100461898</v>
      </c>
      <c r="E3423" s="326"/>
      <c r="F3423" s="326"/>
      <c r="G3423" s="326"/>
      <c r="H3423" s="326"/>
      <c r="I3423" s="327">
        <v>0.17449999999999999</v>
      </c>
      <c r="J3423" s="326"/>
      <c r="K3423" s="326"/>
      <c r="L3423" s="328"/>
      <c r="M3423" s="326"/>
      <c r="N3423" s="326"/>
      <c r="O3423" s="327">
        <v>0.17449999999999999</v>
      </c>
      <c r="P3423" s="326"/>
      <c r="Q3423" s="290">
        <v>0</v>
      </c>
    </row>
    <row r="3424" spans="1:17" ht="13.8" hidden="1" outlineLevel="1" collapsed="1" thickBot="1" x14ac:dyDescent="0.3">
      <c r="A3424" s="287"/>
      <c r="B3424" s="287"/>
      <c r="C3424" s="287"/>
      <c r="D3424" s="325">
        <v>100461901</v>
      </c>
      <c r="E3424" s="326"/>
      <c r="F3424" s="326"/>
      <c r="G3424" s="326"/>
      <c r="H3424" s="326"/>
      <c r="I3424" s="327">
        <v>0.17449999999999999</v>
      </c>
      <c r="J3424" s="326"/>
      <c r="K3424" s="326"/>
      <c r="L3424" s="328"/>
      <c r="M3424" s="326"/>
      <c r="N3424" s="326"/>
      <c r="O3424" s="327">
        <v>0.17449999999999999</v>
      </c>
      <c r="P3424" s="326"/>
      <c r="Q3424" s="290">
        <v>0</v>
      </c>
    </row>
    <row r="3425" spans="1:17" ht="13.8" hidden="1" outlineLevel="1" collapsed="1" thickBot="1" x14ac:dyDescent="0.3">
      <c r="A3425" s="287"/>
      <c r="B3425" s="287"/>
      <c r="C3425" s="287"/>
      <c r="D3425" s="325">
        <v>100461906</v>
      </c>
      <c r="E3425" s="326"/>
      <c r="F3425" s="326"/>
      <c r="G3425" s="326"/>
      <c r="H3425" s="326"/>
      <c r="I3425" s="327">
        <v>0.35</v>
      </c>
      <c r="J3425" s="326"/>
      <c r="K3425" s="326"/>
      <c r="L3425" s="328"/>
      <c r="M3425" s="326"/>
      <c r="N3425" s="326"/>
      <c r="O3425" s="327">
        <v>0.35</v>
      </c>
      <c r="P3425" s="326"/>
      <c r="Q3425" s="290">
        <v>0</v>
      </c>
    </row>
    <row r="3426" spans="1:17" ht="13.8" hidden="1" outlineLevel="1" collapsed="1" thickBot="1" x14ac:dyDescent="0.3">
      <c r="A3426" s="287"/>
      <c r="B3426" s="287"/>
      <c r="C3426" s="287"/>
      <c r="D3426" s="325">
        <v>100461907</v>
      </c>
      <c r="E3426" s="326"/>
      <c r="F3426" s="326"/>
      <c r="G3426" s="326"/>
      <c r="H3426" s="326"/>
      <c r="I3426" s="327">
        <v>0.17449999999999999</v>
      </c>
      <c r="J3426" s="326"/>
      <c r="K3426" s="326"/>
      <c r="L3426" s="328"/>
      <c r="M3426" s="326"/>
      <c r="N3426" s="326"/>
      <c r="O3426" s="327">
        <v>0.17449999999999999</v>
      </c>
      <c r="P3426" s="326"/>
      <c r="Q3426" s="290">
        <v>0</v>
      </c>
    </row>
    <row r="3427" spans="1:17" ht="13.8" hidden="1" outlineLevel="1" collapsed="1" thickBot="1" x14ac:dyDescent="0.3">
      <c r="A3427" s="287"/>
      <c r="B3427" s="287"/>
      <c r="C3427" s="287"/>
      <c r="D3427" s="325">
        <v>100461909</v>
      </c>
      <c r="E3427" s="326"/>
      <c r="F3427" s="326"/>
      <c r="G3427" s="326"/>
      <c r="H3427" s="326"/>
      <c r="I3427" s="327">
        <v>0.17449999999999999</v>
      </c>
      <c r="J3427" s="326"/>
      <c r="K3427" s="326"/>
      <c r="L3427" s="328"/>
      <c r="M3427" s="326"/>
      <c r="N3427" s="326"/>
      <c r="O3427" s="327">
        <v>0.17449999999999999</v>
      </c>
      <c r="P3427" s="326"/>
      <c r="Q3427" s="290">
        <v>0</v>
      </c>
    </row>
    <row r="3428" spans="1:17" ht="13.8" hidden="1" outlineLevel="1" collapsed="1" thickBot="1" x14ac:dyDescent="0.3">
      <c r="A3428" s="287"/>
      <c r="B3428" s="287"/>
      <c r="C3428" s="287"/>
      <c r="D3428" s="325">
        <v>100461910</v>
      </c>
      <c r="E3428" s="326"/>
      <c r="F3428" s="326"/>
      <c r="G3428" s="326"/>
      <c r="H3428" s="326"/>
      <c r="I3428" s="327">
        <v>0.17449999999999999</v>
      </c>
      <c r="J3428" s="326"/>
      <c r="K3428" s="326"/>
      <c r="L3428" s="328"/>
      <c r="M3428" s="326"/>
      <c r="N3428" s="326"/>
      <c r="O3428" s="327">
        <v>0.17449999999999999</v>
      </c>
      <c r="P3428" s="326"/>
      <c r="Q3428" s="290">
        <v>0</v>
      </c>
    </row>
    <row r="3429" spans="1:17" ht="13.8" hidden="1" outlineLevel="1" collapsed="1" thickBot="1" x14ac:dyDescent="0.3">
      <c r="A3429" s="287"/>
      <c r="B3429" s="287"/>
      <c r="C3429" s="287"/>
      <c r="D3429" s="325">
        <v>100461913</v>
      </c>
      <c r="E3429" s="326"/>
      <c r="F3429" s="326"/>
      <c r="G3429" s="326"/>
      <c r="H3429" s="326"/>
      <c r="I3429" s="327">
        <v>0.53</v>
      </c>
      <c r="J3429" s="326"/>
      <c r="K3429" s="326"/>
      <c r="L3429" s="328"/>
      <c r="M3429" s="326"/>
      <c r="N3429" s="326"/>
      <c r="O3429" s="327">
        <v>0.53</v>
      </c>
      <c r="P3429" s="326"/>
      <c r="Q3429" s="290">
        <v>0</v>
      </c>
    </row>
    <row r="3430" spans="1:17" ht="13.8" hidden="1" outlineLevel="1" collapsed="1" thickBot="1" x14ac:dyDescent="0.3">
      <c r="A3430" s="287"/>
      <c r="B3430" s="287"/>
      <c r="C3430" s="287"/>
      <c r="D3430" s="325">
        <v>100461915</v>
      </c>
      <c r="E3430" s="326"/>
      <c r="F3430" s="326"/>
      <c r="G3430" s="326"/>
      <c r="H3430" s="326"/>
      <c r="I3430" s="327">
        <v>0.17449999999999999</v>
      </c>
      <c r="J3430" s="326"/>
      <c r="K3430" s="326"/>
      <c r="L3430" s="328"/>
      <c r="M3430" s="326"/>
      <c r="N3430" s="326"/>
      <c r="O3430" s="327">
        <v>0.17449999999999999</v>
      </c>
      <c r="P3430" s="326"/>
      <c r="Q3430" s="290">
        <v>0</v>
      </c>
    </row>
    <row r="3431" spans="1:17" ht="13.8" hidden="1" outlineLevel="1" collapsed="1" thickBot="1" x14ac:dyDescent="0.3">
      <c r="A3431" s="287"/>
      <c r="B3431" s="287"/>
      <c r="C3431" s="287"/>
      <c r="D3431" s="325">
        <v>100461918</v>
      </c>
      <c r="E3431" s="326"/>
      <c r="F3431" s="326"/>
      <c r="G3431" s="326"/>
      <c r="H3431" s="326"/>
      <c r="I3431" s="327">
        <v>0.31</v>
      </c>
      <c r="J3431" s="326"/>
      <c r="K3431" s="326"/>
      <c r="L3431" s="328"/>
      <c r="M3431" s="326"/>
      <c r="N3431" s="326"/>
      <c r="O3431" s="327">
        <v>0.31</v>
      </c>
      <c r="P3431" s="326"/>
      <c r="Q3431" s="290">
        <v>0</v>
      </c>
    </row>
    <row r="3432" spans="1:17" ht="13.8" hidden="1" outlineLevel="1" collapsed="1" thickBot="1" x14ac:dyDescent="0.3">
      <c r="A3432" s="287"/>
      <c r="B3432" s="287"/>
      <c r="C3432" s="287"/>
      <c r="D3432" s="325">
        <v>100461922</v>
      </c>
      <c r="E3432" s="326"/>
      <c r="F3432" s="326"/>
      <c r="G3432" s="326"/>
      <c r="H3432" s="326"/>
      <c r="I3432" s="327">
        <v>0.26</v>
      </c>
      <c r="J3432" s="326"/>
      <c r="K3432" s="326"/>
      <c r="L3432" s="328"/>
      <c r="M3432" s="326"/>
      <c r="N3432" s="326"/>
      <c r="O3432" s="327">
        <v>0.26</v>
      </c>
      <c r="P3432" s="326"/>
      <c r="Q3432" s="290">
        <v>0</v>
      </c>
    </row>
    <row r="3433" spans="1:17" ht="13.8" hidden="1" outlineLevel="1" collapsed="1" thickBot="1" x14ac:dyDescent="0.3">
      <c r="A3433" s="287"/>
      <c r="B3433" s="287"/>
      <c r="C3433" s="287"/>
      <c r="D3433" s="325">
        <v>100461928</v>
      </c>
      <c r="E3433" s="326"/>
      <c r="F3433" s="326"/>
      <c r="G3433" s="326"/>
      <c r="H3433" s="326"/>
      <c r="I3433" s="327">
        <v>1.0509999999999999</v>
      </c>
      <c r="J3433" s="326"/>
      <c r="K3433" s="326"/>
      <c r="L3433" s="328"/>
      <c r="M3433" s="326"/>
      <c r="N3433" s="326"/>
      <c r="O3433" s="327">
        <v>1.0509999999999999</v>
      </c>
      <c r="P3433" s="326"/>
      <c r="Q3433" s="290">
        <v>0</v>
      </c>
    </row>
    <row r="3434" spans="1:17" ht="13.8" hidden="1" outlineLevel="1" collapsed="1" thickBot="1" x14ac:dyDescent="0.3">
      <c r="A3434" s="287"/>
      <c r="B3434" s="287"/>
      <c r="C3434" s="287"/>
      <c r="D3434" s="325">
        <v>100461930</v>
      </c>
      <c r="E3434" s="326"/>
      <c r="F3434" s="326"/>
      <c r="G3434" s="326"/>
      <c r="H3434" s="326"/>
      <c r="I3434" s="327">
        <v>0.17449999999999999</v>
      </c>
      <c r="J3434" s="326"/>
      <c r="K3434" s="326"/>
      <c r="L3434" s="328"/>
      <c r="M3434" s="326"/>
      <c r="N3434" s="326"/>
      <c r="O3434" s="327">
        <v>0.17449999999999999</v>
      </c>
      <c r="P3434" s="326"/>
      <c r="Q3434" s="290">
        <v>0</v>
      </c>
    </row>
    <row r="3435" spans="1:17" ht="13.8" hidden="1" outlineLevel="1" collapsed="1" thickBot="1" x14ac:dyDescent="0.3">
      <c r="A3435" s="287"/>
      <c r="B3435" s="287"/>
      <c r="C3435" s="287"/>
      <c r="D3435" s="325">
        <v>100461931</v>
      </c>
      <c r="E3435" s="326"/>
      <c r="F3435" s="326"/>
      <c r="G3435" s="326"/>
      <c r="H3435" s="326"/>
      <c r="I3435" s="327">
        <v>0.12</v>
      </c>
      <c r="J3435" s="326"/>
      <c r="K3435" s="326"/>
      <c r="L3435" s="328"/>
      <c r="M3435" s="326"/>
      <c r="N3435" s="326"/>
      <c r="O3435" s="327">
        <v>0.12</v>
      </c>
      <c r="P3435" s="326"/>
      <c r="Q3435" s="290">
        <v>0</v>
      </c>
    </row>
    <row r="3436" spans="1:17" ht="13.8" hidden="1" outlineLevel="1" collapsed="1" thickBot="1" x14ac:dyDescent="0.3">
      <c r="A3436" s="287"/>
      <c r="B3436" s="287"/>
      <c r="C3436" s="287"/>
      <c r="D3436" s="325">
        <v>100461934</v>
      </c>
      <c r="E3436" s="326"/>
      <c r="F3436" s="326"/>
      <c r="G3436" s="326"/>
      <c r="H3436" s="326"/>
      <c r="I3436" s="327">
        <v>0.17449999999999999</v>
      </c>
      <c r="J3436" s="326"/>
      <c r="K3436" s="326"/>
      <c r="L3436" s="328"/>
      <c r="M3436" s="326"/>
      <c r="N3436" s="326"/>
      <c r="O3436" s="327">
        <v>0.17449999999999999</v>
      </c>
      <c r="P3436" s="326"/>
      <c r="Q3436" s="290">
        <v>0</v>
      </c>
    </row>
    <row r="3437" spans="1:17" ht="13.8" hidden="1" outlineLevel="1" collapsed="1" thickBot="1" x14ac:dyDescent="0.3">
      <c r="A3437" s="287"/>
      <c r="B3437" s="287"/>
      <c r="C3437" s="287"/>
      <c r="D3437" s="325">
        <v>100461748</v>
      </c>
      <c r="E3437" s="326"/>
      <c r="F3437" s="326"/>
      <c r="G3437" s="326"/>
      <c r="H3437" s="326"/>
      <c r="I3437" s="327">
        <v>0.1</v>
      </c>
      <c r="J3437" s="326"/>
      <c r="K3437" s="326"/>
      <c r="L3437" s="328"/>
      <c r="M3437" s="326"/>
      <c r="N3437" s="326"/>
      <c r="O3437" s="327">
        <v>0.1</v>
      </c>
      <c r="P3437" s="326"/>
      <c r="Q3437" s="290">
        <v>0</v>
      </c>
    </row>
    <row r="3438" spans="1:17" ht="13.8" hidden="1" outlineLevel="1" collapsed="1" thickBot="1" x14ac:dyDescent="0.3">
      <c r="A3438" s="287"/>
      <c r="B3438" s="287"/>
      <c r="C3438" s="287"/>
      <c r="D3438" s="325">
        <v>100461869</v>
      </c>
      <c r="E3438" s="326"/>
      <c r="F3438" s="326"/>
      <c r="G3438" s="326"/>
      <c r="H3438" s="326"/>
      <c r="I3438" s="327">
        <v>1.52</v>
      </c>
      <c r="J3438" s="326"/>
      <c r="K3438" s="326"/>
      <c r="L3438" s="328"/>
      <c r="M3438" s="326"/>
      <c r="N3438" s="326"/>
      <c r="O3438" s="327">
        <v>1.52</v>
      </c>
      <c r="P3438" s="326"/>
      <c r="Q3438" s="290">
        <v>0</v>
      </c>
    </row>
    <row r="3439" spans="1:17" ht="13.8" hidden="1" outlineLevel="1" collapsed="1" thickBot="1" x14ac:dyDescent="0.3">
      <c r="A3439" s="287"/>
      <c r="B3439" s="287"/>
      <c r="C3439" s="287"/>
      <c r="D3439" s="325">
        <v>100461874</v>
      </c>
      <c r="E3439" s="326"/>
      <c r="F3439" s="326"/>
      <c r="G3439" s="326"/>
      <c r="H3439" s="326"/>
      <c r="I3439" s="327">
        <v>0.17449999999999999</v>
      </c>
      <c r="J3439" s="326"/>
      <c r="K3439" s="326"/>
      <c r="L3439" s="328"/>
      <c r="M3439" s="326"/>
      <c r="N3439" s="326"/>
      <c r="O3439" s="327">
        <v>0.17449999999999999</v>
      </c>
      <c r="P3439" s="326"/>
      <c r="Q3439" s="290">
        <v>0</v>
      </c>
    </row>
    <row r="3440" spans="1:17" ht="13.8" hidden="1" outlineLevel="1" collapsed="1" thickBot="1" x14ac:dyDescent="0.3">
      <c r="A3440" s="287"/>
      <c r="B3440" s="287"/>
      <c r="C3440" s="287"/>
      <c r="D3440" s="325">
        <v>100461875</v>
      </c>
      <c r="E3440" s="326"/>
      <c r="F3440" s="326"/>
      <c r="G3440" s="326"/>
      <c r="H3440" s="326"/>
      <c r="I3440" s="327">
        <v>5.83</v>
      </c>
      <c r="J3440" s="326"/>
      <c r="K3440" s="326"/>
      <c r="L3440" s="328"/>
      <c r="M3440" s="326"/>
      <c r="N3440" s="326"/>
      <c r="O3440" s="327">
        <v>5.83</v>
      </c>
      <c r="P3440" s="326"/>
      <c r="Q3440" s="290">
        <v>0</v>
      </c>
    </row>
    <row r="3441" spans="1:17" ht="13.8" hidden="1" outlineLevel="1" collapsed="1" thickBot="1" x14ac:dyDescent="0.3">
      <c r="A3441" s="287"/>
      <c r="B3441" s="287"/>
      <c r="C3441" s="287"/>
      <c r="D3441" s="325">
        <v>100461886</v>
      </c>
      <c r="E3441" s="326"/>
      <c r="F3441" s="326"/>
      <c r="G3441" s="326"/>
      <c r="H3441" s="326"/>
      <c r="I3441" s="327">
        <v>0.17449999999999999</v>
      </c>
      <c r="J3441" s="326"/>
      <c r="K3441" s="326"/>
      <c r="L3441" s="328"/>
      <c r="M3441" s="326"/>
      <c r="N3441" s="326"/>
      <c r="O3441" s="327">
        <v>0.17449999999999999</v>
      </c>
      <c r="P3441" s="326"/>
      <c r="Q3441" s="290">
        <v>0</v>
      </c>
    </row>
    <row r="3442" spans="1:17" ht="13.8" hidden="1" outlineLevel="1" collapsed="1" thickBot="1" x14ac:dyDescent="0.3">
      <c r="A3442" s="287"/>
      <c r="B3442" s="287"/>
      <c r="C3442" s="287"/>
      <c r="D3442" s="325">
        <v>100461796</v>
      </c>
      <c r="E3442" s="326"/>
      <c r="F3442" s="326"/>
      <c r="G3442" s="326"/>
      <c r="H3442" s="326"/>
      <c r="I3442" s="327">
        <v>0.17449999999999999</v>
      </c>
      <c r="J3442" s="326"/>
      <c r="K3442" s="326"/>
      <c r="L3442" s="328"/>
      <c r="M3442" s="326"/>
      <c r="N3442" s="326"/>
      <c r="O3442" s="327">
        <v>0.17449999999999999</v>
      </c>
      <c r="P3442" s="326"/>
      <c r="Q3442" s="290">
        <v>0</v>
      </c>
    </row>
    <row r="3443" spans="1:17" ht="13.8" hidden="1" outlineLevel="1" collapsed="1" thickBot="1" x14ac:dyDescent="0.3">
      <c r="A3443" s="287"/>
      <c r="B3443" s="287"/>
      <c r="C3443" s="287"/>
      <c r="D3443" s="325">
        <v>100461808</v>
      </c>
      <c r="E3443" s="326"/>
      <c r="F3443" s="326"/>
      <c r="G3443" s="326"/>
      <c r="H3443" s="326"/>
      <c r="I3443" s="327">
        <v>0.17449999999999999</v>
      </c>
      <c r="J3443" s="326"/>
      <c r="K3443" s="326"/>
      <c r="L3443" s="328"/>
      <c r="M3443" s="326"/>
      <c r="N3443" s="326"/>
      <c r="O3443" s="327">
        <v>0.17449999999999999</v>
      </c>
      <c r="P3443" s="326"/>
      <c r="Q3443" s="290">
        <v>0</v>
      </c>
    </row>
    <row r="3444" spans="1:17" ht="13.8" hidden="1" outlineLevel="1" collapsed="1" thickBot="1" x14ac:dyDescent="0.3">
      <c r="A3444" s="287"/>
      <c r="B3444" s="287"/>
      <c r="C3444" s="287"/>
      <c r="D3444" s="325">
        <v>100461809</v>
      </c>
      <c r="E3444" s="326"/>
      <c r="F3444" s="326"/>
      <c r="G3444" s="326"/>
      <c r="H3444" s="326"/>
      <c r="I3444" s="327">
        <v>0.17449999999999999</v>
      </c>
      <c r="J3444" s="326"/>
      <c r="K3444" s="326"/>
      <c r="L3444" s="328"/>
      <c r="M3444" s="326"/>
      <c r="N3444" s="326"/>
      <c r="O3444" s="327">
        <v>0.17449999999999999</v>
      </c>
      <c r="P3444" s="326"/>
      <c r="Q3444" s="290">
        <v>0</v>
      </c>
    </row>
    <row r="3445" spans="1:17" ht="13.8" hidden="1" outlineLevel="1" collapsed="1" thickBot="1" x14ac:dyDescent="0.3">
      <c r="A3445" s="287"/>
      <c r="B3445" s="287"/>
      <c r="C3445" s="287"/>
      <c r="D3445" s="325">
        <v>100461826</v>
      </c>
      <c r="E3445" s="326"/>
      <c r="F3445" s="326"/>
      <c r="G3445" s="326"/>
      <c r="H3445" s="326"/>
      <c r="I3445" s="327">
        <v>0.4</v>
      </c>
      <c r="J3445" s="326"/>
      <c r="K3445" s="326"/>
      <c r="L3445" s="328"/>
      <c r="M3445" s="326"/>
      <c r="N3445" s="326"/>
      <c r="O3445" s="327">
        <v>0.4</v>
      </c>
      <c r="P3445" s="326"/>
      <c r="Q3445" s="290">
        <v>0</v>
      </c>
    </row>
    <row r="3446" spans="1:17" ht="13.8" hidden="1" outlineLevel="1" collapsed="1" thickBot="1" x14ac:dyDescent="0.3">
      <c r="A3446" s="287"/>
      <c r="B3446" s="287"/>
      <c r="C3446" s="287"/>
      <c r="D3446" s="325">
        <v>100461831</v>
      </c>
      <c r="E3446" s="326"/>
      <c r="F3446" s="326"/>
      <c r="G3446" s="326"/>
      <c r="H3446" s="326"/>
      <c r="I3446" s="327">
        <v>0.17449999999999999</v>
      </c>
      <c r="J3446" s="326"/>
      <c r="K3446" s="326"/>
      <c r="L3446" s="328"/>
      <c r="M3446" s="326"/>
      <c r="N3446" s="326"/>
      <c r="O3446" s="327">
        <v>0.17449999999999999</v>
      </c>
      <c r="P3446" s="326"/>
      <c r="Q3446" s="290">
        <v>0</v>
      </c>
    </row>
    <row r="3447" spans="1:17" ht="13.8" hidden="1" outlineLevel="1" collapsed="1" thickBot="1" x14ac:dyDescent="0.3">
      <c r="A3447" s="287"/>
      <c r="B3447" s="287"/>
      <c r="C3447" s="287"/>
      <c r="D3447" s="325">
        <v>100461837</v>
      </c>
      <c r="E3447" s="326"/>
      <c r="F3447" s="326"/>
      <c r="G3447" s="326"/>
      <c r="H3447" s="326"/>
      <c r="I3447" s="327">
        <v>2.83</v>
      </c>
      <c r="J3447" s="326"/>
      <c r="K3447" s="326"/>
      <c r="L3447" s="328"/>
      <c r="M3447" s="326"/>
      <c r="N3447" s="326"/>
      <c r="O3447" s="327">
        <v>2.83</v>
      </c>
      <c r="P3447" s="326"/>
      <c r="Q3447" s="290">
        <v>0</v>
      </c>
    </row>
    <row r="3448" spans="1:17" ht="13.8" hidden="1" outlineLevel="1" collapsed="1" thickBot="1" x14ac:dyDescent="0.3">
      <c r="A3448" s="287"/>
      <c r="B3448" s="287"/>
      <c r="C3448" s="287"/>
      <c r="D3448" s="325">
        <v>100461838</v>
      </c>
      <c r="E3448" s="326"/>
      <c r="F3448" s="326"/>
      <c r="G3448" s="326"/>
      <c r="H3448" s="326"/>
      <c r="I3448" s="327">
        <v>0.17449999999999999</v>
      </c>
      <c r="J3448" s="326"/>
      <c r="K3448" s="326"/>
      <c r="L3448" s="328"/>
      <c r="M3448" s="326"/>
      <c r="N3448" s="326"/>
      <c r="O3448" s="327">
        <v>0.17449999999999999</v>
      </c>
      <c r="P3448" s="326"/>
      <c r="Q3448" s="290">
        <v>0</v>
      </c>
    </row>
    <row r="3449" spans="1:17" ht="13.8" hidden="1" outlineLevel="1" collapsed="1" thickBot="1" x14ac:dyDescent="0.3">
      <c r="A3449" s="287"/>
      <c r="B3449" s="287"/>
      <c r="C3449" s="287"/>
      <c r="D3449" s="325">
        <v>100461951</v>
      </c>
      <c r="E3449" s="326"/>
      <c r="F3449" s="326"/>
      <c r="G3449" s="326"/>
      <c r="H3449" s="326"/>
      <c r="I3449" s="327">
        <v>0.17449999999999999</v>
      </c>
      <c r="J3449" s="326"/>
      <c r="K3449" s="326"/>
      <c r="L3449" s="328"/>
      <c r="M3449" s="326"/>
      <c r="N3449" s="326"/>
      <c r="O3449" s="327">
        <v>0.17449999999999999</v>
      </c>
      <c r="P3449" s="326"/>
      <c r="Q3449" s="290">
        <v>0</v>
      </c>
    </row>
    <row r="3450" spans="1:17" ht="13.8" hidden="1" outlineLevel="1" collapsed="1" thickBot="1" x14ac:dyDescent="0.3">
      <c r="A3450" s="287"/>
      <c r="B3450" s="287"/>
      <c r="C3450" s="287"/>
      <c r="D3450" s="325">
        <v>100461952</v>
      </c>
      <c r="E3450" s="326"/>
      <c r="F3450" s="326"/>
      <c r="G3450" s="326"/>
      <c r="H3450" s="326"/>
      <c r="I3450" s="327">
        <v>0.17449999999999999</v>
      </c>
      <c r="J3450" s="326"/>
      <c r="K3450" s="326"/>
      <c r="L3450" s="328"/>
      <c r="M3450" s="326"/>
      <c r="N3450" s="326"/>
      <c r="O3450" s="327">
        <v>0.17449999999999999</v>
      </c>
      <c r="P3450" s="326"/>
      <c r="Q3450" s="290">
        <v>0</v>
      </c>
    </row>
    <row r="3451" spans="1:17" ht="13.8" hidden="1" outlineLevel="1" collapsed="1" thickBot="1" x14ac:dyDescent="0.3">
      <c r="A3451" s="287"/>
      <c r="B3451" s="287"/>
      <c r="C3451" s="287"/>
      <c r="D3451" s="325">
        <v>100461953</v>
      </c>
      <c r="E3451" s="326"/>
      <c r="F3451" s="326"/>
      <c r="G3451" s="326"/>
      <c r="H3451" s="326"/>
      <c r="I3451" s="327">
        <v>0.17449999999999999</v>
      </c>
      <c r="J3451" s="326"/>
      <c r="K3451" s="326"/>
      <c r="L3451" s="328"/>
      <c r="M3451" s="326"/>
      <c r="N3451" s="326"/>
      <c r="O3451" s="327">
        <v>0.17449999999999999</v>
      </c>
      <c r="P3451" s="326"/>
      <c r="Q3451" s="290">
        <v>0</v>
      </c>
    </row>
    <row r="3452" spans="1:17" ht="13.8" hidden="1" outlineLevel="1" collapsed="1" thickBot="1" x14ac:dyDescent="0.3">
      <c r="A3452" s="287"/>
      <c r="B3452" s="287"/>
      <c r="C3452" s="287"/>
      <c r="D3452" s="325">
        <v>100461955</v>
      </c>
      <c r="E3452" s="326"/>
      <c r="F3452" s="326"/>
      <c r="G3452" s="326"/>
      <c r="H3452" s="326"/>
      <c r="I3452" s="327">
        <v>0.17449999999999999</v>
      </c>
      <c r="J3452" s="326"/>
      <c r="K3452" s="326"/>
      <c r="L3452" s="328"/>
      <c r="M3452" s="326"/>
      <c r="N3452" s="326"/>
      <c r="O3452" s="327">
        <v>0.17449999999999999</v>
      </c>
      <c r="P3452" s="326"/>
      <c r="Q3452" s="290">
        <v>0</v>
      </c>
    </row>
    <row r="3453" spans="1:17" ht="13.8" hidden="1" outlineLevel="1" collapsed="1" thickBot="1" x14ac:dyDescent="0.3">
      <c r="A3453" s="287"/>
      <c r="B3453" s="287"/>
      <c r="C3453" s="287"/>
      <c r="D3453" s="325">
        <v>100461956</v>
      </c>
      <c r="E3453" s="326"/>
      <c r="F3453" s="326"/>
      <c r="G3453" s="326"/>
      <c r="H3453" s="326"/>
      <c r="I3453" s="327">
        <v>0.17449999999999999</v>
      </c>
      <c r="J3453" s="326"/>
      <c r="K3453" s="326"/>
      <c r="L3453" s="328"/>
      <c r="M3453" s="326"/>
      <c r="N3453" s="326"/>
      <c r="O3453" s="327">
        <v>0.17449999999999999</v>
      </c>
      <c r="P3453" s="326"/>
      <c r="Q3453" s="290">
        <v>0</v>
      </c>
    </row>
    <row r="3454" spans="1:17" ht="13.8" hidden="1" outlineLevel="1" collapsed="1" thickBot="1" x14ac:dyDescent="0.3">
      <c r="A3454" s="287"/>
      <c r="B3454" s="287"/>
      <c r="C3454" s="287"/>
      <c r="D3454" s="325">
        <v>100461959</v>
      </c>
      <c r="E3454" s="326"/>
      <c r="F3454" s="326"/>
      <c r="G3454" s="326"/>
      <c r="H3454" s="326"/>
      <c r="I3454" s="327">
        <v>1.2549999999999999</v>
      </c>
      <c r="J3454" s="326"/>
      <c r="K3454" s="326"/>
      <c r="L3454" s="328"/>
      <c r="M3454" s="326"/>
      <c r="N3454" s="326"/>
      <c r="O3454" s="327">
        <v>1.2549999999999999</v>
      </c>
      <c r="P3454" s="326"/>
      <c r="Q3454" s="290">
        <v>0</v>
      </c>
    </row>
    <row r="3455" spans="1:17" ht="13.8" hidden="1" outlineLevel="1" collapsed="1" thickBot="1" x14ac:dyDescent="0.3">
      <c r="A3455" s="287"/>
      <c r="B3455" s="287"/>
      <c r="C3455" s="287"/>
      <c r="D3455" s="325">
        <v>100461963</v>
      </c>
      <c r="E3455" s="326"/>
      <c r="F3455" s="326"/>
      <c r="G3455" s="326"/>
      <c r="H3455" s="326"/>
      <c r="I3455" s="327">
        <v>0.17449999999999999</v>
      </c>
      <c r="J3455" s="326"/>
      <c r="K3455" s="326"/>
      <c r="L3455" s="328"/>
      <c r="M3455" s="326"/>
      <c r="N3455" s="326"/>
      <c r="O3455" s="327">
        <v>0.17449999999999999</v>
      </c>
      <c r="P3455" s="326"/>
      <c r="Q3455" s="290">
        <v>0</v>
      </c>
    </row>
    <row r="3456" spans="1:17" ht="13.8" hidden="1" outlineLevel="1" collapsed="1" thickBot="1" x14ac:dyDescent="0.3">
      <c r="A3456" s="287"/>
      <c r="B3456" s="287"/>
      <c r="C3456" s="287"/>
      <c r="D3456" s="325">
        <v>100461965</v>
      </c>
      <c r="E3456" s="326"/>
      <c r="F3456" s="326"/>
      <c r="G3456" s="326"/>
      <c r="H3456" s="326"/>
      <c r="I3456" s="327">
        <v>0.33</v>
      </c>
      <c r="J3456" s="326"/>
      <c r="K3456" s="326"/>
      <c r="L3456" s="328"/>
      <c r="M3456" s="326"/>
      <c r="N3456" s="326"/>
      <c r="O3456" s="327">
        <v>0.33</v>
      </c>
      <c r="P3456" s="326"/>
      <c r="Q3456" s="290">
        <v>0</v>
      </c>
    </row>
    <row r="3457" spans="1:17" ht="13.8" hidden="1" outlineLevel="1" collapsed="1" thickBot="1" x14ac:dyDescent="0.3">
      <c r="A3457" s="287"/>
      <c r="B3457" s="287"/>
      <c r="C3457" s="287"/>
      <c r="D3457" s="325">
        <v>100461966</v>
      </c>
      <c r="E3457" s="326"/>
      <c r="F3457" s="326"/>
      <c r="G3457" s="326"/>
      <c r="H3457" s="326"/>
      <c r="I3457" s="327">
        <v>0.17449999999999999</v>
      </c>
      <c r="J3457" s="326"/>
      <c r="K3457" s="326"/>
      <c r="L3457" s="328"/>
      <c r="M3457" s="326"/>
      <c r="N3457" s="326"/>
      <c r="O3457" s="327">
        <v>0.17449999999999999</v>
      </c>
      <c r="P3457" s="326"/>
      <c r="Q3457" s="290">
        <v>0</v>
      </c>
    </row>
    <row r="3458" spans="1:17" ht="13.8" hidden="1" outlineLevel="1" collapsed="1" thickBot="1" x14ac:dyDescent="0.3">
      <c r="A3458" s="287"/>
      <c r="B3458" s="287"/>
      <c r="C3458" s="287"/>
      <c r="D3458" s="325">
        <v>100461967</v>
      </c>
      <c r="E3458" s="326"/>
      <c r="F3458" s="326"/>
      <c r="G3458" s="326"/>
      <c r="H3458" s="326"/>
      <c r="I3458" s="327">
        <v>0.28999999999999998</v>
      </c>
      <c r="J3458" s="326"/>
      <c r="K3458" s="326"/>
      <c r="L3458" s="328"/>
      <c r="M3458" s="326"/>
      <c r="N3458" s="326"/>
      <c r="O3458" s="327">
        <v>0.28999999999999998</v>
      </c>
      <c r="P3458" s="326"/>
      <c r="Q3458" s="290">
        <v>0</v>
      </c>
    </row>
    <row r="3459" spans="1:17" ht="13.8" hidden="1" outlineLevel="1" collapsed="1" thickBot="1" x14ac:dyDescent="0.3">
      <c r="A3459" s="287"/>
      <c r="B3459" s="287"/>
      <c r="C3459" s="287"/>
      <c r="D3459" s="325">
        <v>100461968</v>
      </c>
      <c r="E3459" s="326"/>
      <c r="F3459" s="326"/>
      <c r="G3459" s="326"/>
      <c r="H3459" s="326"/>
      <c r="I3459" s="327">
        <v>0.17449999999999999</v>
      </c>
      <c r="J3459" s="326"/>
      <c r="K3459" s="326"/>
      <c r="L3459" s="328"/>
      <c r="M3459" s="326"/>
      <c r="N3459" s="326"/>
      <c r="O3459" s="327">
        <v>0.17449999999999999</v>
      </c>
      <c r="P3459" s="326"/>
      <c r="Q3459" s="290">
        <v>0</v>
      </c>
    </row>
    <row r="3460" spans="1:17" ht="13.8" hidden="1" outlineLevel="1" collapsed="1" thickBot="1" x14ac:dyDescent="0.3">
      <c r="A3460" s="287"/>
      <c r="B3460" s="287"/>
      <c r="C3460" s="287"/>
      <c r="D3460" s="325">
        <v>100461969</v>
      </c>
      <c r="E3460" s="326"/>
      <c r="F3460" s="326"/>
      <c r="G3460" s="326"/>
      <c r="H3460" s="326"/>
      <c r="I3460" s="327">
        <v>0.17449999999999999</v>
      </c>
      <c r="J3460" s="326"/>
      <c r="K3460" s="326"/>
      <c r="L3460" s="328"/>
      <c r="M3460" s="326"/>
      <c r="N3460" s="326"/>
      <c r="O3460" s="327">
        <v>0.17449999999999999</v>
      </c>
      <c r="P3460" s="326"/>
      <c r="Q3460" s="290">
        <v>0</v>
      </c>
    </row>
    <row r="3461" spans="1:17" ht="13.8" hidden="1" outlineLevel="1" collapsed="1" thickBot="1" x14ac:dyDescent="0.3">
      <c r="A3461" s="287"/>
      <c r="B3461" s="287"/>
      <c r="C3461" s="287"/>
      <c r="D3461" s="325">
        <v>100461970</v>
      </c>
      <c r="E3461" s="326"/>
      <c r="F3461" s="326"/>
      <c r="G3461" s="326"/>
      <c r="H3461" s="326"/>
      <c r="I3461" s="327">
        <v>1.1000000000000001</v>
      </c>
      <c r="J3461" s="326"/>
      <c r="K3461" s="326"/>
      <c r="L3461" s="328"/>
      <c r="M3461" s="326"/>
      <c r="N3461" s="326"/>
      <c r="O3461" s="327">
        <v>1.1000000000000001</v>
      </c>
      <c r="P3461" s="326"/>
      <c r="Q3461" s="290">
        <v>0</v>
      </c>
    </row>
    <row r="3462" spans="1:17" ht="13.8" hidden="1" outlineLevel="1" collapsed="1" thickBot="1" x14ac:dyDescent="0.3">
      <c r="A3462" s="287"/>
      <c r="B3462" s="287"/>
      <c r="C3462" s="287"/>
      <c r="D3462" s="325">
        <v>100461971</v>
      </c>
      <c r="E3462" s="326"/>
      <c r="F3462" s="326"/>
      <c r="G3462" s="326"/>
      <c r="H3462" s="326"/>
      <c r="I3462" s="327">
        <v>0.04</v>
      </c>
      <c r="J3462" s="326"/>
      <c r="K3462" s="326"/>
      <c r="L3462" s="328"/>
      <c r="M3462" s="326"/>
      <c r="N3462" s="326"/>
      <c r="O3462" s="327">
        <v>0.04</v>
      </c>
      <c r="P3462" s="326"/>
      <c r="Q3462" s="290">
        <v>0</v>
      </c>
    </row>
    <row r="3463" spans="1:17" ht="13.8" hidden="1" outlineLevel="1" collapsed="1" thickBot="1" x14ac:dyDescent="0.3">
      <c r="A3463" s="287"/>
      <c r="B3463" s="287"/>
      <c r="C3463" s="287"/>
      <c r="D3463" s="325">
        <v>100461975</v>
      </c>
      <c r="E3463" s="326"/>
      <c r="F3463" s="326"/>
      <c r="G3463" s="326"/>
      <c r="H3463" s="326"/>
      <c r="I3463" s="327">
        <v>6.5000000000000002E-2</v>
      </c>
      <c r="J3463" s="326"/>
      <c r="K3463" s="326"/>
      <c r="L3463" s="328"/>
      <c r="M3463" s="326"/>
      <c r="N3463" s="326"/>
      <c r="O3463" s="327">
        <v>6.5000000000000002E-2</v>
      </c>
      <c r="P3463" s="326"/>
      <c r="Q3463" s="290">
        <v>0</v>
      </c>
    </row>
    <row r="3464" spans="1:17" ht="13.8" hidden="1" outlineLevel="1" collapsed="1" thickBot="1" x14ac:dyDescent="0.3">
      <c r="A3464" s="287"/>
      <c r="B3464" s="287"/>
      <c r="C3464" s="287"/>
      <c r="D3464" s="325">
        <v>100461976</v>
      </c>
      <c r="E3464" s="326"/>
      <c r="F3464" s="326"/>
      <c r="G3464" s="326"/>
      <c r="H3464" s="326"/>
      <c r="I3464" s="327">
        <v>0.33</v>
      </c>
      <c r="J3464" s="326"/>
      <c r="K3464" s="326"/>
      <c r="L3464" s="328"/>
      <c r="M3464" s="326"/>
      <c r="N3464" s="326"/>
      <c r="O3464" s="327">
        <v>0.33</v>
      </c>
      <c r="P3464" s="326"/>
      <c r="Q3464" s="290">
        <v>0</v>
      </c>
    </row>
    <row r="3465" spans="1:17" ht="13.8" hidden="1" outlineLevel="1" collapsed="1" thickBot="1" x14ac:dyDescent="0.3">
      <c r="A3465" s="287"/>
      <c r="B3465" s="287"/>
      <c r="C3465" s="287"/>
      <c r="D3465" s="325">
        <v>100461652</v>
      </c>
      <c r="E3465" s="326"/>
      <c r="F3465" s="326"/>
      <c r="G3465" s="326"/>
      <c r="H3465" s="326"/>
      <c r="I3465" s="327">
        <v>0.17449999999999999</v>
      </c>
      <c r="J3465" s="326"/>
      <c r="K3465" s="326"/>
      <c r="L3465" s="328"/>
      <c r="M3465" s="326"/>
      <c r="N3465" s="326"/>
      <c r="O3465" s="327">
        <v>0.17449999999999999</v>
      </c>
      <c r="P3465" s="326"/>
      <c r="Q3465" s="290">
        <v>0</v>
      </c>
    </row>
    <row r="3466" spans="1:17" ht="13.8" hidden="1" outlineLevel="1" collapsed="1" thickBot="1" x14ac:dyDescent="0.3">
      <c r="A3466" s="287"/>
      <c r="B3466" s="287"/>
      <c r="C3466" s="287"/>
      <c r="D3466" s="325">
        <v>100461654</v>
      </c>
      <c r="E3466" s="326"/>
      <c r="F3466" s="326"/>
      <c r="G3466" s="326"/>
      <c r="H3466" s="326"/>
      <c r="I3466" s="327">
        <v>0.17449999999999999</v>
      </c>
      <c r="J3466" s="326"/>
      <c r="K3466" s="326"/>
      <c r="L3466" s="328"/>
      <c r="M3466" s="326"/>
      <c r="N3466" s="326"/>
      <c r="O3466" s="327">
        <v>0.17449999999999999</v>
      </c>
      <c r="P3466" s="326"/>
      <c r="Q3466" s="290">
        <v>0</v>
      </c>
    </row>
    <row r="3467" spans="1:17" ht="13.8" hidden="1" outlineLevel="1" collapsed="1" thickBot="1" x14ac:dyDescent="0.3">
      <c r="A3467" s="287"/>
      <c r="B3467" s="287"/>
      <c r="C3467" s="287"/>
      <c r="D3467" s="325">
        <v>100461658</v>
      </c>
      <c r="E3467" s="326"/>
      <c r="F3467" s="326"/>
      <c r="G3467" s="326"/>
      <c r="H3467" s="326"/>
      <c r="I3467" s="327">
        <v>0.49</v>
      </c>
      <c r="J3467" s="326"/>
      <c r="K3467" s="326"/>
      <c r="L3467" s="328"/>
      <c r="M3467" s="326"/>
      <c r="N3467" s="326"/>
      <c r="O3467" s="327">
        <v>0.49</v>
      </c>
      <c r="P3467" s="326"/>
      <c r="Q3467" s="290">
        <v>0</v>
      </c>
    </row>
    <row r="3468" spans="1:17" ht="13.8" hidden="1" outlineLevel="1" collapsed="1" thickBot="1" x14ac:dyDescent="0.3">
      <c r="A3468" s="287"/>
      <c r="B3468" s="287"/>
      <c r="C3468" s="287"/>
      <c r="D3468" s="325">
        <v>100461659</v>
      </c>
      <c r="E3468" s="326"/>
      <c r="F3468" s="326"/>
      <c r="G3468" s="326"/>
      <c r="H3468" s="326"/>
      <c r="I3468" s="327">
        <v>0.5</v>
      </c>
      <c r="J3468" s="326"/>
      <c r="K3468" s="326"/>
      <c r="L3468" s="328"/>
      <c r="M3468" s="326"/>
      <c r="N3468" s="326"/>
      <c r="O3468" s="327">
        <v>0.5</v>
      </c>
      <c r="P3468" s="326"/>
      <c r="Q3468" s="290">
        <v>0</v>
      </c>
    </row>
    <row r="3469" spans="1:17" ht="13.8" hidden="1" outlineLevel="1" collapsed="1" thickBot="1" x14ac:dyDescent="0.3">
      <c r="A3469" s="287"/>
      <c r="B3469" s="287"/>
      <c r="C3469" s="287"/>
      <c r="D3469" s="325">
        <v>100461663</v>
      </c>
      <c r="E3469" s="326"/>
      <c r="F3469" s="326"/>
      <c r="G3469" s="326"/>
      <c r="H3469" s="326"/>
      <c r="I3469" s="327">
        <v>0.17449999999999999</v>
      </c>
      <c r="J3469" s="326"/>
      <c r="K3469" s="326"/>
      <c r="L3469" s="328"/>
      <c r="M3469" s="326"/>
      <c r="N3469" s="326"/>
      <c r="O3469" s="327">
        <v>0.17449999999999999</v>
      </c>
      <c r="P3469" s="326"/>
      <c r="Q3469" s="290">
        <v>0</v>
      </c>
    </row>
    <row r="3470" spans="1:17" ht="13.8" hidden="1" outlineLevel="1" collapsed="1" thickBot="1" x14ac:dyDescent="0.3">
      <c r="A3470" s="287"/>
      <c r="B3470" s="287"/>
      <c r="C3470" s="287"/>
      <c r="D3470" s="325">
        <v>100461664</v>
      </c>
      <c r="E3470" s="326"/>
      <c r="F3470" s="326"/>
      <c r="G3470" s="326"/>
      <c r="H3470" s="326"/>
      <c r="I3470" s="327">
        <v>0.17449999999999999</v>
      </c>
      <c r="J3470" s="326"/>
      <c r="K3470" s="326"/>
      <c r="L3470" s="328"/>
      <c r="M3470" s="326"/>
      <c r="N3470" s="326"/>
      <c r="O3470" s="327">
        <v>0.17449999999999999</v>
      </c>
      <c r="P3470" s="326"/>
      <c r="Q3470" s="290">
        <v>0</v>
      </c>
    </row>
    <row r="3471" spans="1:17" ht="13.8" hidden="1" outlineLevel="1" collapsed="1" thickBot="1" x14ac:dyDescent="0.3">
      <c r="A3471" s="287"/>
      <c r="B3471" s="287"/>
      <c r="C3471" s="287"/>
      <c r="D3471" s="325">
        <v>100461666</v>
      </c>
      <c r="E3471" s="326"/>
      <c r="F3471" s="326"/>
      <c r="G3471" s="326"/>
      <c r="H3471" s="326"/>
      <c r="I3471" s="327">
        <v>0.71</v>
      </c>
      <c r="J3471" s="326"/>
      <c r="K3471" s="326"/>
      <c r="L3471" s="328"/>
      <c r="M3471" s="326"/>
      <c r="N3471" s="326"/>
      <c r="O3471" s="327">
        <v>0.71</v>
      </c>
      <c r="P3471" s="326"/>
      <c r="Q3471" s="290">
        <v>0</v>
      </c>
    </row>
    <row r="3472" spans="1:17" ht="13.8" hidden="1" outlineLevel="1" collapsed="1" thickBot="1" x14ac:dyDescent="0.3">
      <c r="A3472" s="287"/>
      <c r="B3472" s="287"/>
      <c r="C3472" s="287"/>
      <c r="D3472" s="325">
        <v>100461667</v>
      </c>
      <c r="E3472" s="326"/>
      <c r="F3472" s="326"/>
      <c r="G3472" s="326"/>
      <c r="H3472" s="326"/>
      <c r="I3472" s="327">
        <v>4.6100000000000003</v>
      </c>
      <c r="J3472" s="326"/>
      <c r="K3472" s="326"/>
      <c r="L3472" s="328"/>
      <c r="M3472" s="326"/>
      <c r="N3472" s="326"/>
      <c r="O3472" s="327">
        <v>4.6100000000000003</v>
      </c>
      <c r="P3472" s="326"/>
      <c r="Q3472" s="290">
        <v>0</v>
      </c>
    </row>
    <row r="3473" spans="1:17" ht="13.8" hidden="1" outlineLevel="1" collapsed="1" thickBot="1" x14ac:dyDescent="0.3">
      <c r="A3473" s="287"/>
      <c r="B3473" s="287"/>
      <c r="C3473" s="287"/>
      <c r="D3473" s="325">
        <v>100461668</v>
      </c>
      <c r="E3473" s="326"/>
      <c r="F3473" s="326"/>
      <c r="G3473" s="326"/>
      <c r="H3473" s="326"/>
      <c r="I3473" s="327">
        <v>0.3</v>
      </c>
      <c r="J3473" s="326"/>
      <c r="K3473" s="326"/>
      <c r="L3473" s="328"/>
      <c r="M3473" s="326"/>
      <c r="N3473" s="326"/>
      <c r="O3473" s="327">
        <v>0.3</v>
      </c>
      <c r="P3473" s="326"/>
      <c r="Q3473" s="290">
        <v>0</v>
      </c>
    </row>
    <row r="3474" spans="1:17" ht="13.8" hidden="1" outlineLevel="1" collapsed="1" thickBot="1" x14ac:dyDescent="0.3">
      <c r="A3474" s="287"/>
      <c r="B3474" s="287"/>
      <c r="C3474" s="287"/>
      <c r="D3474" s="325">
        <v>100461625</v>
      </c>
      <c r="E3474" s="326"/>
      <c r="F3474" s="326"/>
      <c r="G3474" s="326"/>
      <c r="H3474" s="326"/>
      <c r="I3474" s="327">
        <v>7.0000000000000007E-2</v>
      </c>
      <c r="J3474" s="326"/>
      <c r="K3474" s="326"/>
      <c r="L3474" s="328"/>
      <c r="M3474" s="326"/>
      <c r="N3474" s="326"/>
      <c r="O3474" s="327">
        <v>7.0000000000000007E-2</v>
      </c>
      <c r="P3474" s="326"/>
      <c r="Q3474" s="290">
        <v>0</v>
      </c>
    </row>
    <row r="3475" spans="1:17" ht="13.8" hidden="1" outlineLevel="1" collapsed="1" thickBot="1" x14ac:dyDescent="0.3">
      <c r="A3475" s="287"/>
      <c r="B3475" s="287"/>
      <c r="C3475" s="287"/>
      <c r="D3475" s="325">
        <v>100461627</v>
      </c>
      <c r="E3475" s="326"/>
      <c r="F3475" s="326"/>
      <c r="G3475" s="326"/>
      <c r="H3475" s="326"/>
      <c r="I3475" s="327">
        <v>0.17449999999999999</v>
      </c>
      <c r="J3475" s="326"/>
      <c r="K3475" s="326"/>
      <c r="L3475" s="328"/>
      <c r="M3475" s="326"/>
      <c r="N3475" s="326"/>
      <c r="O3475" s="327">
        <v>0.17449999999999999</v>
      </c>
      <c r="P3475" s="326"/>
      <c r="Q3475" s="290">
        <v>0</v>
      </c>
    </row>
    <row r="3476" spans="1:17" ht="13.8" hidden="1" outlineLevel="1" collapsed="1" thickBot="1" x14ac:dyDescent="0.3">
      <c r="A3476" s="287"/>
      <c r="B3476" s="287"/>
      <c r="C3476" s="287"/>
      <c r="D3476" s="325">
        <v>100461630</v>
      </c>
      <c r="E3476" s="326"/>
      <c r="F3476" s="326"/>
      <c r="G3476" s="326"/>
      <c r="H3476" s="326"/>
      <c r="I3476" s="327">
        <v>2.62</v>
      </c>
      <c r="J3476" s="326"/>
      <c r="K3476" s="326"/>
      <c r="L3476" s="328"/>
      <c r="M3476" s="326"/>
      <c r="N3476" s="326"/>
      <c r="O3476" s="327">
        <v>2.62</v>
      </c>
      <c r="P3476" s="326"/>
      <c r="Q3476" s="290">
        <v>0</v>
      </c>
    </row>
    <row r="3477" spans="1:17" ht="13.8" hidden="1" outlineLevel="1" collapsed="1" thickBot="1" x14ac:dyDescent="0.3">
      <c r="A3477" s="287"/>
      <c r="B3477" s="287"/>
      <c r="C3477" s="287"/>
      <c r="D3477" s="325">
        <v>100461631</v>
      </c>
      <c r="E3477" s="326"/>
      <c r="F3477" s="326"/>
      <c r="G3477" s="326"/>
      <c r="H3477" s="326"/>
      <c r="I3477" s="327">
        <v>0.17449999999999999</v>
      </c>
      <c r="J3477" s="326"/>
      <c r="K3477" s="326"/>
      <c r="L3477" s="328"/>
      <c r="M3477" s="326"/>
      <c r="N3477" s="326"/>
      <c r="O3477" s="327">
        <v>0.17449999999999999</v>
      </c>
      <c r="P3477" s="326"/>
      <c r="Q3477" s="290">
        <v>0</v>
      </c>
    </row>
    <row r="3478" spans="1:17" ht="13.8" hidden="1" outlineLevel="1" collapsed="1" thickBot="1" x14ac:dyDescent="0.3">
      <c r="A3478" s="287"/>
      <c r="B3478" s="287"/>
      <c r="C3478" s="287"/>
      <c r="D3478" s="325">
        <v>100461632</v>
      </c>
      <c r="E3478" s="326"/>
      <c r="F3478" s="326"/>
      <c r="G3478" s="326"/>
      <c r="H3478" s="326"/>
      <c r="I3478" s="327">
        <v>0.17449999999999999</v>
      </c>
      <c r="J3478" s="326"/>
      <c r="K3478" s="326"/>
      <c r="L3478" s="328"/>
      <c r="M3478" s="326"/>
      <c r="N3478" s="326"/>
      <c r="O3478" s="327">
        <v>0.17449999999999999</v>
      </c>
      <c r="P3478" s="326"/>
      <c r="Q3478" s="290">
        <v>0</v>
      </c>
    </row>
    <row r="3479" spans="1:17" ht="13.8" hidden="1" outlineLevel="1" collapsed="1" thickBot="1" x14ac:dyDescent="0.3">
      <c r="A3479" s="287"/>
      <c r="B3479" s="287"/>
      <c r="C3479" s="287"/>
      <c r="D3479" s="325">
        <v>100461633</v>
      </c>
      <c r="E3479" s="326"/>
      <c r="F3479" s="326"/>
      <c r="G3479" s="326"/>
      <c r="H3479" s="326"/>
      <c r="I3479" s="327">
        <v>0.1</v>
      </c>
      <c r="J3479" s="326"/>
      <c r="K3479" s="326"/>
      <c r="L3479" s="328"/>
      <c r="M3479" s="326"/>
      <c r="N3479" s="326"/>
      <c r="O3479" s="327">
        <v>0.1</v>
      </c>
      <c r="P3479" s="326"/>
      <c r="Q3479" s="290">
        <v>0</v>
      </c>
    </row>
    <row r="3480" spans="1:17" ht="13.8" hidden="1" outlineLevel="1" collapsed="1" thickBot="1" x14ac:dyDescent="0.3">
      <c r="A3480" s="287"/>
      <c r="B3480" s="287"/>
      <c r="C3480" s="287"/>
      <c r="D3480" s="325">
        <v>100461636</v>
      </c>
      <c r="E3480" s="326"/>
      <c r="F3480" s="326"/>
      <c r="G3480" s="326"/>
      <c r="H3480" s="326"/>
      <c r="I3480" s="327">
        <v>0.17449999999999999</v>
      </c>
      <c r="J3480" s="326"/>
      <c r="K3480" s="326"/>
      <c r="L3480" s="328"/>
      <c r="M3480" s="326"/>
      <c r="N3480" s="326"/>
      <c r="O3480" s="327">
        <v>0.17449999999999999</v>
      </c>
      <c r="P3480" s="326"/>
      <c r="Q3480" s="290">
        <v>0</v>
      </c>
    </row>
    <row r="3481" spans="1:17" ht="13.8" hidden="1" outlineLevel="1" collapsed="1" thickBot="1" x14ac:dyDescent="0.3">
      <c r="A3481" s="287"/>
      <c r="B3481" s="287"/>
      <c r="C3481" s="287"/>
      <c r="D3481" s="325">
        <v>100461638</v>
      </c>
      <c r="E3481" s="326"/>
      <c r="F3481" s="326"/>
      <c r="G3481" s="326"/>
      <c r="H3481" s="326"/>
      <c r="I3481" s="327">
        <v>0.17449999999999999</v>
      </c>
      <c r="J3481" s="326"/>
      <c r="K3481" s="326"/>
      <c r="L3481" s="328"/>
      <c r="M3481" s="326"/>
      <c r="N3481" s="326"/>
      <c r="O3481" s="327">
        <v>0.17449999999999999</v>
      </c>
      <c r="P3481" s="326"/>
      <c r="Q3481" s="290">
        <v>0</v>
      </c>
    </row>
    <row r="3482" spans="1:17" ht="13.8" hidden="1" outlineLevel="1" collapsed="1" thickBot="1" x14ac:dyDescent="0.3">
      <c r="A3482" s="287"/>
      <c r="B3482" s="287"/>
      <c r="C3482" s="287"/>
      <c r="D3482" s="325">
        <v>100461641</v>
      </c>
      <c r="E3482" s="326"/>
      <c r="F3482" s="326"/>
      <c r="G3482" s="326"/>
      <c r="H3482" s="326"/>
      <c r="I3482" s="327">
        <v>0.55000000000000004</v>
      </c>
      <c r="J3482" s="326"/>
      <c r="K3482" s="326"/>
      <c r="L3482" s="328"/>
      <c r="M3482" s="326"/>
      <c r="N3482" s="326"/>
      <c r="O3482" s="327">
        <v>0.55000000000000004</v>
      </c>
      <c r="P3482" s="326"/>
      <c r="Q3482" s="290">
        <v>0</v>
      </c>
    </row>
    <row r="3483" spans="1:17" ht="13.8" hidden="1" outlineLevel="1" collapsed="1" thickBot="1" x14ac:dyDescent="0.3">
      <c r="A3483" s="287"/>
      <c r="B3483" s="287"/>
      <c r="C3483" s="287"/>
      <c r="D3483" s="325">
        <v>100461642</v>
      </c>
      <c r="E3483" s="326"/>
      <c r="F3483" s="326"/>
      <c r="G3483" s="326"/>
      <c r="H3483" s="326"/>
      <c r="I3483" s="327">
        <v>0.17449999999999999</v>
      </c>
      <c r="J3483" s="326"/>
      <c r="K3483" s="326"/>
      <c r="L3483" s="328"/>
      <c r="M3483" s="326"/>
      <c r="N3483" s="326"/>
      <c r="O3483" s="327">
        <v>0.17449999999999999</v>
      </c>
      <c r="P3483" s="326"/>
      <c r="Q3483" s="290">
        <v>0</v>
      </c>
    </row>
    <row r="3484" spans="1:17" ht="13.8" hidden="1" outlineLevel="1" collapsed="1" thickBot="1" x14ac:dyDescent="0.3">
      <c r="A3484" s="287"/>
      <c r="B3484" s="287"/>
      <c r="C3484" s="287"/>
      <c r="D3484" s="325">
        <v>100461753</v>
      </c>
      <c r="E3484" s="326"/>
      <c r="F3484" s="326"/>
      <c r="G3484" s="326"/>
      <c r="H3484" s="326"/>
      <c r="I3484" s="327">
        <v>0.17449999999999999</v>
      </c>
      <c r="J3484" s="326"/>
      <c r="K3484" s="326"/>
      <c r="L3484" s="328"/>
      <c r="M3484" s="326"/>
      <c r="N3484" s="326"/>
      <c r="O3484" s="327">
        <v>0.17449999999999999</v>
      </c>
      <c r="P3484" s="326"/>
      <c r="Q3484" s="290">
        <v>0</v>
      </c>
    </row>
    <row r="3485" spans="1:17" ht="13.8" hidden="1" outlineLevel="1" collapsed="1" thickBot="1" x14ac:dyDescent="0.3">
      <c r="A3485" s="287"/>
      <c r="B3485" s="287"/>
      <c r="C3485" s="287"/>
      <c r="D3485" s="325">
        <v>100461754</v>
      </c>
      <c r="E3485" s="326"/>
      <c r="F3485" s="326"/>
      <c r="G3485" s="326"/>
      <c r="H3485" s="326"/>
      <c r="I3485" s="327">
        <v>0.17449999999999999</v>
      </c>
      <c r="J3485" s="326"/>
      <c r="K3485" s="326"/>
      <c r="L3485" s="328"/>
      <c r="M3485" s="326"/>
      <c r="N3485" s="326"/>
      <c r="O3485" s="327">
        <v>0.17449999999999999</v>
      </c>
      <c r="P3485" s="326"/>
      <c r="Q3485" s="290">
        <v>0</v>
      </c>
    </row>
    <row r="3486" spans="1:17" ht="13.8" hidden="1" outlineLevel="1" collapsed="1" thickBot="1" x14ac:dyDescent="0.3">
      <c r="A3486" s="287"/>
      <c r="B3486" s="287"/>
      <c r="C3486" s="287"/>
      <c r="D3486" s="325">
        <v>100461761</v>
      </c>
      <c r="E3486" s="326"/>
      <c r="F3486" s="326"/>
      <c r="G3486" s="326"/>
      <c r="H3486" s="326"/>
      <c r="I3486" s="327">
        <v>0.03</v>
      </c>
      <c r="J3486" s="326"/>
      <c r="K3486" s="326"/>
      <c r="L3486" s="328"/>
      <c r="M3486" s="326"/>
      <c r="N3486" s="326"/>
      <c r="O3486" s="327">
        <v>0.03</v>
      </c>
      <c r="P3486" s="326"/>
      <c r="Q3486" s="290">
        <v>0</v>
      </c>
    </row>
    <row r="3487" spans="1:17" ht="13.8" hidden="1" outlineLevel="1" collapsed="1" thickBot="1" x14ac:dyDescent="0.3">
      <c r="A3487" s="287"/>
      <c r="B3487" s="287"/>
      <c r="C3487" s="287"/>
      <c r="D3487" s="325">
        <v>100461767</v>
      </c>
      <c r="E3487" s="326"/>
      <c r="F3487" s="326"/>
      <c r="G3487" s="326"/>
      <c r="H3487" s="326"/>
      <c r="I3487" s="327">
        <v>0.17449999999999999</v>
      </c>
      <c r="J3487" s="326"/>
      <c r="K3487" s="326"/>
      <c r="L3487" s="328"/>
      <c r="M3487" s="326"/>
      <c r="N3487" s="326"/>
      <c r="O3487" s="327">
        <v>0.17449999999999999</v>
      </c>
      <c r="P3487" s="326"/>
      <c r="Q3487" s="290">
        <v>0</v>
      </c>
    </row>
    <row r="3488" spans="1:17" ht="13.8" hidden="1" outlineLevel="1" collapsed="1" thickBot="1" x14ac:dyDescent="0.3">
      <c r="A3488" s="287"/>
      <c r="B3488" s="287"/>
      <c r="C3488" s="287"/>
      <c r="D3488" s="325">
        <v>100461768</v>
      </c>
      <c r="E3488" s="326"/>
      <c r="F3488" s="326"/>
      <c r="G3488" s="326"/>
      <c r="H3488" s="326"/>
      <c r="I3488" s="327">
        <v>0.17449999999999999</v>
      </c>
      <c r="J3488" s="326"/>
      <c r="K3488" s="326"/>
      <c r="L3488" s="328"/>
      <c r="M3488" s="326"/>
      <c r="N3488" s="326"/>
      <c r="O3488" s="327">
        <v>0.17449999999999999</v>
      </c>
      <c r="P3488" s="326"/>
      <c r="Q3488" s="290">
        <v>0</v>
      </c>
    </row>
    <row r="3489" spans="1:17" ht="13.8" hidden="1" outlineLevel="1" collapsed="1" thickBot="1" x14ac:dyDescent="0.3">
      <c r="A3489" s="287"/>
      <c r="B3489" s="287"/>
      <c r="C3489" s="287"/>
      <c r="D3489" s="325">
        <v>100461769</v>
      </c>
      <c r="E3489" s="326"/>
      <c r="F3489" s="326"/>
      <c r="G3489" s="326"/>
      <c r="H3489" s="326"/>
      <c r="I3489" s="327">
        <v>0.17449999999999999</v>
      </c>
      <c r="J3489" s="326"/>
      <c r="K3489" s="326"/>
      <c r="L3489" s="328"/>
      <c r="M3489" s="326"/>
      <c r="N3489" s="326"/>
      <c r="O3489" s="327">
        <v>0.17449999999999999</v>
      </c>
      <c r="P3489" s="326"/>
      <c r="Q3489" s="290">
        <v>0</v>
      </c>
    </row>
    <row r="3490" spans="1:17" ht="13.8" hidden="1" outlineLevel="1" collapsed="1" thickBot="1" x14ac:dyDescent="0.3">
      <c r="A3490" s="287"/>
      <c r="B3490" s="287"/>
      <c r="C3490" s="287"/>
      <c r="D3490" s="325">
        <v>100461770</v>
      </c>
      <c r="E3490" s="326"/>
      <c r="F3490" s="326"/>
      <c r="G3490" s="326"/>
      <c r="H3490" s="326"/>
      <c r="I3490" s="327">
        <v>0.17449999999999999</v>
      </c>
      <c r="J3490" s="326"/>
      <c r="K3490" s="326"/>
      <c r="L3490" s="328"/>
      <c r="M3490" s="326"/>
      <c r="N3490" s="326"/>
      <c r="O3490" s="327">
        <v>0.17449999999999999</v>
      </c>
      <c r="P3490" s="326"/>
      <c r="Q3490" s="290">
        <v>0</v>
      </c>
    </row>
    <row r="3491" spans="1:17" ht="13.8" hidden="1" outlineLevel="1" collapsed="1" thickBot="1" x14ac:dyDescent="0.3">
      <c r="A3491" s="287"/>
      <c r="B3491" s="287"/>
      <c r="C3491" s="287"/>
      <c r="D3491" s="325">
        <v>100461773</v>
      </c>
      <c r="E3491" s="326"/>
      <c r="F3491" s="326"/>
      <c r="G3491" s="326"/>
      <c r="H3491" s="326"/>
      <c r="I3491" s="327">
        <v>1.63</v>
      </c>
      <c r="J3491" s="326"/>
      <c r="K3491" s="326"/>
      <c r="L3491" s="328"/>
      <c r="M3491" s="326"/>
      <c r="N3491" s="326"/>
      <c r="O3491" s="327">
        <v>1.63</v>
      </c>
      <c r="P3491" s="326"/>
      <c r="Q3491" s="290">
        <v>0</v>
      </c>
    </row>
    <row r="3492" spans="1:17" ht="13.8" hidden="1" outlineLevel="1" collapsed="1" thickBot="1" x14ac:dyDescent="0.3">
      <c r="A3492" s="287"/>
      <c r="B3492" s="287"/>
      <c r="C3492" s="287"/>
      <c r="D3492" s="325">
        <v>100461775</v>
      </c>
      <c r="E3492" s="326"/>
      <c r="F3492" s="326"/>
      <c r="G3492" s="326"/>
      <c r="H3492" s="326"/>
      <c r="I3492" s="327">
        <v>0.84</v>
      </c>
      <c r="J3492" s="326"/>
      <c r="K3492" s="326"/>
      <c r="L3492" s="328"/>
      <c r="M3492" s="326"/>
      <c r="N3492" s="326"/>
      <c r="O3492" s="327">
        <v>0.84</v>
      </c>
      <c r="P3492" s="326"/>
      <c r="Q3492" s="290">
        <v>0</v>
      </c>
    </row>
    <row r="3493" spans="1:17" ht="13.8" hidden="1" outlineLevel="1" collapsed="1" thickBot="1" x14ac:dyDescent="0.3">
      <c r="A3493" s="287"/>
      <c r="B3493" s="287"/>
      <c r="C3493" s="287"/>
      <c r="D3493" s="325">
        <v>100461780</v>
      </c>
      <c r="E3493" s="326"/>
      <c r="F3493" s="326"/>
      <c r="G3493" s="326"/>
      <c r="H3493" s="326"/>
      <c r="I3493" s="327">
        <v>0.17449999999999999</v>
      </c>
      <c r="J3493" s="326"/>
      <c r="K3493" s="326"/>
      <c r="L3493" s="328"/>
      <c r="M3493" s="326"/>
      <c r="N3493" s="326"/>
      <c r="O3493" s="327">
        <v>0.17449999999999999</v>
      </c>
      <c r="P3493" s="326"/>
      <c r="Q3493" s="290">
        <v>0</v>
      </c>
    </row>
    <row r="3494" spans="1:17" ht="13.8" hidden="1" outlineLevel="1" collapsed="1" thickBot="1" x14ac:dyDescent="0.3">
      <c r="A3494" s="287"/>
      <c r="B3494" s="287"/>
      <c r="C3494" s="287"/>
      <c r="D3494" s="325">
        <v>100461783</v>
      </c>
      <c r="E3494" s="326"/>
      <c r="F3494" s="326"/>
      <c r="G3494" s="326"/>
      <c r="H3494" s="326"/>
      <c r="I3494" s="327">
        <v>0.17449999999999999</v>
      </c>
      <c r="J3494" s="326"/>
      <c r="K3494" s="326"/>
      <c r="L3494" s="328"/>
      <c r="M3494" s="326"/>
      <c r="N3494" s="326"/>
      <c r="O3494" s="327">
        <v>0.17449999999999999</v>
      </c>
      <c r="P3494" s="326"/>
      <c r="Q3494" s="290">
        <v>0</v>
      </c>
    </row>
    <row r="3495" spans="1:17" ht="13.8" hidden="1" outlineLevel="1" collapsed="1" thickBot="1" x14ac:dyDescent="0.3">
      <c r="A3495" s="287"/>
      <c r="B3495" s="287"/>
      <c r="C3495" s="287"/>
      <c r="D3495" s="325">
        <v>100461789</v>
      </c>
      <c r="E3495" s="326"/>
      <c r="F3495" s="326"/>
      <c r="G3495" s="326"/>
      <c r="H3495" s="326"/>
      <c r="I3495" s="327">
        <v>0.17449999999999999</v>
      </c>
      <c r="J3495" s="326"/>
      <c r="K3495" s="326"/>
      <c r="L3495" s="328"/>
      <c r="M3495" s="326"/>
      <c r="N3495" s="326"/>
      <c r="O3495" s="327">
        <v>0.17449999999999999</v>
      </c>
      <c r="P3495" s="326"/>
      <c r="Q3495" s="290">
        <v>0</v>
      </c>
    </row>
    <row r="3496" spans="1:17" ht="13.8" hidden="1" outlineLevel="1" collapsed="1" thickBot="1" x14ac:dyDescent="0.3">
      <c r="A3496" s="287"/>
      <c r="B3496" s="287"/>
      <c r="C3496" s="287"/>
      <c r="D3496" s="325">
        <v>100461739</v>
      </c>
      <c r="E3496" s="326"/>
      <c r="F3496" s="326"/>
      <c r="G3496" s="326"/>
      <c r="H3496" s="326"/>
      <c r="I3496" s="327">
        <v>0.38</v>
      </c>
      <c r="J3496" s="326"/>
      <c r="K3496" s="326"/>
      <c r="L3496" s="328"/>
      <c r="M3496" s="326"/>
      <c r="N3496" s="326"/>
      <c r="O3496" s="327">
        <v>0.38</v>
      </c>
      <c r="P3496" s="326"/>
      <c r="Q3496" s="290">
        <v>0</v>
      </c>
    </row>
    <row r="3497" spans="1:17" ht="13.8" hidden="1" outlineLevel="1" collapsed="1" thickBot="1" x14ac:dyDescent="0.3">
      <c r="A3497" s="287"/>
      <c r="B3497" s="287"/>
      <c r="C3497" s="287"/>
      <c r="D3497" s="325">
        <v>100461724</v>
      </c>
      <c r="E3497" s="326"/>
      <c r="F3497" s="326"/>
      <c r="G3497" s="326"/>
      <c r="H3497" s="326"/>
      <c r="I3497" s="327">
        <v>0.17449999999999999</v>
      </c>
      <c r="J3497" s="326"/>
      <c r="K3497" s="326"/>
      <c r="L3497" s="328"/>
      <c r="M3497" s="326"/>
      <c r="N3497" s="326"/>
      <c r="O3497" s="327">
        <v>0.17449999999999999</v>
      </c>
      <c r="P3497" s="326"/>
      <c r="Q3497" s="290">
        <v>0</v>
      </c>
    </row>
    <row r="3498" spans="1:17" ht="13.8" hidden="1" outlineLevel="1" collapsed="1" thickBot="1" x14ac:dyDescent="0.3">
      <c r="A3498" s="287"/>
      <c r="B3498" s="287"/>
      <c r="C3498" s="287"/>
      <c r="D3498" s="325">
        <v>100461736</v>
      </c>
      <c r="E3498" s="326"/>
      <c r="F3498" s="326"/>
      <c r="G3498" s="326"/>
      <c r="H3498" s="326"/>
      <c r="I3498" s="327">
        <v>0.17449999999999999</v>
      </c>
      <c r="J3498" s="326"/>
      <c r="K3498" s="326"/>
      <c r="L3498" s="328"/>
      <c r="M3498" s="326"/>
      <c r="N3498" s="326"/>
      <c r="O3498" s="327">
        <v>0.17449999999999999</v>
      </c>
      <c r="P3498" s="326"/>
      <c r="Q3498" s="290">
        <v>0</v>
      </c>
    </row>
    <row r="3499" spans="1:17" ht="13.8" hidden="1" outlineLevel="1" collapsed="1" thickBot="1" x14ac:dyDescent="0.3">
      <c r="A3499" s="287"/>
      <c r="B3499" s="287"/>
      <c r="C3499" s="287"/>
      <c r="D3499" s="325">
        <v>100461682</v>
      </c>
      <c r="E3499" s="326"/>
      <c r="F3499" s="326"/>
      <c r="G3499" s="326"/>
      <c r="H3499" s="326"/>
      <c r="I3499" s="327">
        <v>0.61</v>
      </c>
      <c r="J3499" s="326"/>
      <c r="K3499" s="326"/>
      <c r="L3499" s="328"/>
      <c r="M3499" s="326"/>
      <c r="N3499" s="326"/>
      <c r="O3499" s="327">
        <v>0.61</v>
      </c>
      <c r="P3499" s="326"/>
      <c r="Q3499" s="290">
        <v>0</v>
      </c>
    </row>
    <row r="3500" spans="1:17" ht="13.8" hidden="1" outlineLevel="1" collapsed="1" thickBot="1" x14ac:dyDescent="0.3">
      <c r="A3500" s="287"/>
      <c r="B3500" s="287"/>
      <c r="C3500" s="287"/>
      <c r="D3500" s="325">
        <v>100461683</v>
      </c>
      <c r="E3500" s="326"/>
      <c r="F3500" s="326"/>
      <c r="G3500" s="326"/>
      <c r="H3500" s="326"/>
      <c r="I3500" s="327">
        <v>0.41</v>
      </c>
      <c r="J3500" s="326"/>
      <c r="K3500" s="326"/>
      <c r="L3500" s="328"/>
      <c r="M3500" s="326"/>
      <c r="N3500" s="326"/>
      <c r="O3500" s="327">
        <v>0.41</v>
      </c>
      <c r="P3500" s="326"/>
      <c r="Q3500" s="290">
        <v>0</v>
      </c>
    </row>
    <row r="3501" spans="1:17" ht="13.8" hidden="1" outlineLevel="1" collapsed="1" thickBot="1" x14ac:dyDescent="0.3">
      <c r="A3501" s="287"/>
      <c r="B3501" s="287"/>
      <c r="C3501" s="287"/>
      <c r="D3501" s="325">
        <v>100461685</v>
      </c>
      <c r="E3501" s="326"/>
      <c r="F3501" s="326"/>
      <c r="G3501" s="326"/>
      <c r="H3501" s="326"/>
      <c r="I3501" s="327">
        <v>0.23</v>
      </c>
      <c r="J3501" s="326"/>
      <c r="K3501" s="326"/>
      <c r="L3501" s="328"/>
      <c r="M3501" s="326"/>
      <c r="N3501" s="326"/>
      <c r="O3501" s="327">
        <v>0.23</v>
      </c>
      <c r="P3501" s="326"/>
      <c r="Q3501" s="290">
        <v>0</v>
      </c>
    </row>
    <row r="3502" spans="1:17" ht="13.8" hidden="1" outlineLevel="1" collapsed="1" thickBot="1" x14ac:dyDescent="0.3">
      <c r="A3502" s="287"/>
      <c r="B3502" s="287"/>
      <c r="C3502" s="287"/>
      <c r="D3502" s="325">
        <v>100461687</v>
      </c>
      <c r="E3502" s="326"/>
      <c r="F3502" s="326"/>
      <c r="G3502" s="326"/>
      <c r="H3502" s="326"/>
      <c r="I3502" s="327">
        <v>0.17449999999999999</v>
      </c>
      <c r="J3502" s="326"/>
      <c r="K3502" s="326"/>
      <c r="L3502" s="328"/>
      <c r="M3502" s="326"/>
      <c r="N3502" s="326"/>
      <c r="O3502" s="327">
        <v>0.17449999999999999</v>
      </c>
      <c r="P3502" s="326"/>
      <c r="Q3502" s="290">
        <v>0</v>
      </c>
    </row>
    <row r="3503" spans="1:17" ht="13.8" hidden="1" outlineLevel="1" collapsed="1" thickBot="1" x14ac:dyDescent="0.3">
      <c r="A3503" s="287"/>
      <c r="B3503" s="287"/>
      <c r="C3503" s="287"/>
      <c r="D3503" s="325">
        <v>100461689</v>
      </c>
      <c r="E3503" s="326"/>
      <c r="F3503" s="326"/>
      <c r="G3503" s="326"/>
      <c r="H3503" s="326"/>
      <c r="I3503" s="327">
        <v>0.3</v>
      </c>
      <c r="J3503" s="326"/>
      <c r="K3503" s="326"/>
      <c r="L3503" s="328"/>
      <c r="M3503" s="326"/>
      <c r="N3503" s="326"/>
      <c r="O3503" s="327">
        <v>0.3</v>
      </c>
      <c r="P3503" s="326"/>
      <c r="Q3503" s="290">
        <v>0</v>
      </c>
    </row>
    <row r="3504" spans="1:17" ht="13.8" hidden="1" outlineLevel="1" collapsed="1" thickBot="1" x14ac:dyDescent="0.3">
      <c r="A3504" s="287"/>
      <c r="B3504" s="287"/>
      <c r="C3504" s="287"/>
      <c r="D3504" s="325">
        <v>100461186</v>
      </c>
      <c r="E3504" s="326"/>
      <c r="F3504" s="326"/>
      <c r="G3504" s="326"/>
      <c r="H3504" s="326"/>
      <c r="I3504" s="327">
        <v>0.62</v>
      </c>
      <c r="J3504" s="326"/>
      <c r="K3504" s="326"/>
      <c r="L3504" s="328"/>
      <c r="M3504" s="326"/>
      <c r="N3504" s="326"/>
      <c r="O3504" s="327">
        <v>0.62</v>
      </c>
      <c r="P3504" s="326"/>
      <c r="Q3504" s="290">
        <v>0</v>
      </c>
    </row>
    <row r="3505" spans="1:17" ht="13.8" hidden="1" outlineLevel="1" collapsed="1" thickBot="1" x14ac:dyDescent="0.3">
      <c r="A3505" s="287"/>
      <c r="B3505" s="287"/>
      <c r="C3505" s="287"/>
      <c r="D3505" s="325">
        <v>100461187</v>
      </c>
      <c r="E3505" s="326"/>
      <c r="F3505" s="326"/>
      <c r="G3505" s="326"/>
      <c r="H3505" s="326"/>
      <c r="I3505" s="327">
        <v>0.25</v>
      </c>
      <c r="J3505" s="326"/>
      <c r="K3505" s="326"/>
      <c r="L3505" s="328"/>
      <c r="M3505" s="326"/>
      <c r="N3505" s="326"/>
      <c r="O3505" s="327">
        <v>0.25</v>
      </c>
      <c r="P3505" s="326"/>
      <c r="Q3505" s="290">
        <v>0</v>
      </c>
    </row>
    <row r="3506" spans="1:17" ht="13.8" hidden="1" outlineLevel="1" collapsed="1" thickBot="1" x14ac:dyDescent="0.3">
      <c r="A3506" s="287"/>
      <c r="B3506" s="287"/>
      <c r="C3506" s="287"/>
      <c r="D3506" s="325">
        <v>100461194</v>
      </c>
      <c r="E3506" s="326"/>
      <c r="F3506" s="326"/>
      <c r="G3506" s="326"/>
      <c r="H3506" s="326"/>
      <c r="I3506" s="327">
        <v>0.17449999999999999</v>
      </c>
      <c r="J3506" s="326"/>
      <c r="K3506" s="326"/>
      <c r="L3506" s="328"/>
      <c r="M3506" s="326"/>
      <c r="N3506" s="326"/>
      <c r="O3506" s="327">
        <v>0.17449999999999999</v>
      </c>
      <c r="P3506" s="326"/>
      <c r="Q3506" s="290">
        <v>0</v>
      </c>
    </row>
    <row r="3507" spans="1:17" ht="13.8" hidden="1" outlineLevel="1" collapsed="1" thickBot="1" x14ac:dyDescent="0.3">
      <c r="A3507" s="287"/>
      <c r="B3507" s="287"/>
      <c r="C3507" s="287"/>
      <c r="D3507" s="325">
        <v>100461242</v>
      </c>
      <c r="E3507" s="326"/>
      <c r="F3507" s="326"/>
      <c r="G3507" s="326"/>
      <c r="H3507" s="326"/>
      <c r="I3507" s="327">
        <v>0.4</v>
      </c>
      <c r="J3507" s="326"/>
      <c r="K3507" s="326"/>
      <c r="L3507" s="328"/>
      <c r="M3507" s="326"/>
      <c r="N3507" s="326"/>
      <c r="O3507" s="327">
        <v>0.4</v>
      </c>
      <c r="P3507" s="326"/>
      <c r="Q3507" s="290">
        <v>0</v>
      </c>
    </row>
    <row r="3508" spans="1:17" ht="13.8" hidden="1" outlineLevel="1" collapsed="1" thickBot="1" x14ac:dyDescent="0.3">
      <c r="A3508" s="287"/>
      <c r="B3508" s="287"/>
      <c r="C3508" s="287"/>
      <c r="D3508" s="325">
        <v>100461171</v>
      </c>
      <c r="E3508" s="326"/>
      <c r="F3508" s="326"/>
      <c r="G3508" s="326"/>
      <c r="H3508" s="326"/>
      <c r="I3508" s="327">
        <v>0.36</v>
      </c>
      <c r="J3508" s="326"/>
      <c r="K3508" s="326"/>
      <c r="L3508" s="328"/>
      <c r="M3508" s="326"/>
      <c r="N3508" s="326"/>
      <c r="O3508" s="327">
        <v>0.36</v>
      </c>
      <c r="P3508" s="326"/>
      <c r="Q3508" s="290">
        <v>0</v>
      </c>
    </row>
    <row r="3509" spans="1:17" ht="13.8" hidden="1" outlineLevel="1" collapsed="1" thickBot="1" x14ac:dyDescent="0.3">
      <c r="A3509" s="287"/>
      <c r="B3509" s="287"/>
      <c r="C3509" s="287"/>
      <c r="D3509" s="325">
        <v>100461172</v>
      </c>
      <c r="E3509" s="326"/>
      <c r="F3509" s="326"/>
      <c r="G3509" s="326"/>
      <c r="H3509" s="326"/>
      <c r="I3509" s="327">
        <v>0.17449999999999999</v>
      </c>
      <c r="J3509" s="326"/>
      <c r="K3509" s="326"/>
      <c r="L3509" s="328"/>
      <c r="M3509" s="326"/>
      <c r="N3509" s="326"/>
      <c r="O3509" s="327">
        <v>0.17449999999999999</v>
      </c>
      <c r="P3509" s="326"/>
      <c r="Q3509" s="290">
        <v>0</v>
      </c>
    </row>
    <row r="3510" spans="1:17" ht="13.8" hidden="1" outlineLevel="1" collapsed="1" thickBot="1" x14ac:dyDescent="0.3">
      <c r="A3510" s="287"/>
      <c r="B3510" s="287"/>
      <c r="C3510" s="287"/>
      <c r="D3510" s="325">
        <v>100461228</v>
      </c>
      <c r="E3510" s="326"/>
      <c r="F3510" s="326"/>
      <c r="G3510" s="326"/>
      <c r="H3510" s="326"/>
      <c r="I3510" s="327">
        <v>0.06</v>
      </c>
      <c r="J3510" s="326"/>
      <c r="K3510" s="326"/>
      <c r="L3510" s="328"/>
      <c r="M3510" s="326"/>
      <c r="N3510" s="326"/>
      <c r="O3510" s="327">
        <v>0.06</v>
      </c>
      <c r="P3510" s="326"/>
      <c r="Q3510" s="290">
        <v>0</v>
      </c>
    </row>
    <row r="3511" spans="1:17" ht="13.8" hidden="1" outlineLevel="1" collapsed="1" thickBot="1" x14ac:dyDescent="0.3">
      <c r="A3511" s="287"/>
      <c r="B3511" s="287"/>
      <c r="C3511" s="287"/>
      <c r="D3511" s="325">
        <v>100461230</v>
      </c>
      <c r="E3511" s="326"/>
      <c r="F3511" s="326"/>
      <c r="G3511" s="326"/>
      <c r="H3511" s="326"/>
      <c r="I3511" s="327">
        <v>0.44</v>
      </c>
      <c r="J3511" s="326"/>
      <c r="K3511" s="326"/>
      <c r="L3511" s="328"/>
      <c r="M3511" s="326"/>
      <c r="N3511" s="326"/>
      <c r="O3511" s="327">
        <v>0.44</v>
      </c>
      <c r="P3511" s="326"/>
      <c r="Q3511" s="290">
        <v>0</v>
      </c>
    </row>
    <row r="3512" spans="1:17" ht="13.8" hidden="1" outlineLevel="1" collapsed="1" thickBot="1" x14ac:dyDescent="0.3">
      <c r="A3512" s="287"/>
      <c r="B3512" s="287"/>
      <c r="C3512" s="287"/>
      <c r="D3512" s="325">
        <v>100461232</v>
      </c>
      <c r="E3512" s="326"/>
      <c r="F3512" s="326"/>
      <c r="G3512" s="326"/>
      <c r="H3512" s="326"/>
      <c r="I3512" s="327">
        <v>0.17449999999999999</v>
      </c>
      <c r="J3512" s="326"/>
      <c r="K3512" s="326"/>
      <c r="L3512" s="328"/>
      <c r="M3512" s="326"/>
      <c r="N3512" s="326"/>
      <c r="O3512" s="327">
        <v>0.17449999999999999</v>
      </c>
      <c r="P3512" s="326"/>
      <c r="Q3512" s="290">
        <v>0</v>
      </c>
    </row>
    <row r="3513" spans="1:17" ht="13.8" hidden="1" outlineLevel="1" collapsed="1" thickBot="1" x14ac:dyDescent="0.3">
      <c r="A3513" s="287"/>
      <c r="B3513" s="287"/>
      <c r="C3513" s="287"/>
      <c r="D3513" s="325">
        <v>100461233</v>
      </c>
      <c r="E3513" s="326"/>
      <c r="F3513" s="326"/>
      <c r="G3513" s="326"/>
      <c r="H3513" s="326"/>
      <c r="I3513" s="327">
        <v>1.97</v>
      </c>
      <c r="J3513" s="326"/>
      <c r="K3513" s="326"/>
      <c r="L3513" s="328"/>
      <c r="M3513" s="326"/>
      <c r="N3513" s="326"/>
      <c r="O3513" s="327">
        <v>1.97</v>
      </c>
      <c r="P3513" s="326"/>
      <c r="Q3513" s="290">
        <v>0</v>
      </c>
    </row>
    <row r="3514" spans="1:17" ht="13.8" hidden="1" outlineLevel="1" collapsed="1" thickBot="1" x14ac:dyDescent="0.3">
      <c r="A3514" s="287"/>
      <c r="B3514" s="287"/>
      <c r="C3514" s="287"/>
      <c r="D3514" s="325">
        <v>100461236</v>
      </c>
      <c r="E3514" s="326"/>
      <c r="F3514" s="326"/>
      <c r="G3514" s="326"/>
      <c r="H3514" s="326"/>
      <c r="I3514" s="327">
        <v>0.17449999999999999</v>
      </c>
      <c r="J3514" s="326"/>
      <c r="K3514" s="326"/>
      <c r="L3514" s="328"/>
      <c r="M3514" s="326"/>
      <c r="N3514" s="326"/>
      <c r="O3514" s="327">
        <v>0.17449999999999999</v>
      </c>
      <c r="P3514" s="326"/>
      <c r="Q3514" s="290">
        <v>0</v>
      </c>
    </row>
    <row r="3515" spans="1:17" ht="13.8" hidden="1" outlineLevel="1" collapsed="1" thickBot="1" x14ac:dyDescent="0.3">
      <c r="A3515" s="287"/>
      <c r="B3515" s="287"/>
      <c r="C3515" s="287"/>
      <c r="D3515" s="325">
        <v>100461237</v>
      </c>
      <c r="E3515" s="326"/>
      <c r="F3515" s="326"/>
      <c r="G3515" s="326"/>
      <c r="H3515" s="326"/>
      <c r="I3515" s="327">
        <v>0.17449999999999999</v>
      </c>
      <c r="J3515" s="326"/>
      <c r="K3515" s="326"/>
      <c r="L3515" s="328"/>
      <c r="M3515" s="326"/>
      <c r="N3515" s="326"/>
      <c r="O3515" s="327">
        <v>0.17449999999999999</v>
      </c>
      <c r="P3515" s="326"/>
      <c r="Q3515" s="290">
        <v>0</v>
      </c>
    </row>
    <row r="3516" spans="1:17" ht="13.8" hidden="1" outlineLevel="1" collapsed="1" thickBot="1" x14ac:dyDescent="0.3">
      <c r="A3516" s="287"/>
      <c r="B3516" s="287"/>
      <c r="C3516" s="287"/>
      <c r="D3516" s="325">
        <v>100461238</v>
      </c>
      <c r="E3516" s="326"/>
      <c r="F3516" s="326"/>
      <c r="G3516" s="326"/>
      <c r="H3516" s="326"/>
      <c r="I3516" s="327">
        <v>0.09</v>
      </c>
      <c r="J3516" s="326"/>
      <c r="K3516" s="326"/>
      <c r="L3516" s="328"/>
      <c r="M3516" s="326"/>
      <c r="N3516" s="326"/>
      <c r="O3516" s="327">
        <v>0.09</v>
      </c>
      <c r="P3516" s="326"/>
      <c r="Q3516" s="290">
        <v>0</v>
      </c>
    </row>
    <row r="3517" spans="1:17" ht="13.8" hidden="1" outlineLevel="1" collapsed="1" thickBot="1" x14ac:dyDescent="0.3">
      <c r="A3517" s="287"/>
      <c r="B3517" s="287"/>
      <c r="C3517" s="287"/>
      <c r="D3517" s="325">
        <v>100461374</v>
      </c>
      <c r="E3517" s="326"/>
      <c r="F3517" s="326"/>
      <c r="G3517" s="326"/>
      <c r="H3517" s="326"/>
      <c r="I3517" s="327">
        <v>0.17449999999999999</v>
      </c>
      <c r="J3517" s="326"/>
      <c r="K3517" s="326"/>
      <c r="L3517" s="328"/>
      <c r="M3517" s="326"/>
      <c r="N3517" s="326"/>
      <c r="O3517" s="327">
        <v>0.17449999999999999</v>
      </c>
      <c r="P3517" s="326"/>
      <c r="Q3517" s="290">
        <v>0</v>
      </c>
    </row>
    <row r="3518" spans="1:17" ht="13.8" hidden="1" outlineLevel="1" collapsed="1" thickBot="1" x14ac:dyDescent="0.3">
      <c r="A3518" s="287"/>
      <c r="B3518" s="287"/>
      <c r="C3518" s="287"/>
      <c r="D3518" s="325">
        <v>100461375</v>
      </c>
      <c r="E3518" s="326"/>
      <c r="F3518" s="326"/>
      <c r="G3518" s="326"/>
      <c r="H3518" s="326"/>
      <c r="I3518" s="327">
        <v>0.17449999999999999</v>
      </c>
      <c r="J3518" s="326"/>
      <c r="K3518" s="326"/>
      <c r="L3518" s="328"/>
      <c r="M3518" s="326"/>
      <c r="N3518" s="326"/>
      <c r="O3518" s="327">
        <v>0.17449999999999999</v>
      </c>
      <c r="P3518" s="326"/>
      <c r="Q3518" s="290">
        <v>0</v>
      </c>
    </row>
    <row r="3519" spans="1:17" ht="13.8" hidden="1" outlineLevel="1" collapsed="1" thickBot="1" x14ac:dyDescent="0.3">
      <c r="A3519" s="287"/>
      <c r="B3519" s="287"/>
      <c r="C3519" s="287"/>
      <c r="D3519" s="325">
        <v>100461376</v>
      </c>
      <c r="E3519" s="326"/>
      <c r="F3519" s="326"/>
      <c r="G3519" s="326"/>
      <c r="H3519" s="326"/>
      <c r="I3519" s="327">
        <v>0.17449999999999999</v>
      </c>
      <c r="J3519" s="326"/>
      <c r="K3519" s="326"/>
      <c r="L3519" s="328"/>
      <c r="M3519" s="326"/>
      <c r="N3519" s="326"/>
      <c r="O3519" s="327">
        <v>0.17449999999999999</v>
      </c>
      <c r="P3519" s="326"/>
      <c r="Q3519" s="290">
        <v>0</v>
      </c>
    </row>
    <row r="3520" spans="1:17" ht="13.8" hidden="1" outlineLevel="1" collapsed="1" thickBot="1" x14ac:dyDescent="0.3">
      <c r="A3520" s="287"/>
      <c r="B3520" s="287"/>
      <c r="C3520" s="287"/>
      <c r="D3520" s="325">
        <v>100461377</v>
      </c>
      <c r="E3520" s="326"/>
      <c r="F3520" s="326"/>
      <c r="G3520" s="326"/>
      <c r="H3520" s="326"/>
      <c r="I3520" s="327">
        <v>0.17449999999999999</v>
      </c>
      <c r="J3520" s="326"/>
      <c r="K3520" s="326"/>
      <c r="L3520" s="328"/>
      <c r="M3520" s="326"/>
      <c r="N3520" s="326"/>
      <c r="O3520" s="327">
        <v>0.17449999999999999</v>
      </c>
      <c r="P3520" s="326"/>
      <c r="Q3520" s="290">
        <v>0</v>
      </c>
    </row>
    <row r="3521" spans="1:17" ht="13.8" hidden="1" outlineLevel="1" collapsed="1" thickBot="1" x14ac:dyDescent="0.3">
      <c r="A3521" s="287"/>
      <c r="B3521" s="287"/>
      <c r="C3521" s="287"/>
      <c r="D3521" s="325">
        <v>100461378</v>
      </c>
      <c r="E3521" s="326"/>
      <c r="F3521" s="326"/>
      <c r="G3521" s="326"/>
      <c r="H3521" s="326"/>
      <c r="I3521" s="327">
        <v>0.17449999999999999</v>
      </c>
      <c r="J3521" s="326"/>
      <c r="K3521" s="326"/>
      <c r="L3521" s="328"/>
      <c r="M3521" s="326"/>
      <c r="N3521" s="326"/>
      <c r="O3521" s="327">
        <v>0.17449999999999999</v>
      </c>
      <c r="P3521" s="326"/>
      <c r="Q3521" s="290">
        <v>0</v>
      </c>
    </row>
    <row r="3522" spans="1:17" ht="13.8" hidden="1" outlineLevel="1" collapsed="1" thickBot="1" x14ac:dyDescent="0.3">
      <c r="A3522" s="287"/>
      <c r="B3522" s="287"/>
      <c r="C3522" s="287"/>
      <c r="D3522" s="325">
        <v>100461380</v>
      </c>
      <c r="E3522" s="326"/>
      <c r="F3522" s="326"/>
      <c r="G3522" s="326"/>
      <c r="H3522" s="326"/>
      <c r="I3522" s="327">
        <v>0.17449999999999999</v>
      </c>
      <c r="J3522" s="326"/>
      <c r="K3522" s="326"/>
      <c r="L3522" s="328"/>
      <c r="M3522" s="326"/>
      <c r="N3522" s="326"/>
      <c r="O3522" s="327">
        <v>0.17449999999999999</v>
      </c>
      <c r="P3522" s="326"/>
      <c r="Q3522" s="290">
        <v>0</v>
      </c>
    </row>
    <row r="3523" spans="1:17" ht="13.8" hidden="1" outlineLevel="1" collapsed="1" thickBot="1" x14ac:dyDescent="0.3">
      <c r="A3523" s="287"/>
      <c r="B3523" s="287"/>
      <c r="C3523" s="287"/>
      <c r="D3523" s="325">
        <v>100461381</v>
      </c>
      <c r="E3523" s="326"/>
      <c r="F3523" s="326"/>
      <c r="G3523" s="326"/>
      <c r="H3523" s="326"/>
      <c r="I3523" s="327">
        <v>0.86</v>
      </c>
      <c r="J3523" s="326"/>
      <c r="K3523" s="326"/>
      <c r="L3523" s="328"/>
      <c r="M3523" s="326"/>
      <c r="N3523" s="326"/>
      <c r="O3523" s="327">
        <v>0.86</v>
      </c>
      <c r="P3523" s="326"/>
      <c r="Q3523" s="290">
        <v>0</v>
      </c>
    </row>
    <row r="3524" spans="1:17" ht="13.8" hidden="1" outlineLevel="1" collapsed="1" thickBot="1" x14ac:dyDescent="0.3">
      <c r="A3524" s="287"/>
      <c r="B3524" s="287"/>
      <c r="C3524" s="287"/>
      <c r="D3524" s="325">
        <v>100461303</v>
      </c>
      <c r="E3524" s="326"/>
      <c r="F3524" s="326"/>
      <c r="G3524" s="326"/>
      <c r="H3524" s="326"/>
      <c r="I3524" s="327">
        <v>0.17449999999999999</v>
      </c>
      <c r="J3524" s="326"/>
      <c r="K3524" s="326"/>
      <c r="L3524" s="328"/>
      <c r="M3524" s="326"/>
      <c r="N3524" s="326"/>
      <c r="O3524" s="327">
        <v>0.17449999999999999</v>
      </c>
      <c r="P3524" s="326"/>
      <c r="Q3524" s="290">
        <v>0</v>
      </c>
    </row>
    <row r="3525" spans="1:17" ht="13.8" hidden="1" outlineLevel="1" collapsed="1" thickBot="1" x14ac:dyDescent="0.3">
      <c r="A3525" s="287"/>
      <c r="B3525" s="287"/>
      <c r="C3525" s="287"/>
      <c r="D3525" s="325">
        <v>100461316</v>
      </c>
      <c r="E3525" s="326"/>
      <c r="F3525" s="326"/>
      <c r="G3525" s="326"/>
      <c r="H3525" s="326"/>
      <c r="I3525" s="327">
        <v>0.17449999999999999</v>
      </c>
      <c r="J3525" s="326"/>
      <c r="K3525" s="326"/>
      <c r="L3525" s="328"/>
      <c r="M3525" s="326"/>
      <c r="N3525" s="326"/>
      <c r="O3525" s="327">
        <v>0.17449999999999999</v>
      </c>
      <c r="P3525" s="326"/>
      <c r="Q3525" s="290">
        <v>0</v>
      </c>
    </row>
    <row r="3526" spans="1:17" ht="13.8" hidden="1" outlineLevel="1" collapsed="1" thickBot="1" x14ac:dyDescent="0.3">
      <c r="A3526" s="287"/>
      <c r="B3526" s="287"/>
      <c r="C3526" s="287"/>
      <c r="D3526" s="325">
        <v>100461274</v>
      </c>
      <c r="E3526" s="326"/>
      <c r="F3526" s="326"/>
      <c r="G3526" s="326"/>
      <c r="H3526" s="326"/>
      <c r="I3526" s="327">
        <v>0.17449999999999999</v>
      </c>
      <c r="J3526" s="326"/>
      <c r="K3526" s="326"/>
      <c r="L3526" s="328"/>
      <c r="M3526" s="326"/>
      <c r="N3526" s="326"/>
      <c r="O3526" s="327">
        <v>0.17449999999999999</v>
      </c>
      <c r="P3526" s="326"/>
      <c r="Q3526" s="290">
        <v>0</v>
      </c>
    </row>
    <row r="3527" spans="1:17" ht="13.8" hidden="1" outlineLevel="1" collapsed="1" thickBot="1" x14ac:dyDescent="0.3">
      <c r="A3527" s="287"/>
      <c r="B3527" s="287"/>
      <c r="C3527" s="287"/>
      <c r="D3527" s="325">
        <v>100461276</v>
      </c>
      <c r="E3527" s="326"/>
      <c r="F3527" s="326"/>
      <c r="G3527" s="326"/>
      <c r="H3527" s="326"/>
      <c r="I3527" s="327">
        <v>0.41</v>
      </c>
      <c r="J3527" s="326"/>
      <c r="K3527" s="326"/>
      <c r="L3527" s="328"/>
      <c r="M3527" s="326"/>
      <c r="N3527" s="326"/>
      <c r="O3527" s="327">
        <v>0.41</v>
      </c>
      <c r="P3527" s="326"/>
      <c r="Q3527" s="290">
        <v>0</v>
      </c>
    </row>
    <row r="3528" spans="1:17" ht="13.8" hidden="1" outlineLevel="1" collapsed="1" thickBot="1" x14ac:dyDescent="0.3">
      <c r="A3528" s="287"/>
      <c r="B3528" s="287"/>
      <c r="C3528" s="287"/>
      <c r="D3528" s="325">
        <v>100461372</v>
      </c>
      <c r="E3528" s="326"/>
      <c r="F3528" s="326"/>
      <c r="G3528" s="326"/>
      <c r="H3528" s="326"/>
      <c r="I3528" s="327">
        <v>0.19</v>
      </c>
      <c r="J3528" s="326"/>
      <c r="K3528" s="326"/>
      <c r="L3528" s="328"/>
      <c r="M3528" s="326"/>
      <c r="N3528" s="326"/>
      <c r="O3528" s="327">
        <v>0.19</v>
      </c>
      <c r="P3528" s="326"/>
      <c r="Q3528" s="290">
        <v>0</v>
      </c>
    </row>
    <row r="3529" spans="1:17" ht="13.8" hidden="1" outlineLevel="1" collapsed="1" thickBot="1" x14ac:dyDescent="0.3">
      <c r="A3529" s="287"/>
      <c r="B3529" s="287"/>
      <c r="C3529" s="287"/>
      <c r="D3529" s="325">
        <v>100461244</v>
      </c>
      <c r="E3529" s="326"/>
      <c r="F3529" s="326"/>
      <c r="G3529" s="326"/>
      <c r="H3529" s="326"/>
      <c r="I3529" s="327">
        <v>0.26</v>
      </c>
      <c r="J3529" s="326"/>
      <c r="K3529" s="326"/>
      <c r="L3529" s="328"/>
      <c r="M3529" s="326"/>
      <c r="N3529" s="326"/>
      <c r="O3529" s="327">
        <v>0.26</v>
      </c>
      <c r="P3529" s="326"/>
      <c r="Q3529" s="290">
        <v>0</v>
      </c>
    </row>
    <row r="3530" spans="1:17" ht="13.8" hidden="1" outlineLevel="1" collapsed="1" thickBot="1" x14ac:dyDescent="0.3">
      <c r="A3530" s="287"/>
      <c r="B3530" s="287"/>
      <c r="C3530" s="287"/>
      <c r="D3530" s="325">
        <v>100461245</v>
      </c>
      <c r="E3530" s="326"/>
      <c r="F3530" s="326"/>
      <c r="G3530" s="326"/>
      <c r="H3530" s="326"/>
      <c r="I3530" s="327">
        <v>0.17449999999999999</v>
      </c>
      <c r="J3530" s="326"/>
      <c r="K3530" s="326"/>
      <c r="L3530" s="328"/>
      <c r="M3530" s="326"/>
      <c r="N3530" s="326"/>
      <c r="O3530" s="327">
        <v>0.17449999999999999</v>
      </c>
      <c r="P3530" s="326"/>
      <c r="Q3530" s="290">
        <v>0</v>
      </c>
    </row>
    <row r="3531" spans="1:17" ht="13.8" hidden="1" outlineLevel="1" collapsed="1" thickBot="1" x14ac:dyDescent="0.3">
      <c r="A3531" s="287"/>
      <c r="B3531" s="287"/>
      <c r="C3531" s="287"/>
      <c r="D3531" s="325">
        <v>100461341</v>
      </c>
      <c r="E3531" s="326"/>
      <c r="F3531" s="326"/>
      <c r="G3531" s="326"/>
      <c r="H3531" s="326"/>
      <c r="I3531" s="327">
        <v>0.44</v>
      </c>
      <c r="J3531" s="326"/>
      <c r="K3531" s="326"/>
      <c r="L3531" s="328"/>
      <c r="M3531" s="326"/>
      <c r="N3531" s="326"/>
      <c r="O3531" s="327">
        <v>0.44</v>
      </c>
      <c r="P3531" s="326"/>
      <c r="Q3531" s="290">
        <v>0</v>
      </c>
    </row>
    <row r="3532" spans="1:17" ht="13.8" hidden="1" outlineLevel="1" collapsed="1" thickBot="1" x14ac:dyDescent="0.3">
      <c r="A3532" s="287"/>
      <c r="B3532" s="287"/>
      <c r="C3532" s="287"/>
      <c r="D3532" s="325">
        <v>100461343</v>
      </c>
      <c r="E3532" s="326"/>
      <c r="F3532" s="326"/>
      <c r="G3532" s="326"/>
      <c r="H3532" s="326"/>
      <c r="I3532" s="327">
        <v>0.26600000000000001</v>
      </c>
      <c r="J3532" s="326"/>
      <c r="K3532" s="326"/>
      <c r="L3532" s="328"/>
      <c r="M3532" s="326"/>
      <c r="N3532" s="326"/>
      <c r="O3532" s="327">
        <v>0.26600000000000001</v>
      </c>
      <c r="P3532" s="326"/>
      <c r="Q3532" s="290">
        <v>0</v>
      </c>
    </row>
    <row r="3533" spans="1:17" ht="13.8" hidden="1" outlineLevel="1" collapsed="1" thickBot="1" x14ac:dyDescent="0.3">
      <c r="A3533" s="287"/>
      <c r="B3533" s="287"/>
      <c r="C3533" s="287"/>
      <c r="D3533" s="325">
        <v>100461344</v>
      </c>
      <c r="E3533" s="326"/>
      <c r="F3533" s="326"/>
      <c r="G3533" s="326"/>
      <c r="H3533" s="326"/>
      <c r="I3533" s="327">
        <v>0.17449999999999999</v>
      </c>
      <c r="J3533" s="326"/>
      <c r="K3533" s="326"/>
      <c r="L3533" s="328"/>
      <c r="M3533" s="326"/>
      <c r="N3533" s="326"/>
      <c r="O3533" s="327">
        <v>0.17449999999999999</v>
      </c>
      <c r="P3533" s="326"/>
      <c r="Q3533" s="290">
        <v>0</v>
      </c>
    </row>
    <row r="3534" spans="1:17" ht="13.8" hidden="1" outlineLevel="1" collapsed="1" thickBot="1" x14ac:dyDescent="0.3">
      <c r="A3534" s="287"/>
      <c r="B3534" s="287"/>
      <c r="C3534" s="287"/>
      <c r="D3534" s="325">
        <v>100461346</v>
      </c>
      <c r="E3534" s="326"/>
      <c r="F3534" s="326"/>
      <c r="G3534" s="326"/>
      <c r="H3534" s="326"/>
      <c r="I3534" s="327">
        <v>0.73</v>
      </c>
      <c r="J3534" s="326"/>
      <c r="K3534" s="326"/>
      <c r="L3534" s="328"/>
      <c r="M3534" s="326"/>
      <c r="N3534" s="326"/>
      <c r="O3534" s="327">
        <v>0.73</v>
      </c>
      <c r="P3534" s="326"/>
      <c r="Q3534" s="290">
        <v>0</v>
      </c>
    </row>
    <row r="3535" spans="1:17" ht="13.8" hidden="1" outlineLevel="1" collapsed="1" thickBot="1" x14ac:dyDescent="0.3">
      <c r="A3535" s="287"/>
      <c r="B3535" s="287"/>
      <c r="C3535" s="287"/>
      <c r="D3535" s="325">
        <v>100461353</v>
      </c>
      <c r="E3535" s="326"/>
      <c r="F3535" s="326"/>
      <c r="G3535" s="326"/>
      <c r="H3535" s="326"/>
      <c r="I3535" s="327">
        <v>0.17449999999999999</v>
      </c>
      <c r="J3535" s="326"/>
      <c r="K3535" s="326"/>
      <c r="L3535" s="328"/>
      <c r="M3535" s="326"/>
      <c r="N3535" s="326"/>
      <c r="O3535" s="327">
        <v>0.17449999999999999</v>
      </c>
      <c r="P3535" s="326"/>
      <c r="Q3535" s="290">
        <v>0</v>
      </c>
    </row>
    <row r="3536" spans="1:17" ht="13.8" hidden="1" outlineLevel="1" collapsed="1" thickBot="1" x14ac:dyDescent="0.3">
      <c r="A3536" s="287"/>
      <c r="B3536" s="287"/>
      <c r="C3536" s="287"/>
      <c r="D3536" s="325">
        <v>100461356</v>
      </c>
      <c r="E3536" s="326"/>
      <c r="F3536" s="326"/>
      <c r="G3536" s="326"/>
      <c r="H3536" s="326"/>
      <c r="I3536" s="327">
        <v>0.17449999999999999</v>
      </c>
      <c r="J3536" s="326"/>
      <c r="K3536" s="326"/>
      <c r="L3536" s="328"/>
      <c r="M3536" s="326"/>
      <c r="N3536" s="326"/>
      <c r="O3536" s="327">
        <v>0.17449999999999999</v>
      </c>
      <c r="P3536" s="326"/>
      <c r="Q3536" s="290">
        <v>0</v>
      </c>
    </row>
    <row r="3537" spans="1:17" ht="13.8" hidden="1" outlineLevel="1" collapsed="1" thickBot="1" x14ac:dyDescent="0.3">
      <c r="A3537" s="287"/>
      <c r="B3537" s="287"/>
      <c r="C3537" s="287"/>
      <c r="D3537" s="325">
        <v>100461358</v>
      </c>
      <c r="E3537" s="326"/>
      <c r="F3537" s="326"/>
      <c r="G3537" s="326"/>
      <c r="H3537" s="326"/>
      <c r="I3537" s="327">
        <v>0.32</v>
      </c>
      <c r="J3537" s="326"/>
      <c r="K3537" s="326"/>
      <c r="L3537" s="328"/>
      <c r="M3537" s="326"/>
      <c r="N3537" s="326"/>
      <c r="O3537" s="327">
        <v>0.32</v>
      </c>
      <c r="P3537" s="326"/>
      <c r="Q3537" s="290">
        <v>0</v>
      </c>
    </row>
    <row r="3538" spans="1:17" ht="13.8" hidden="1" outlineLevel="1" collapsed="1" thickBot="1" x14ac:dyDescent="0.3">
      <c r="A3538" s="287"/>
      <c r="B3538" s="287"/>
      <c r="C3538" s="287"/>
      <c r="D3538" s="325">
        <v>100461364</v>
      </c>
      <c r="E3538" s="326"/>
      <c r="F3538" s="326"/>
      <c r="G3538" s="326"/>
      <c r="H3538" s="326"/>
      <c r="I3538" s="327">
        <v>0.17449999999999999</v>
      </c>
      <c r="J3538" s="326"/>
      <c r="K3538" s="326"/>
      <c r="L3538" s="328"/>
      <c r="M3538" s="326"/>
      <c r="N3538" s="326"/>
      <c r="O3538" s="327">
        <v>0.17449999999999999</v>
      </c>
      <c r="P3538" s="326"/>
      <c r="Q3538" s="290">
        <v>0</v>
      </c>
    </row>
    <row r="3539" spans="1:17" ht="13.8" hidden="1" outlineLevel="1" collapsed="1" thickBot="1" x14ac:dyDescent="0.3">
      <c r="A3539" s="287"/>
      <c r="B3539" s="287"/>
      <c r="C3539" s="287"/>
      <c r="D3539" s="325">
        <v>100461253</v>
      </c>
      <c r="E3539" s="326"/>
      <c r="F3539" s="326"/>
      <c r="G3539" s="326"/>
      <c r="H3539" s="326"/>
      <c r="I3539" s="327">
        <v>0.17449999999999999</v>
      </c>
      <c r="J3539" s="326"/>
      <c r="K3539" s="326"/>
      <c r="L3539" s="328"/>
      <c r="M3539" s="326"/>
      <c r="N3539" s="326"/>
      <c r="O3539" s="327">
        <v>0.17449999999999999</v>
      </c>
      <c r="P3539" s="326"/>
      <c r="Q3539" s="290">
        <v>0</v>
      </c>
    </row>
    <row r="3540" spans="1:17" ht="13.8" hidden="1" outlineLevel="1" collapsed="1" thickBot="1" x14ac:dyDescent="0.3">
      <c r="A3540" s="287"/>
      <c r="B3540" s="287"/>
      <c r="C3540" s="287"/>
      <c r="D3540" s="325">
        <v>100461368</v>
      </c>
      <c r="E3540" s="326"/>
      <c r="F3540" s="326"/>
      <c r="G3540" s="326"/>
      <c r="H3540" s="326"/>
      <c r="I3540" s="327">
        <v>0.17449999999999999</v>
      </c>
      <c r="J3540" s="326"/>
      <c r="K3540" s="326"/>
      <c r="L3540" s="328"/>
      <c r="M3540" s="326"/>
      <c r="N3540" s="326"/>
      <c r="O3540" s="327">
        <v>0.17449999999999999</v>
      </c>
      <c r="P3540" s="326"/>
      <c r="Q3540" s="290">
        <v>0</v>
      </c>
    </row>
    <row r="3541" spans="1:17" ht="13.8" hidden="1" outlineLevel="1" collapsed="1" thickBot="1" x14ac:dyDescent="0.3">
      <c r="A3541" s="287"/>
      <c r="B3541" s="287"/>
      <c r="C3541" s="287"/>
      <c r="D3541" s="325">
        <v>100461369</v>
      </c>
      <c r="E3541" s="326"/>
      <c r="F3541" s="326"/>
      <c r="G3541" s="326"/>
      <c r="H3541" s="326"/>
      <c r="I3541" s="327">
        <v>0.17449999999999999</v>
      </c>
      <c r="J3541" s="326"/>
      <c r="K3541" s="326"/>
      <c r="L3541" s="328"/>
      <c r="M3541" s="326"/>
      <c r="N3541" s="326"/>
      <c r="O3541" s="327">
        <v>0.17449999999999999</v>
      </c>
      <c r="P3541" s="326"/>
      <c r="Q3541" s="290">
        <v>0</v>
      </c>
    </row>
    <row r="3542" spans="1:17" ht="13.8" hidden="1" outlineLevel="1" collapsed="1" thickBot="1" x14ac:dyDescent="0.3">
      <c r="A3542" s="287"/>
      <c r="B3542" s="287"/>
      <c r="C3542" s="287"/>
      <c r="D3542" s="325">
        <v>100461384</v>
      </c>
      <c r="E3542" s="326"/>
      <c r="F3542" s="326"/>
      <c r="G3542" s="326"/>
      <c r="H3542" s="326"/>
      <c r="I3542" s="327">
        <v>0.4</v>
      </c>
      <c r="J3542" s="326"/>
      <c r="K3542" s="326"/>
      <c r="L3542" s="328"/>
      <c r="M3542" s="326"/>
      <c r="N3542" s="326"/>
      <c r="O3542" s="327">
        <v>0.4</v>
      </c>
      <c r="P3542" s="326"/>
      <c r="Q3542" s="290">
        <v>0</v>
      </c>
    </row>
    <row r="3543" spans="1:17" ht="13.8" hidden="1" outlineLevel="1" collapsed="1" thickBot="1" x14ac:dyDescent="0.3">
      <c r="A3543" s="287"/>
      <c r="B3543" s="287"/>
      <c r="C3543" s="287"/>
      <c r="D3543" s="325">
        <v>100461596</v>
      </c>
      <c r="E3543" s="326"/>
      <c r="F3543" s="326"/>
      <c r="G3543" s="326"/>
      <c r="H3543" s="326"/>
      <c r="I3543" s="327">
        <v>0.17449999999999999</v>
      </c>
      <c r="J3543" s="326"/>
      <c r="K3543" s="326"/>
      <c r="L3543" s="328"/>
      <c r="M3543" s="326"/>
      <c r="N3543" s="326"/>
      <c r="O3543" s="327">
        <v>0.17449999999999999</v>
      </c>
      <c r="P3543" s="326"/>
      <c r="Q3543" s="290">
        <v>0</v>
      </c>
    </row>
    <row r="3544" spans="1:17" ht="13.8" hidden="1" outlineLevel="1" collapsed="1" thickBot="1" x14ac:dyDescent="0.3">
      <c r="A3544" s="287"/>
      <c r="B3544" s="287"/>
      <c r="C3544" s="287"/>
      <c r="D3544" s="325">
        <v>100461597</v>
      </c>
      <c r="E3544" s="326"/>
      <c r="F3544" s="326"/>
      <c r="G3544" s="326"/>
      <c r="H3544" s="326"/>
      <c r="I3544" s="327">
        <v>0.17449999999999999</v>
      </c>
      <c r="J3544" s="326"/>
      <c r="K3544" s="326"/>
      <c r="L3544" s="328"/>
      <c r="M3544" s="326"/>
      <c r="N3544" s="326"/>
      <c r="O3544" s="327">
        <v>0.17449999999999999</v>
      </c>
      <c r="P3544" s="326"/>
      <c r="Q3544" s="290">
        <v>0</v>
      </c>
    </row>
    <row r="3545" spans="1:17" ht="13.8" hidden="1" outlineLevel="1" collapsed="1" thickBot="1" x14ac:dyDescent="0.3">
      <c r="A3545" s="287"/>
      <c r="B3545" s="287"/>
      <c r="C3545" s="287"/>
      <c r="D3545" s="325">
        <v>100461601</v>
      </c>
      <c r="E3545" s="326"/>
      <c r="F3545" s="326"/>
      <c r="G3545" s="326"/>
      <c r="H3545" s="326"/>
      <c r="I3545" s="327">
        <v>0.17449999999999999</v>
      </c>
      <c r="J3545" s="326"/>
      <c r="K3545" s="326"/>
      <c r="L3545" s="328"/>
      <c r="M3545" s="326"/>
      <c r="N3545" s="326"/>
      <c r="O3545" s="327">
        <v>0.17449999999999999</v>
      </c>
      <c r="P3545" s="326"/>
      <c r="Q3545" s="290">
        <v>0</v>
      </c>
    </row>
    <row r="3546" spans="1:17" ht="13.8" hidden="1" outlineLevel="1" collapsed="1" thickBot="1" x14ac:dyDescent="0.3">
      <c r="A3546" s="287"/>
      <c r="B3546" s="287"/>
      <c r="C3546" s="287"/>
      <c r="D3546" s="325">
        <v>100461604</v>
      </c>
      <c r="E3546" s="326"/>
      <c r="F3546" s="326"/>
      <c r="G3546" s="326"/>
      <c r="H3546" s="326"/>
      <c r="I3546" s="327">
        <v>0.71</v>
      </c>
      <c r="J3546" s="326"/>
      <c r="K3546" s="326"/>
      <c r="L3546" s="328"/>
      <c r="M3546" s="326"/>
      <c r="N3546" s="326"/>
      <c r="O3546" s="327">
        <v>0.71</v>
      </c>
      <c r="P3546" s="326"/>
      <c r="Q3546" s="290">
        <v>0</v>
      </c>
    </row>
    <row r="3547" spans="1:17" ht="13.8" hidden="1" outlineLevel="1" collapsed="1" thickBot="1" x14ac:dyDescent="0.3">
      <c r="A3547" s="287"/>
      <c r="B3547" s="287"/>
      <c r="C3547" s="287"/>
      <c r="D3547" s="325">
        <v>100461605</v>
      </c>
      <c r="E3547" s="326"/>
      <c r="F3547" s="326"/>
      <c r="G3547" s="326"/>
      <c r="H3547" s="326"/>
      <c r="I3547" s="327">
        <v>0.26</v>
      </c>
      <c r="J3547" s="326"/>
      <c r="K3547" s="326"/>
      <c r="L3547" s="328"/>
      <c r="M3547" s="326"/>
      <c r="N3547" s="326"/>
      <c r="O3547" s="327">
        <v>0.26</v>
      </c>
      <c r="P3547" s="326"/>
      <c r="Q3547" s="290">
        <v>0</v>
      </c>
    </row>
    <row r="3548" spans="1:17" ht="13.8" hidden="1" outlineLevel="1" collapsed="1" thickBot="1" x14ac:dyDescent="0.3">
      <c r="A3548" s="287"/>
      <c r="B3548" s="287"/>
      <c r="C3548" s="287"/>
      <c r="D3548" s="325">
        <v>100461615</v>
      </c>
      <c r="E3548" s="326"/>
      <c r="F3548" s="326"/>
      <c r="G3548" s="326"/>
      <c r="H3548" s="326"/>
      <c r="I3548" s="327">
        <v>0.17449999999999999</v>
      </c>
      <c r="J3548" s="326"/>
      <c r="K3548" s="326"/>
      <c r="L3548" s="328"/>
      <c r="M3548" s="326"/>
      <c r="N3548" s="326"/>
      <c r="O3548" s="327">
        <v>0.17449999999999999</v>
      </c>
      <c r="P3548" s="326"/>
      <c r="Q3548" s="290">
        <v>0</v>
      </c>
    </row>
    <row r="3549" spans="1:17" ht="13.8" hidden="1" outlineLevel="1" collapsed="1" thickBot="1" x14ac:dyDescent="0.3">
      <c r="A3549" s="287"/>
      <c r="B3549" s="287"/>
      <c r="C3549" s="287"/>
      <c r="D3549" s="325">
        <v>100461618</v>
      </c>
      <c r="E3549" s="326"/>
      <c r="F3549" s="326"/>
      <c r="G3549" s="326"/>
      <c r="H3549" s="326"/>
      <c r="I3549" s="327">
        <v>0.17449999999999999</v>
      </c>
      <c r="J3549" s="326"/>
      <c r="K3549" s="326"/>
      <c r="L3549" s="328"/>
      <c r="M3549" s="326"/>
      <c r="N3549" s="326"/>
      <c r="O3549" s="327">
        <v>0.17449999999999999</v>
      </c>
      <c r="P3549" s="326"/>
      <c r="Q3549" s="290">
        <v>0</v>
      </c>
    </row>
    <row r="3550" spans="1:17" ht="13.8" hidden="1" outlineLevel="1" collapsed="1" thickBot="1" x14ac:dyDescent="0.3">
      <c r="A3550" s="287"/>
      <c r="B3550" s="287"/>
      <c r="C3550" s="287"/>
      <c r="D3550" s="325">
        <v>100461404</v>
      </c>
      <c r="E3550" s="326"/>
      <c r="F3550" s="326"/>
      <c r="G3550" s="326"/>
      <c r="H3550" s="326"/>
      <c r="I3550" s="327">
        <v>0.48</v>
      </c>
      <c r="J3550" s="326"/>
      <c r="K3550" s="326"/>
      <c r="L3550" s="328"/>
      <c r="M3550" s="326"/>
      <c r="N3550" s="326"/>
      <c r="O3550" s="327">
        <v>0.48</v>
      </c>
      <c r="P3550" s="326"/>
      <c r="Q3550" s="290">
        <v>0</v>
      </c>
    </row>
    <row r="3551" spans="1:17" ht="13.8" hidden="1" outlineLevel="1" collapsed="1" thickBot="1" x14ac:dyDescent="0.3">
      <c r="A3551" s="287"/>
      <c r="B3551" s="287"/>
      <c r="C3551" s="287"/>
      <c r="D3551" s="325">
        <v>100461417</v>
      </c>
      <c r="E3551" s="326"/>
      <c r="F3551" s="326"/>
      <c r="G3551" s="326"/>
      <c r="H3551" s="326"/>
      <c r="I3551" s="327">
        <v>0.17449999999999999</v>
      </c>
      <c r="J3551" s="326"/>
      <c r="K3551" s="326"/>
      <c r="L3551" s="328"/>
      <c r="M3551" s="326"/>
      <c r="N3551" s="326"/>
      <c r="O3551" s="327">
        <v>0.17449999999999999</v>
      </c>
      <c r="P3551" s="326"/>
      <c r="Q3551" s="290">
        <v>0</v>
      </c>
    </row>
    <row r="3552" spans="1:17" ht="13.8" hidden="1" outlineLevel="1" collapsed="1" thickBot="1" x14ac:dyDescent="0.3">
      <c r="A3552" s="287"/>
      <c r="B3552" s="287"/>
      <c r="C3552" s="287"/>
      <c r="D3552" s="325">
        <v>100461420</v>
      </c>
      <c r="E3552" s="326"/>
      <c r="F3552" s="326"/>
      <c r="G3552" s="326"/>
      <c r="H3552" s="326"/>
      <c r="I3552" s="327">
        <v>0.17449999999999999</v>
      </c>
      <c r="J3552" s="326"/>
      <c r="K3552" s="326"/>
      <c r="L3552" s="328"/>
      <c r="M3552" s="326"/>
      <c r="N3552" s="326"/>
      <c r="O3552" s="327">
        <v>0.17449999999999999</v>
      </c>
      <c r="P3552" s="326"/>
      <c r="Q3552" s="290">
        <v>0</v>
      </c>
    </row>
    <row r="3553" spans="1:17" ht="13.8" hidden="1" outlineLevel="1" collapsed="1" thickBot="1" x14ac:dyDescent="0.3">
      <c r="A3553" s="287"/>
      <c r="B3553" s="287"/>
      <c r="C3553" s="287"/>
      <c r="D3553" s="325">
        <v>100461426</v>
      </c>
      <c r="E3553" s="326"/>
      <c r="F3553" s="326"/>
      <c r="G3553" s="326"/>
      <c r="H3553" s="326"/>
      <c r="I3553" s="327">
        <v>7.0000000000000007E-2</v>
      </c>
      <c r="J3553" s="326"/>
      <c r="K3553" s="326"/>
      <c r="L3553" s="328"/>
      <c r="M3553" s="326"/>
      <c r="N3553" s="326"/>
      <c r="O3553" s="327">
        <v>7.0000000000000007E-2</v>
      </c>
      <c r="P3553" s="326"/>
      <c r="Q3553" s="290">
        <v>0</v>
      </c>
    </row>
    <row r="3554" spans="1:17" ht="13.8" hidden="1" outlineLevel="1" collapsed="1" thickBot="1" x14ac:dyDescent="0.3">
      <c r="A3554" s="287"/>
      <c r="B3554" s="287"/>
      <c r="C3554" s="287"/>
      <c r="D3554" s="325">
        <v>100461427</v>
      </c>
      <c r="E3554" s="326"/>
      <c r="F3554" s="326"/>
      <c r="G3554" s="326"/>
      <c r="H3554" s="326"/>
      <c r="I3554" s="327">
        <v>0.57999999999999996</v>
      </c>
      <c r="J3554" s="326"/>
      <c r="K3554" s="326"/>
      <c r="L3554" s="328"/>
      <c r="M3554" s="326"/>
      <c r="N3554" s="326"/>
      <c r="O3554" s="327">
        <v>0.57999999999999996</v>
      </c>
      <c r="P3554" s="326"/>
      <c r="Q3554" s="290">
        <v>0</v>
      </c>
    </row>
    <row r="3555" spans="1:17" ht="13.8" hidden="1" outlineLevel="1" collapsed="1" thickBot="1" x14ac:dyDescent="0.3">
      <c r="A3555" s="287"/>
      <c r="B3555" s="287"/>
      <c r="C3555" s="287"/>
      <c r="D3555" s="325">
        <v>100461428</v>
      </c>
      <c r="E3555" s="326"/>
      <c r="F3555" s="326"/>
      <c r="G3555" s="326"/>
      <c r="H3555" s="326"/>
      <c r="I3555" s="327">
        <v>0.17449999999999999</v>
      </c>
      <c r="J3555" s="326"/>
      <c r="K3555" s="326"/>
      <c r="L3555" s="328"/>
      <c r="M3555" s="326"/>
      <c r="N3555" s="326"/>
      <c r="O3555" s="327">
        <v>0.17449999999999999</v>
      </c>
      <c r="P3555" s="326"/>
      <c r="Q3555" s="290">
        <v>0</v>
      </c>
    </row>
    <row r="3556" spans="1:17" ht="13.8" hidden="1" outlineLevel="1" collapsed="1" thickBot="1" x14ac:dyDescent="0.3">
      <c r="A3556" s="287"/>
      <c r="B3556" s="287"/>
      <c r="C3556" s="287"/>
      <c r="D3556" s="325">
        <v>100461433</v>
      </c>
      <c r="E3556" s="326"/>
      <c r="F3556" s="326"/>
      <c r="G3556" s="326"/>
      <c r="H3556" s="326"/>
      <c r="I3556" s="327">
        <v>0.17449999999999999</v>
      </c>
      <c r="J3556" s="326"/>
      <c r="K3556" s="326"/>
      <c r="L3556" s="328"/>
      <c r="M3556" s="326"/>
      <c r="N3556" s="326"/>
      <c r="O3556" s="327">
        <v>0.17449999999999999</v>
      </c>
      <c r="P3556" s="326"/>
      <c r="Q3556" s="290">
        <v>0</v>
      </c>
    </row>
    <row r="3557" spans="1:17" ht="13.8" hidden="1" outlineLevel="1" collapsed="1" thickBot="1" x14ac:dyDescent="0.3">
      <c r="A3557" s="287"/>
      <c r="B3557" s="287"/>
      <c r="C3557" s="287"/>
      <c r="D3557" s="325">
        <v>100461463</v>
      </c>
      <c r="E3557" s="326"/>
      <c r="F3557" s="326"/>
      <c r="G3557" s="326"/>
      <c r="H3557" s="326"/>
      <c r="I3557" s="327">
        <v>2.66</v>
      </c>
      <c r="J3557" s="326"/>
      <c r="K3557" s="326"/>
      <c r="L3557" s="328"/>
      <c r="M3557" s="326"/>
      <c r="N3557" s="326"/>
      <c r="O3557" s="327">
        <v>2.66</v>
      </c>
      <c r="P3557" s="326"/>
      <c r="Q3557" s="290">
        <v>0</v>
      </c>
    </row>
    <row r="3558" spans="1:17" ht="13.8" hidden="1" outlineLevel="1" collapsed="1" thickBot="1" x14ac:dyDescent="0.3">
      <c r="A3558" s="287"/>
      <c r="B3558" s="287"/>
      <c r="C3558" s="287"/>
      <c r="D3558" s="325">
        <v>100461487</v>
      </c>
      <c r="E3558" s="326"/>
      <c r="F3558" s="326"/>
      <c r="G3558" s="326"/>
      <c r="H3558" s="326"/>
      <c r="I3558" s="327">
        <v>0.17449999999999999</v>
      </c>
      <c r="J3558" s="326"/>
      <c r="K3558" s="326"/>
      <c r="L3558" s="328"/>
      <c r="M3558" s="326"/>
      <c r="N3558" s="326"/>
      <c r="O3558" s="327">
        <v>0.17449999999999999</v>
      </c>
      <c r="P3558" s="326"/>
      <c r="Q3558" s="290">
        <v>0</v>
      </c>
    </row>
    <row r="3559" spans="1:17" ht="13.8" hidden="1" outlineLevel="1" collapsed="1" thickBot="1" x14ac:dyDescent="0.3">
      <c r="A3559" s="287"/>
      <c r="B3559" s="287"/>
      <c r="C3559" s="287"/>
      <c r="D3559" s="325">
        <v>100461492</v>
      </c>
      <c r="E3559" s="326"/>
      <c r="F3559" s="326"/>
      <c r="G3559" s="326"/>
      <c r="H3559" s="326"/>
      <c r="I3559" s="327">
        <v>0.43</v>
      </c>
      <c r="J3559" s="326"/>
      <c r="K3559" s="326"/>
      <c r="L3559" s="328"/>
      <c r="M3559" s="326"/>
      <c r="N3559" s="326"/>
      <c r="O3559" s="327">
        <v>0.43</v>
      </c>
      <c r="P3559" s="326"/>
      <c r="Q3559" s="290">
        <v>0</v>
      </c>
    </row>
    <row r="3560" spans="1:17" ht="13.8" hidden="1" outlineLevel="1" collapsed="1" thickBot="1" x14ac:dyDescent="0.3">
      <c r="A3560" s="287"/>
      <c r="B3560" s="287"/>
      <c r="C3560" s="287"/>
      <c r="D3560" s="325">
        <v>100461495</v>
      </c>
      <c r="E3560" s="326"/>
      <c r="F3560" s="326"/>
      <c r="G3560" s="326"/>
      <c r="H3560" s="326"/>
      <c r="I3560" s="327">
        <v>0.17449999999999999</v>
      </c>
      <c r="J3560" s="326"/>
      <c r="K3560" s="326"/>
      <c r="L3560" s="328"/>
      <c r="M3560" s="326"/>
      <c r="N3560" s="326"/>
      <c r="O3560" s="327">
        <v>0.17449999999999999</v>
      </c>
      <c r="P3560" s="326"/>
      <c r="Q3560" s="290">
        <v>0</v>
      </c>
    </row>
    <row r="3561" spans="1:17" ht="13.8" hidden="1" outlineLevel="1" collapsed="1" thickBot="1" x14ac:dyDescent="0.3">
      <c r="A3561" s="287"/>
      <c r="B3561" s="287"/>
      <c r="C3561" s="287"/>
      <c r="D3561" s="325">
        <v>100461499</v>
      </c>
      <c r="E3561" s="326"/>
      <c r="F3561" s="326"/>
      <c r="G3561" s="326"/>
      <c r="H3561" s="326"/>
      <c r="I3561" s="327">
        <v>0.17449999999999999</v>
      </c>
      <c r="J3561" s="326"/>
      <c r="K3561" s="326"/>
      <c r="L3561" s="328"/>
      <c r="M3561" s="326"/>
      <c r="N3561" s="326"/>
      <c r="O3561" s="327">
        <v>0.17449999999999999</v>
      </c>
      <c r="P3561" s="326"/>
      <c r="Q3561" s="290">
        <v>0</v>
      </c>
    </row>
    <row r="3562" spans="1:17" ht="13.8" hidden="1" outlineLevel="1" collapsed="1" thickBot="1" x14ac:dyDescent="0.3">
      <c r="A3562" s="287"/>
      <c r="B3562" s="287"/>
      <c r="C3562" s="287"/>
      <c r="D3562" s="325">
        <v>100461501</v>
      </c>
      <c r="E3562" s="326"/>
      <c r="F3562" s="326"/>
      <c r="G3562" s="326"/>
      <c r="H3562" s="326"/>
      <c r="I3562" s="327">
        <v>0.19</v>
      </c>
      <c r="J3562" s="326"/>
      <c r="K3562" s="326"/>
      <c r="L3562" s="328"/>
      <c r="M3562" s="326"/>
      <c r="N3562" s="326"/>
      <c r="O3562" s="327">
        <v>0.19</v>
      </c>
      <c r="P3562" s="326"/>
      <c r="Q3562" s="290">
        <v>0</v>
      </c>
    </row>
    <row r="3563" spans="1:17" ht="13.8" hidden="1" outlineLevel="1" collapsed="1" thickBot="1" x14ac:dyDescent="0.3">
      <c r="A3563" s="287"/>
      <c r="B3563" s="287"/>
      <c r="C3563" s="287"/>
      <c r="D3563" s="325">
        <v>100461502</v>
      </c>
      <c r="E3563" s="326"/>
      <c r="F3563" s="326"/>
      <c r="G3563" s="326"/>
      <c r="H3563" s="326"/>
      <c r="I3563" s="327">
        <v>0.17449999999999999</v>
      </c>
      <c r="J3563" s="326"/>
      <c r="K3563" s="326"/>
      <c r="L3563" s="328"/>
      <c r="M3563" s="326"/>
      <c r="N3563" s="326"/>
      <c r="O3563" s="327">
        <v>0.17449999999999999</v>
      </c>
      <c r="P3563" s="326"/>
      <c r="Q3563" s="290">
        <v>0</v>
      </c>
    </row>
    <row r="3564" spans="1:17" ht="13.8" hidden="1" outlineLevel="1" collapsed="1" thickBot="1" x14ac:dyDescent="0.3">
      <c r="A3564" s="287"/>
      <c r="B3564" s="287"/>
      <c r="C3564" s="287"/>
      <c r="D3564" s="325">
        <v>100461503</v>
      </c>
      <c r="E3564" s="326"/>
      <c r="F3564" s="326"/>
      <c r="G3564" s="326"/>
      <c r="H3564" s="326"/>
      <c r="I3564" s="327">
        <v>0.17449999999999999</v>
      </c>
      <c r="J3564" s="326"/>
      <c r="K3564" s="326"/>
      <c r="L3564" s="328"/>
      <c r="M3564" s="326"/>
      <c r="N3564" s="326"/>
      <c r="O3564" s="327">
        <v>0.17449999999999999</v>
      </c>
      <c r="P3564" s="326"/>
      <c r="Q3564" s="290">
        <v>0</v>
      </c>
    </row>
    <row r="3565" spans="1:17" ht="13.8" hidden="1" outlineLevel="1" collapsed="1" thickBot="1" x14ac:dyDescent="0.3">
      <c r="A3565" s="287"/>
      <c r="B3565" s="287"/>
      <c r="C3565" s="287"/>
      <c r="D3565" s="325">
        <v>100461504</v>
      </c>
      <c r="E3565" s="326"/>
      <c r="F3565" s="326"/>
      <c r="G3565" s="326"/>
      <c r="H3565" s="326"/>
      <c r="I3565" s="327">
        <v>0.33</v>
      </c>
      <c r="J3565" s="326"/>
      <c r="K3565" s="326"/>
      <c r="L3565" s="328"/>
      <c r="M3565" s="326"/>
      <c r="N3565" s="326"/>
      <c r="O3565" s="327">
        <v>0.33</v>
      </c>
      <c r="P3565" s="326"/>
      <c r="Q3565" s="290">
        <v>0</v>
      </c>
    </row>
    <row r="3566" spans="1:17" ht="13.8" hidden="1" outlineLevel="1" collapsed="1" thickBot="1" x14ac:dyDescent="0.3">
      <c r="A3566" s="287"/>
      <c r="B3566" s="287"/>
      <c r="C3566" s="287"/>
      <c r="D3566" s="325">
        <v>100461505</v>
      </c>
      <c r="E3566" s="326"/>
      <c r="F3566" s="326"/>
      <c r="G3566" s="326"/>
      <c r="H3566" s="326"/>
      <c r="I3566" s="327">
        <v>0.17449999999999999</v>
      </c>
      <c r="J3566" s="326"/>
      <c r="K3566" s="326"/>
      <c r="L3566" s="328"/>
      <c r="M3566" s="326"/>
      <c r="N3566" s="326"/>
      <c r="O3566" s="327">
        <v>0.17449999999999999</v>
      </c>
      <c r="P3566" s="326"/>
      <c r="Q3566" s="290">
        <v>0</v>
      </c>
    </row>
    <row r="3567" spans="1:17" ht="13.8" hidden="1" outlineLevel="1" collapsed="1" thickBot="1" x14ac:dyDescent="0.3">
      <c r="A3567" s="287"/>
      <c r="B3567" s="287"/>
      <c r="C3567" s="287"/>
      <c r="D3567" s="325">
        <v>100461508</v>
      </c>
      <c r="E3567" s="326"/>
      <c r="F3567" s="326"/>
      <c r="G3567" s="326"/>
      <c r="H3567" s="326"/>
      <c r="I3567" s="327">
        <v>0.56000000000000005</v>
      </c>
      <c r="J3567" s="326"/>
      <c r="K3567" s="326"/>
      <c r="L3567" s="328"/>
      <c r="M3567" s="326"/>
      <c r="N3567" s="326"/>
      <c r="O3567" s="327">
        <v>0.56000000000000005</v>
      </c>
      <c r="P3567" s="326"/>
      <c r="Q3567" s="290">
        <v>0</v>
      </c>
    </row>
    <row r="3568" spans="1:17" ht="13.8" hidden="1" outlineLevel="1" collapsed="1" thickBot="1" x14ac:dyDescent="0.3">
      <c r="A3568" s="287"/>
      <c r="B3568" s="287"/>
      <c r="C3568" s="287"/>
      <c r="D3568" s="325">
        <v>100461511</v>
      </c>
      <c r="E3568" s="326"/>
      <c r="F3568" s="326"/>
      <c r="G3568" s="326"/>
      <c r="H3568" s="326"/>
      <c r="I3568" s="327">
        <v>0.43</v>
      </c>
      <c r="J3568" s="326"/>
      <c r="K3568" s="326"/>
      <c r="L3568" s="328"/>
      <c r="M3568" s="326"/>
      <c r="N3568" s="326"/>
      <c r="O3568" s="327">
        <v>0.43</v>
      </c>
      <c r="P3568" s="326"/>
      <c r="Q3568" s="290">
        <v>0</v>
      </c>
    </row>
    <row r="3569" spans="1:17" ht="13.8" hidden="1" outlineLevel="1" collapsed="1" thickBot="1" x14ac:dyDescent="0.3">
      <c r="A3569" s="287"/>
      <c r="B3569" s="287"/>
      <c r="C3569" s="287"/>
      <c r="D3569" s="325">
        <v>100461512</v>
      </c>
      <c r="E3569" s="326"/>
      <c r="F3569" s="326"/>
      <c r="G3569" s="326"/>
      <c r="H3569" s="326"/>
      <c r="I3569" s="327">
        <v>0.17449999999999999</v>
      </c>
      <c r="J3569" s="326"/>
      <c r="K3569" s="326"/>
      <c r="L3569" s="328"/>
      <c r="M3569" s="326"/>
      <c r="N3569" s="326"/>
      <c r="O3569" s="327">
        <v>0.17449999999999999</v>
      </c>
      <c r="P3569" s="326"/>
      <c r="Q3569" s="290">
        <v>0</v>
      </c>
    </row>
    <row r="3570" spans="1:17" ht="13.8" hidden="1" outlineLevel="1" collapsed="1" thickBot="1" x14ac:dyDescent="0.3">
      <c r="A3570" s="287"/>
      <c r="B3570" s="287"/>
      <c r="C3570" s="287"/>
      <c r="D3570" s="325">
        <v>100461513</v>
      </c>
      <c r="E3570" s="326"/>
      <c r="F3570" s="326"/>
      <c r="G3570" s="326"/>
      <c r="H3570" s="326"/>
      <c r="I3570" s="327">
        <v>0.17</v>
      </c>
      <c r="J3570" s="326"/>
      <c r="K3570" s="326"/>
      <c r="L3570" s="328"/>
      <c r="M3570" s="326"/>
      <c r="N3570" s="326"/>
      <c r="O3570" s="327">
        <v>0.17</v>
      </c>
      <c r="P3570" s="326"/>
      <c r="Q3570" s="290">
        <v>0</v>
      </c>
    </row>
    <row r="3571" spans="1:17" ht="13.8" hidden="1" outlineLevel="1" collapsed="1" thickBot="1" x14ac:dyDescent="0.3">
      <c r="A3571" s="287"/>
      <c r="B3571" s="287"/>
      <c r="C3571" s="287"/>
      <c r="D3571" s="325">
        <v>100461515</v>
      </c>
      <c r="E3571" s="326"/>
      <c r="F3571" s="326"/>
      <c r="G3571" s="326"/>
      <c r="H3571" s="326"/>
      <c r="I3571" s="327">
        <v>0.17449999999999999</v>
      </c>
      <c r="J3571" s="326"/>
      <c r="K3571" s="326"/>
      <c r="L3571" s="328"/>
      <c r="M3571" s="326"/>
      <c r="N3571" s="326"/>
      <c r="O3571" s="327">
        <v>0.17449999999999999</v>
      </c>
      <c r="P3571" s="326"/>
      <c r="Q3571" s="290">
        <v>0</v>
      </c>
    </row>
    <row r="3572" spans="1:17" ht="13.8" hidden="1" outlineLevel="1" collapsed="1" thickBot="1" x14ac:dyDescent="0.3">
      <c r="A3572" s="287"/>
      <c r="B3572" s="287"/>
      <c r="C3572" s="287"/>
      <c r="D3572" s="325">
        <v>100461516</v>
      </c>
      <c r="E3572" s="326"/>
      <c r="F3572" s="326"/>
      <c r="G3572" s="326"/>
      <c r="H3572" s="326"/>
      <c r="I3572" s="327">
        <v>0.66</v>
      </c>
      <c r="J3572" s="326"/>
      <c r="K3572" s="326"/>
      <c r="L3572" s="328"/>
      <c r="M3572" s="326"/>
      <c r="N3572" s="326"/>
      <c r="O3572" s="327">
        <v>0.66</v>
      </c>
      <c r="P3572" s="326"/>
      <c r="Q3572" s="290">
        <v>0</v>
      </c>
    </row>
    <row r="3573" spans="1:17" ht="13.8" hidden="1" outlineLevel="1" collapsed="1" thickBot="1" x14ac:dyDescent="0.3">
      <c r="A3573" s="287"/>
      <c r="B3573" s="287"/>
      <c r="C3573" s="287"/>
      <c r="D3573" s="325">
        <v>100461517</v>
      </c>
      <c r="E3573" s="326"/>
      <c r="F3573" s="326"/>
      <c r="G3573" s="326"/>
      <c r="H3573" s="326"/>
      <c r="I3573" s="327">
        <v>0.17449999999999999</v>
      </c>
      <c r="J3573" s="326"/>
      <c r="K3573" s="326"/>
      <c r="L3573" s="328"/>
      <c r="M3573" s="326"/>
      <c r="N3573" s="326"/>
      <c r="O3573" s="327">
        <v>0.17449999999999999</v>
      </c>
      <c r="P3573" s="326"/>
      <c r="Q3573" s="290">
        <v>0</v>
      </c>
    </row>
    <row r="3574" spans="1:17" ht="13.8" hidden="1" outlineLevel="1" collapsed="1" thickBot="1" x14ac:dyDescent="0.3">
      <c r="A3574" s="287"/>
      <c r="B3574" s="287"/>
      <c r="C3574" s="287"/>
      <c r="D3574" s="325">
        <v>100461518</v>
      </c>
      <c r="E3574" s="326"/>
      <c r="F3574" s="326"/>
      <c r="G3574" s="326"/>
      <c r="H3574" s="326"/>
      <c r="I3574" s="327">
        <v>0.25</v>
      </c>
      <c r="J3574" s="326"/>
      <c r="K3574" s="326"/>
      <c r="L3574" s="328"/>
      <c r="M3574" s="326"/>
      <c r="N3574" s="326"/>
      <c r="O3574" s="327">
        <v>0.25</v>
      </c>
      <c r="P3574" s="326"/>
      <c r="Q3574" s="290">
        <v>0</v>
      </c>
    </row>
    <row r="3575" spans="1:17" ht="13.8" hidden="1" outlineLevel="1" collapsed="1" thickBot="1" x14ac:dyDescent="0.3">
      <c r="A3575" s="287"/>
      <c r="B3575" s="287"/>
      <c r="C3575" s="287"/>
      <c r="D3575" s="325">
        <v>100461519</v>
      </c>
      <c r="E3575" s="326"/>
      <c r="F3575" s="326"/>
      <c r="G3575" s="326"/>
      <c r="H3575" s="326"/>
      <c r="I3575" s="327">
        <v>0.17449999999999999</v>
      </c>
      <c r="J3575" s="326"/>
      <c r="K3575" s="326"/>
      <c r="L3575" s="328"/>
      <c r="M3575" s="326"/>
      <c r="N3575" s="326"/>
      <c r="O3575" s="327">
        <v>0.17449999999999999</v>
      </c>
      <c r="P3575" s="326"/>
      <c r="Q3575" s="290">
        <v>0</v>
      </c>
    </row>
    <row r="3576" spans="1:17" ht="13.8" hidden="1" outlineLevel="1" collapsed="1" thickBot="1" x14ac:dyDescent="0.3">
      <c r="A3576" s="287"/>
      <c r="B3576" s="287"/>
      <c r="C3576" s="287"/>
      <c r="D3576" s="325">
        <v>100461521</v>
      </c>
      <c r="E3576" s="326"/>
      <c r="F3576" s="326"/>
      <c r="G3576" s="326"/>
      <c r="H3576" s="326"/>
      <c r="I3576" s="327">
        <v>0.17449999999999999</v>
      </c>
      <c r="J3576" s="326"/>
      <c r="K3576" s="326"/>
      <c r="L3576" s="328"/>
      <c r="M3576" s="326"/>
      <c r="N3576" s="326"/>
      <c r="O3576" s="327">
        <v>0.17449999999999999</v>
      </c>
      <c r="P3576" s="326"/>
      <c r="Q3576" s="290">
        <v>0</v>
      </c>
    </row>
    <row r="3577" spans="1:17" ht="13.8" hidden="1" outlineLevel="1" collapsed="1" thickBot="1" x14ac:dyDescent="0.3">
      <c r="A3577" s="287"/>
      <c r="B3577" s="287"/>
      <c r="C3577" s="287"/>
      <c r="D3577" s="325">
        <v>100461522</v>
      </c>
      <c r="E3577" s="326"/>
      <c r="F3577" s="326"/>
      <c r="G3577" s="326"/>
      <c r="H3577" s="326"/>
      <c r="I3577" s="327">
        <v>0.13</v>
      </c>
      <c r="J3577" s="326"/>
      <c r="K3577" s="326"/>
      <c r="L3577" s="328"/>
      <c r="M3577" s="326"/>
      <c r="N3577" s="326"/>
      <c r="O3577" s="327">
        <v>0.13</v>
      </c>
      <c r="P3577" s="326"/>
      <c r="Q3577" s="290">
        <v>0</v>
      </c>
    </row>
    <row r="3578" spans="1:17" ht="13.8" hidden="1" outlineLevel="1" collapsed="1" thickBot="1" x14ac:dyDescent="0.3">
      <c r="A3578" s="287"/>
      <c r="B3578" s="287"/>
      <c r="C3578" s="287"/>
      <c r="D3578" s="325">
        <v>100461523</v>
      </c>
      <c r="E3578" s="326"/>
      <c r="F3578" s="326"/>
      <c r="G3578" s="326"/>
      <c r="H3578" s="326"/>
      <c r="I3578" s="327">
        <v>0.17449999999999999</v>
      </c>
      <c r="J3578" s="326"/>
      <c r="K3578" s="326"/>
      <c r="L3578" s="328"/>
      <c r="M3578" s="326"/>
      <c r="N3578" s="326"/>
      <c r="O3578" s="327">
        <v>0.17449999999999999</v>
      </c>
      <c r="P3578" s="326"/>
      <c r="Q3578" s="290">
        <v>0</v>
      </c>
    </row>
    <row r="3579" spans="1:17" ht="13.8" hidden="1" outlineLevel="1" collapsed="1" thickBot="1" x14ac:dyDescent="0.3">
      <c r="A3579" s="287"/>
      <c r="B3579" s="287"/>
      <c r="C3579" s="287"/>
      <c r="D3579" s="325">
        <v>100461525</v>
      </c>
      <c r="E3579" s="326"/>
      <c r="F3579" s="326"/>
      <c r="G3579" s="326"/>
      <c r="H3579" s="326"/>
      <c r="I3579" s="327">
        <v>0.11</v>
      </c>
      <c r="J3579" s="326"/>
      <c r="K3579" s="326"/>
      <c r="L3579" s="328"/>
      <c r="M3579" s="326"/>
      <c r="N3579" s="326"/>
      <c r="O3579" s="327">
        <v>0.11</v>
      </c>
      <c r="P3579" s="326"/>
      <c r="Q3579" s="290">
        <v>0</v>
      </c>
    </row>
    <row r="3580" spans="1:17" ht="13.8" hidden="1" outlineLevel="1" collapsed="1" thickBot="1" x14ac:dyDescent="0.3">
      <c r="A3580" s="287"/>
      <c r="B3580" s="287"/>
      <c r="C3580" s="287"/>
      <c r="D3580" s="325">
        <v>100461527</v>
      </c>
      <c r="E3580" s="326"/>
      <c r="F3580" s="326"/>
      <c r="G3580" s="326"/>
      <c r="H3580" s="326"/>
      <c r="I3580" s="327">
        <v>0.8</v>
      </c>
      <c r="J3580" s="326"/>
      <c r="K3580" s="326"/>
      <c r="L3580" s="328"/>
      <c r="M3580" s="326"/>
      <c r="N3580" s="326"/>
      <c r="O3580" s="327">
        <v>0.8</v>
      </c>
      <c r="P3580" s="326"/>
      <c r="Q3580" s="290">
        <v>0</v>
      </c>
    </row>
    <row r="3581" spans="1:17" ht="13.8" hidden="1" outlineLevel="1" collapsed="1" thickBot="1" x14ac:dyDescent="0.3">
      <c r="A3581" s="287"/>
      <c r="B3581" s="287"/>
      <c r="C3581" s="287"/>
      <c r="D3581" s="325">
        <v>100461529</v>
      </c>
      <c r="E3581" s="326"/>
      <c r="F3581" s="326"/>
      <c r="G3581" s="326"/>
      <c r="H3581" s="326"/>
      <c r="I3581" s="327">
        <v>0.17449999999999999</v>
      </c>
      <c r="J3581" s="326"/>
      <c r="K3581" s="326"/>
      <c r="L3581" s="328"/>
      <c r="M3581" s="326"/>
      <c r="N3581" s="326"/>
      <c r="O3581" s="327">
        <v>0.17449999999999999</v>
      </c>
      <c r="P3581" s="326"/>
      <c r="Q3581" s="290">
        <v>0</v>
      </c>
    </row>
    <row r="3582" spans="1:17" ht="13.8" hidden="1" outlineLevel="1" collapsed="1" thickBot="1" x14ac:dyDescent="0.3">
      <c r="A3582" s="287"/>
      <c r="B3582" s="287"/>
      <c r="C3582" s="287"/>
      <c r="D3582" s="325">
        <v>100461530</v>
      </c>
      <c r="E3582" s="326"/>
      <c r="F3582" s="326"/>
      <c r="G3582" s="326"/>
      <c r="H3582" s="326"/>
      <c r="I3582" s="327">
        <v>0.89</v>
      </c>
      <c r="J3582" s="326"/>
      <c r="K3582" s="326"/>
      <c r="L3582" s="328"/>
      <c r="M3582" s="326"/>
      <c r="N3582" s="326"/>
      <c r="O3582" s="327">
        <v>0.89</v>
      </c>
      <c r="P3582" s="326"/>
      <c r="Q3582" s="290">
        <v>0</v>
      </c>
    </row>
    <row r="3583" spans="1:17" ht="13.8" hidden="1" outlineLevel="1" collapsed="1" thickBot="1" x14ac:dyDescent="0.3">
      <c r="A3583" s="287"/>
      <c r="B3583" s="287"/>
      <c r="C3583" s="287"/>
      <c r="D3583" s="325">
        <v>100461531</v>
      </c>
      <c r="E3583" s="326"/>
      <c r="F3583" s="326"/>
      <c r="G3583" s="326"/>
      <c r="H3583" s="326"/>
      <c r="I3583" s="327">
        <v>0.17449999999999999</v>
      </c>
      <c r="J3583" s="326"/>
      <c r="K3583" s="326"/>
      <c r="L3583" s="328"/>
      <c r="M3583" s="326"/>
      <c r="N3583" s="326"/>
      <c r="O3583" s="327">
        <v>0.17449999999999999</v>
      </c>
      <c r="P3583" s="326"/>
      <c r="Q3583" s="290">
        <v>0</v>
      </c>
    </row>
    <row r="3584" spans="1:17" ht="13.8" hidden="1" outlineLevel="1" collapsed="1" thickBot="1" x14ac:dyDescent="0.3">
      <c r="A3584" s="287"/>
      <c r="B3584" s="287"/>
      <c r="C3584" s="287"/>
      <c r="D3584" s="325">
        <v>100461532</v>
      </c>
      <c r="E3584" s="326"/>
      <c r="F3584" s="326"/>
      <c r="G3584" s="326"/>
      <c r="H3584" s="326"/>
      <c r="I3584" s="327">
        <v>0.38</v>
      </c>
      <c r="J3584" s="326"/>
      <c r="K3584" s="326"/>
      <c r="L3584" s="328"/>
      <c r="M3584" s="326"/>
      <c r="N3584" s="326"/>
      <c r="O3584" s="327">
        <v>0.38</v>
      </c>
      <c r="P3584" s="326"/>
      <c r="Q3584" s="290">
        <v>0</v>
      </c>
    </row>
    <row r="3585" spans="1:17" ht="13.8" hidden="1" outlineLevel="1" collapsed="1" thickBot="1" x14ac:dyDescent="0.3">
      <c r="A3585" s="287"/>
      <c r="B3585" s="287"/>
      <c r="C3585" s="287"/>
      <c r="D3585" s="325">
        <v>100461533</v>
      </c>
      <c r="E3585" s="326"/>
      <c r="F3585" s="326"/>
      <c r="G3585" s="326"/>
      <c r="H3585" s="326"/>
      <c r="I3585" s="327">
        <v>0.28999999999999998</v>
      </c>
      <c r="J3585" s="326"/>
      <c r="K3585" s="326"/>
      <c r="L3585" s="328"/>
      <c r="M3585" s="326"/>
      <c r="N3585" s="326"/>
      <c r="O3585" s="327">
        <v>0.28999999999999998</v>
      </c>
      <c r="P3585" s="326"/>
      <c r="Q3585" s="290">
        <v>0</v>
      </c>
    </row>
    <row r="3586" spans="1:17" ht="13.8" hidden="1" outlineLevel="1" collapsed="1" thickBot="1" x14ac:dyDescent="0.3">
      <c r="A3586" s="287"/>
      <c r="B3586" s="287"/>
      <c r="C3586" s="287"/>
      <c r="D3586" s="325">
        <v>100461534</v>
      </c>
      <c r="E3586" s="326"/>
      <c r="F3586" s="326"/>
      <c r="G3586" s="326"/>
      <c r="H3586" s="326"/>
      <c r="I3586" s="327">
        <v>0.17449999999999999</v>
      </c>
      <c r="J3586" s="326"/>
      <c r="K3586" s="326"/>
      <c r="L3586" s="328"/>
      <c r="M3586" s="326"/>
      <c r="N3586" s="326"/>
      <c r="O3586" s="327">
        <v>0.17449999999999999</v>
      </c>
      <c r="P3586" s="326"/>
      <c r="Q3586" s="290">
        <v>0</v>
      </c>
    </row>
    <row r="3587" spans="1:17" ht="13.8" hidden="1" outlineLevel="1" collapsed="1" thickBot="1" x14ac:dyDescent="0.3">
      <c r="A3587" s="287"/>
      <c r="B3587" s="287"/>
      <c r="C3587" s="287"/>
      <c r="D3587" s="325">
        <v>100461535</v>
      </c>
      <c r="E3587" s="326"/>
      <c r="F3587" s="326"/>
      <c r="G3587" s="326"/>
      <c r="H3587" s="326"/>
      <c r="I3587" s="327">
        <v>0.12</v>
      </c>
      <c r="J3587" s="326"/>
      <c r="K3587" s="326"/>
      <c r="L3587" s="328"/>
      <c r="M3587" s="326"/>
      <c r="N3587" s="326"/>
      <c r="O3587" s="327">
        <v>0.12</v>
      </c>
      <c r="P3587" s="326"/>
      <c r="Q3587" s="290">
        <v>0</v>
      </c>
    </row>
    <row r="3588" spans="1:17" ht="13.8" hidden="1" outlineLevel="1" collapsed="1" thickBot="1" x14ac:dyDescent="0.3">
      <c r="A3588" s="287"/>
      <c r="B3588" s="287"/>
      <c r="C3588" s="287"/>
      <c r="D3588" s="325">
        <v>100461540</v>
      </c>
      <c r="E3588" s="326"/>
      <c r="F3588" s="326"/>
      <c r="G3588" s="326"/>
      <c r="H3588" s="326"/>
      <c r="I3588" s="327">
        <v>0.43</v>
      </c>
      <c r="J3588" s="326"/>
      <c r="K3588" s="326"/>
      <c r="L3588" s="328"/>
      <c r="M3588" s="326"/>
      <c r="N3588" s="326"/>
      <c r="O3588" s="327">
        <v>0.43</v>
      </c>
      <c r="P3588" s="326"/>
      <c r="Q3588" s="290">
        <v>0</v>
      </c>
    </row>
    <row r="3589" spans="1:17" ht="13.8" hidden="1" outlineLevel="1" collapsed="1" thickBot="1" x14ac:dyDescent="0.3">
      <c r="A3589" s="287"/>
      <c r="B3589" s="287"/>
      <c r="C3589" s="287"/>
      <c r="D3589" s="325">
        <v>100461541</v>
      </c>
      <c r="E3589" s="326"/>
      <c r="F3589" s="326"/>
      <c r="G3589" s="326"/>
      <c r="H3589" s="326"/>
      <c r="I3589" s="327">
        <v>0.17449999999999999</v>
      </c>
      <c r="J3589" s="326"/>
      <c r="K3589" s="326"/>
      <c r="L3589" s="328"/>
      <c r="M3589" s="326"/>
      <c r="N3589" s="326"/>
      <c r="O3589" s="327">
        <v>0.17449999999999999</v>
      </c>
      <c r="P3589" s="326"/>
      <c r="Q3589" s="290">
        <v>0</v>
      </c>
    </row>
    <row r="3590" spans="1:17" ht="13.8" hidden="1" outlineLevel="1" collapsed="1" thickBot="1" x14ac:dyDescent="0.3">
      <c r="A3590" s="287"/>
      <c r="B3590" s="287"/>
      <c r="C3590" s="287"/>
      <c r="D3590" s="325">
        <v>100461543</v>
      </c>
      <c r="E3590" s="326"/>
      <c r="F3590" s="326"/>
      <c r="G3590" s="326"/>
      <c r="H3590" s="326"/>
      <c r="I3590" s="327">
        <v>0.17449999999999999</v>
      </c>
      <c r="J3590" s="326"/>
      <c r="K3590" s="326"/>
      <c r="L3590" s="328"/>
      <c r="M3590" s="326"/>
      <c r="N3590" s="326"/>
      <c r="O3590" s="327">
        <v>0.17449999999999999</v>
      </c>
      <c r="P3590" s="326"/>
      <c r="Q3590" s="290">
        <v>0</v>
      </c>
    </row>
    <row r="3591" spans="1:17" ht="13.8" hidden="1" outlineLevel="1" collapsed="1" thickBot="1" x14ac:dyDescent="0.3">
      <c r="A3591" s="287"/>
      <c r="B3591" s="287"/>
      <c r="C3591" s="287"/>
      <c r="D3591" s="325">
        <v>100461544</v>
      </c>
      <c r="E3591" s="326"/>
      <c r="F3591" s="326"/>
      <c r="G3591" s="326"/>
      <c r="H3591" s="326"/>
      <c r="I3591" s="327">
        <v>0.17449999999999999</v>
      </c>
      <c r="J3591" s="326"/>
      <c r="K3591" s="326"/>
      <c r="L3591" s="328"/>
      <c r="M3591" s="326"/>
      <c r="N3591" s="326"/>
      <c r="O3591" s="327">
        <v>0.17449999999999999</v>
      </c>
      <c r="P3591" s="326"/>
      <c r="Q3591" s="290">
        <v>0</v>
      </c>
    </row>
    <row r="3592" spans="1:17" ht="13.8" hidden="1" outlineLevel="1" collapsed="1" thickBot="1" x14ac:dyDescent="0.3">
      <c r="A3592" s="287"/>
      <c r="B3592" s="287"/>
      <c r="C3592" s="287"/>
      <c r="D3592" s="325">
        <v>100461545</v>
      </c>
      <c r="E3592" s="326"/>
      <c r="F3592" s="326"/>
      <c r="G3592" s="326"/>
      <c r="H3592" s="326"/>
      <c r="I3592" s="327">
        <v>0.17449999999999999</v>
      </c>
      <c r="J3592" s="326"/>
      <c r="K3592" s="326"/>
      <c r="L3592" s="328"/>
      <c r="M3592" s="326"/>
      <c r="N3592" s="326"/>
      <c r="O3592" s="327">
        <v>0.17449999999999999</v>
      </c>
      <c r="P3592" s="326"/>
      <c r="Q3592" s="290">
        <v>0</v>
      </c>
    </row>
    <row r="3593" spans="1:17" ht="13.8" hidden="1" outlineLevel="1" collapsed="1" thickBot="1" x14ac:dyDescent="0.3">
      <c r="A3593" s="287"/>
      <c r="B3593" s="287"/>
      <c r="C3593" s="287"/>
      <c r="D3593" s="325">
        <v>100461546</v>
      </c>
      <c r="E3593" s="326"/>
      <c r="F3593" s="326"/>
      <c r="G3593" s="326"/>
      <c r="H3593" s="326"/>
      <c r="I3593" s="327">
        <v>0.17449999999999999</v>
      </c>
      <c r="J3593" s="326"/>
      <c r="K3593" s="326"/>
      <c r="L3593" s="328"/>
      <c r="M3593" s="326"/>
      <c r="N3593" s="326"/>
      <c r="O3593" s="327">
        <v>0.17449999999999999</v>
      </c>
      <c r="P3593" s="326"/>
      <c r="Q3593" s="290">
        <v>0</v>
      </c>
    </row>
    <row r="3594" spans="1:17" ht="13.8" hidden="1" outlineLevel="1" collapsed="1" thickBot="1" x14ac:dyDescent="0.3">
      <c r="A3594" s="287"/>
      <c r="B3594" s="287"/>
      <c r="C3594" s="287"/>
      <c r="D3594" s="325">
        <v>100461547</v>
      </c>
      <c r="E3594" s="326"/>
      <c r="F3594" s="326"/>
      <c r="G3594" s="326"/>
      <c r="H3594" s="326"/>
      <c r="I3594" s="327">
        <v>0.1</v>
      </c>
      <c r="J3594" s="326"/>
      <c r="K3594" s="326"/>
      <c r="L3594" s="328"/>
      <c r="M3594" s="326"/>
      <c r="N3594" s="326"/>
      <c r="O3594" s="327">
        <v>0.1</v>
      </c>
      <c r="P3594" s="326"/>
      <c r="Q3594" s="290">
        <v>0</v>
      </c>
    </row>
    <row r="3595" spans="1:17" ht="13.8" hidden="1" outlineLevel="1" collapsed="1" thickBot="1" x14ac:dyDescent="0.3">
      <c r="A3595" s="287"/>
      <c r="B3595" s="287"/>
      <c r="C3595" s="287"/>
      <c r="D3595" s="325">
        <v>100461548</v>
      </c>
      <c r="E3595" s="326"/>
      <c r="F3595" s="326"/>
      <c r="G3595" s="326"/>
      <c r="H3595" s="326"/>
      <c r="I3595" s="327">
        <v>0.17449999999999999</v>
      </c>
      <c r="J3595" s="326"/>
      <c r="K3595" s="326"/>
      <c r="L3595" s="328"/>
      <c r="M3595" s="326"/>
      <c r="N3595" s="326"/>
      <c r="O3595" s="327">
        <v>0.17449999999999999</v>
      </c>
      <c r="P3595" s="326"/>
      <c r="Q3595" s="290">
        <v>0</v>
      </c>
    </row>
    <row r="3596" spans="1:17" ht="13.8" hidden="1" outlineLevel="1" collapsed="1" thickBot="1" x14ac:dyDescent="0.3">
      <c r="A3596" s="287"/>
      <c r="B3596" s="287"/>
      <c r="C3596" s="287"/>
      <c r="D3596" s="325">
        <v>100461549</v>
      </c>
      <c r="E3596" s="326"/>
      <c r="F3596" s="326"/>
      <c r="G3596" s="326"/>
      <c r="H3596" s="326"/>
      <c r="I3596" s="327">
        <v>0.38</v>
      </c>
      <c r="J3596" s="326"/>
      <c r="K3596" s="326"/>
      <c r="L3596" s="328"/>
      <c r="M3596" s="326"/>
      <c r="N3596" s="326"/>
      <c r="O3596" s="327">
        <v>0.38</v>
      </c>
      <c r="P3596" s="326"/>
      <c r="Q3596" s="290">
        <v>0</v>
      </c>
    </row>
    <row r="3597" spans="1:17" ht="13.8" hidden="1" outlineLevel="1" collapsed="1" thickBot="1" x14ac:dyDescent="0.3">
      <c r="A3597" s="287"/>
      <c r="B3597" s="287"/>
      <c r="C3597" s="287"/>
      <c r="D3597" s="325">
        <v>100461551</v>
      </c>
      <c r="E3597" s="326"/>
      <c r="F3597" s="326"/>
      <c r="G3597" s="326"/>
      <c r="H3597" s="326"/>
      <c r="I3597" s="327">
        <v>0.95</v>
      </c>
      <c r="J3597" s="326"/>
      <c r="K3597" s="326"/>
      <c r="L3597" s="328"/>
      <c r="M3597" s="326"/>
      <c r="N3597" s="326"/>
      <c r="O3597" s="327">
        <v>0.95</v>
      </c>
      <c r="P3597" s="326"/>
      <c r="Q3597" s="290">
        <v>0</v>
      </c>
    </row>
    <row r="3598" spans="1:17" ht="13.8" hidden="1" outlineLevel="1" collapsed="1" thickBot="1" x14ac:dyDescent="0.3">
      <c r="A3598" s="287"/>
      <c r="B3598" s="287"/>
      <c r="C3598" s="287"/>
      <c r="D3598" s="325">
        <v>100461552</v>
      </c>
      <c r="E3598" s="326"/>
      <c r="F3598" s="326"/>
      <c r="G3598" s="326"/>
      <c r="H3598" s="326"/>
      <c r="I3598" s="327">
        <v>0.48</v>
      </c>
      <c r="J3598" s="326"/>
      <c r="K3598" s="326"/>
      <c r="L3598" s="328"/>
      <c r="M3598" s="326"/>
      <c r="N3598" s="326"/>
      <c r="O3598" s="327">
        <v>0.48</v>
      </c>
      <c r="P3598" s="326"/>
      <c r="Q3598" s="290">
        <v>0</v>
      </c>
    </row>
    <row r="3599" spans="1:17" ht="13.8" hidden="1" outlineLevel="1" collapsed="1" thickBot="1" x14ac:dyDescent="0.3">
      <c r="A3599" s="287"/>
      <c r="B3599" s="287"/>
      <c r="C3599" s="287"/>
      <c r="D3599" s="325">
        <v>100461553</v>
      </c>
      <c r="E3599" s="326"/>
      <c r="F3599" s="326"/>
      <c r="G3599" s="326"/>
      <c r="H3599" s="326"/>
      <c r="I3599" s="327">
        <v>0.17449999999999999</v>
      </c>
      <c r="J3599" s="326"/>
      <c r="K3599" s="326"/>
      <c r="L3599" s="328"/>
      <c r="M3599" s="326"/>
      <c r="N3599" s="326"/>
      <c r="O3599" s="327">
        <v>0.17449999999999999</v>
      </c>
      <c r="P3599" s="326"/>
      <c r="Q3599" s="290">
        <v>0</v>
      </c>
    </row>
    <row r="3600" spans="1:17" ht="13.8" hidden="1" outlineLevel="1" collapsed="1" thickBot="1" x14ac:dyDescent="0.3">
      <c r="A3600" s="287"/>
      <c r="B3600" s="287"/>
      <c r="C3600" s="287"/>
      <c r="D3600" s="325">
        <v>100461554</v>
      </c>
      <c r="E3600" s="326"/>
      <c r="F3600" s="326"/>
      <c r="G3600" s="326"/>
      <c r="H3600" s="326"/>
      <c r="I3600" s="327">
        <v>0.17449999999999999</v>
      </c>
      <c r="J3600" s="326"/>
      <c r="K3600" s="326"/>
      <c r="L3600" s="328"/>
      <c r="M3600" s="326"/>
      <c r="N3600" s="326"/>
      <c r="O3600" s="327">
        <v>0.17449999999999999</v>
      </c>
      <c r="P3600" s="326"/>
      <c r="Q3600" s="290">
        <v>0</v>
      </c>
    </row>
    <row r="3601" spans="1:17" ht="13.8" hidden="1" outlineLevel="1" collapsed="1" thickBot="1" x14ac:dyDescent="0.3">
      <c r="A3601" s="287"/>
      <c r="B3601" s="287"/>
      <c r="C3601" s="287"/>
      <c r="D3601" s="325">
        <v>100461556</v>
      </c>
      <c r="E3601" s="326"/>
      <c r="F3601" s="326"/>
      <c r="G3601" s="326"/>
      <c r="H3601" s="326"/>
      <c r="I3601" s="327">
        <v>0.17449999999999999</v>
      </c>
      <c r="J3601" s="326"/>
      <c r="K3601" s="326"/>
      <c r="L3601" s="328"/>
      <c r="M3601" s="326"/>
      <c r="N3601" s="326"/>
      <c r="O3601" s="327">
        <v>0.17449999999999999</v>
      </c>
      <c r="P3601" s="326"/>
      <c r="Q3601" s="290">
        <v>0</v>
      </c>
    </row>
    <row r="3602" spans="1:17" ht="13.8" hidden="1" outlineLevel="1" collapsed="1" thickBot="1" x14ac:dyDescent="0.3">
      <c r="A3602" s="287"/>
      <c r="B3602" s="287"/>
      <c r="C3602" s="287"/>
      <c r="D3602" s="325">
        <v>100461557</v>
      </c>
      <c r="E3602" s="326"/>
      <c r="F3602" s="326"/>
      <c r="G3602" s="326"/>
      <c r="H3602" s="326"/>
      <c r="I3602" s="327">
        <v>0.54</v>
      </c>
      <c r="J3602" s="326"/>
      <c r="K3602" s="326"/>
      <c r="L3602" s="328"/>
      <c r="M3602" s="326"/>
      <c r="N3602" s="326"/>
      <c r="O3602" s="327">
        <v>0.54</v>
      </c>
      <c r="P3602" s="326"/>
      <c r="Q3602" s="290">
        <v>0</v>
      </c>
    </row>
    <row r="3603" spans="1:17" ht="13.8" hidden="1" outlineLevel="1" collapsed="1" thickBot="1" x14ac:dyDescent="0.3">
      <c r="A3603" s="287"/>
      <c r="B3603" s="287"/>
      <c r="C3603" s="287"/>
      <c r="D3603" s="325">
        <v>100461558</v>
      </c>
      <c r="E3603" s="326"/>
      <c r="F3603" s="326"/>
      <c r="G3603" s="326"/>
      <c r="H3603" s="326"/>
      <c r="I3603" s="327">
        <v>0.17449999999999999</v>
      </c>
      <c r="J3603" s="326"/>
      <c r="K3603" s="326"/>
      <c r="L3603" s="328"/>
      <c r="M3603" s="326"/>
      <c r="N3603" s="326"/>
      <c r="O3603" s="327">
        <v>0.17449999999999999</v>
      </c>
      <c r="P3603" s="326"/>
      <c r="Q3603" s="290">
        <v>0</v>
      </c>
    </row>
    <row r="3604" spans="1:17" ht="13.8" hidden="1" outlineLevel="1" collapsed="1" thickBot="1" x14ac:dyDescent="0.3">
      <c r="A3604" s="287"/>
      <c r="B3604" s="287"/>
      <c r="C3604" s="287"/>
      <c r="D3604" s="325">
        <v>100461561</v>
      </c>
      <c r="E3604" s="326"/>
      <c r="F3604" s="326"/>
      <c r="G3604" s="326"/>
      <c r="H3604" s="326"/>
      <c r="I3604" s="327">
        <v>0.18</v>
      </c>
      <c r="J3604" s="326"/>
      <c r="K3604" s="326"/>
      <c r="L3604" s="328"/>
      <c r="M3604" s="326"/>
      <c r="N3604" s="326"/>
      <c r="O3604" s="327">
        <v>0.18</v>
      </c>
      <c r="P3604" s="326"/>
      <c r="Q3604" s="290">
        <v>0</v>
      </c>
    </row>
    <row r="3605" spans="1:17" ht="13.8" hidden="1" outlineLevel="1" collapsed="1" thickBot="1" x14ac:dyDescent="0.3">
      <c r="A3605" s="287"/>
      <c r="B3605" s="287"/>
      <c r="C3605" s="287"/>
      <c r="D3605" s="325">
        <v>100461562</v>
      </c>
      <c r="E3605" s="326"/>
      <c r="F3605" s="326"/>
      <c r="G3605" s="326"/>
      <c r="H3605" s="326"/>
      <c r="I3605" s="327">
        <v>0.38</v>
      </c>
      <c r="J3605" s="326"/>
      <c r="K3605" s="326"/>
      <c r="L3605" s="328"/>
      <c r="M3605" s="326"/>
      <c r="N3605" s="326"/>
      <c r="O3605" s="327">
        <v>0.38</v>
      </c>
      <c r="P3605" s="326"/>
      <c r="Q3605" s="290">
        <v>0</v>
      </c>
    </row>
    <row r="3606" spans="1:17" ht="13.8" hidden="1" outlineLevel="1" collapsed="1" thickBot="1" x14ac:dyDescent="0.3">
      <c r="A3606" s="287"/>
      <c r="B3606" s="287"/>
      <c r="C3606" s="287"/>
      <c r="D3606" s="325">
        <v>100461563</v>
      </c>
      <c r="E3606" s="326"/>
      <c r="F3606" s="326"/>
      <c r="G3606" s="326"/>
      <c r="H3606" s="326"/>
      <c r="I3606" s="327">
        <v>0.17449999999999999</v>
      </c>
      <c r="J3606" s="326"/>
      <c r="K3606" s="326"/>
      <c r="L3606" s="328"/>
      <c r="M3606" s="326"/>
      <c r="N3606" s="326"/>
      <c r="O3606" s="327">
        <v>0.17449999999999999</v>
      </c>
      <c r="P3606" s="326"/>
      <c r="Q3606" s="290">
        <v>0</v>
      </c>
    </row>
    <row r="3607" spans="1:17" ht="13.8" hidden="1" outlineLevel="1" collapsed="1" thickBot="1" x14ac:dyDescent="0.3">
      <c r="A3607" s="287"/>
      <c r="B3607" s="287"/>
      <c r="C3607" s="287"/>
      <c r="D3607" s="325">
        <v>100461566</v>
      </c>
      <c r="E3607" s="326"/>
      <c r="F3607" s="326"/>
      <c r="G3607" s="326"/>
      <c r="H3607" s="326"/>
      <c r="I3607" s="327">
        <v>0.11</v>
      </c>
      <c r="J3607" s="326"/>
      <c r="K3607" s="326"/>
      <c r="L3607" s="328"/>
      <c r="M3607" s="326"/>
      <c r="N3607" s="326"/>
      <c r="O3607" s="327">
        <v>0.11</v>
      </c>
      <c r="P3607" s="326"/>
      <c r="Q3607" s="290">
        <v>0</v>
      </c>
    </row>
    <row r="3608" spans="1:17" ht="13.8" hidden="1" outlineLevel="1" collapsed="1" thickBot="1" x14ac:dyDescent="0.3">
      <c r="A3608" s="287"/>
      <c r="B3608" s="287"/>
      <c r="C3608" s="287"/>
      <c r="D3608" s="325">
        <v>100461567</v>
      </c>
      <c r="E3608" s="326"/>
      <c r="F3608" s="326"/>
      <c r="G3608" s="326"/>
      <c r="H3608" s="326"/>
      <c r="I3608" s="327">
        <v>0.17449999999999999</v>
      </c>
      <c r="J3608" s="326"/>
      <c r="K3608" s="326"/>
      <c r="L3608" s="328"/>
      <c r="M3608" s="326"/>
      <c r="N3608" s="326"/>
      <c r="O3608" s="327">
        <v>0.17449999999999999</v>
      </c>
      <c r="P3608" s="326"/>
      <c r="Q3608" s="290">
        <v>0</v>
      </c>
    </row>
    <row r="3609" spans="1:17" ht="13.8" hidden="1" outlineLevel="1" collapsed="1" thickBot="1" x14ac:dyDescent="0.3">
      <c r="A3609" s="287"/>
      <c r="B3609" s="287"/>
      <c r="C3609" s="287"/>
      <c r="D3609" s="325">
        <v>100461569</v>
      </c>
      <c r="E3609" s="326"/>
      <c r="F3609" s="326"/>
      <c r="G3609" s="326"/>
      <c r="H3609" s="326"/>
      <c r="I3609" s="327">
        <v>0.23</v>
      </c>
      <c r="J3609" s="326"/>
      <c r="K3609" s="326"/>
      <c r="L3609" s="328"/>
      <c r="M3609" s="326"/>
      <c r="N3609" s="326"/>
      <c r="O3609" s="327">
        <v>0.23</v>
      </c>
      <c r="P3609" s="326"/>
      <c r="Q3609" s="290">
        <v>0</v>
      </c>
    </row>
    <row r="3610" spans="1:17" ht="13.8" hidden="1" outlineLevel="1" collapsed="1" thickBot="1" x14ac:dyDescent="0.3">
      <c r="A3610" s="287"/>
      <c r="B3610" s="287"/>
      <c r="C3610" s="287"/>
      <c r="D3610" s="325">
        <v>100461570</v>
      </c>
      <c r="E3610" s="326"/>
      <c r="F3610" s="326"/>
      <c r="G3610" s="326"/>
      <c r="H3610" s="326"/>
      <c r="I3610" s="327">
        <v>0.17449999999999999</v>
      </c>
      <c r="J3610" s="326"/>
      <c r="K3610" s="326"/>
      <c r="L3610" s="328"/>
      <c r="M3610" s="326"/>
      <c r="N3610" s="326"/>
      <c r="O3610" s="327">
        <v>0.17449999999999999</v>
      </c>
      <c r="P3610" s="326"/>
      <c r="Q3610" s="290">
        <v>0</v>
      </c>
    </row>
    <row r="3611" spans="1:17" ht="13.8" hidden="1" outlineLevel="1" collapsed="1" thickBot="1" x14ac:dyDescent="0.3">
      <c r="A3611" s="287"/>
      <c r="B3611" s="287"/>
      <c r="C3611" s="287"/>
      <c r="D3611" s="325">
        <v>100461571</v>
      </c>
      <c r="E3611" s="326"/>
      <c r="F3611" s="326"/>
      <c r="G3611" s="326"/>
      <c r="H3611" s="326"/>
      <c r="I3611" s="327">
        <v>0.27</v>
      </c>
      <c r="J3611" s="326"/>
      <c r="K3611" s="326"/>
      <c r="L3611" s="328"/>
      <c r="M3611" s="326"/>
      <c r="N3611" s="326"/>
      <c r="O3611" s="327">
        <v>0.27</v>
      </c>
      <c r="P3611" s="326"/>
      <c r="Q3611" s="290">
        <v>0</v>
      </c>
    </row>
    <row r="3612" spans="1:17" ht="13.8" hidden="1" outlineLevel="1" collapsed="1" thickBot="1" x14ac:dyDescent="0.3">
      <c r="A3612" s="287"/>
      <c r="B3612" s="287"/>
      <c r="C3612" s="287"/>
      <c r="D3612" s="325">
        <v>100461574</v>
      </c>
      <c r="E3612" s="326"/>
      <c r="F3612" s="326"/>
      <c r="G3612" s="326"/>
      <c r="H3612" s="326"/>
      <c r="I3612" s="327">
        <v>0.91</v>
      </c>
      <c r="J3612" s="326"/>
      <c r="K3612" s="326"/>
      <c r="L3612" s="328"/>
      <c r="M3612" s="326"/>
      <c r="N3612" s="326"/>
      <c r="O3612" s="327">
        <v>0.91</v>
      </c>
      <c r="P3612" s="326"/>
      <c r="Q3612" s="290">
        <v>0</v>
      </c>
    </row>
    <row r="3613" spans="1:17" ht="13.8" hidden="1" outlineLevel="1" collapsed="1" thickBot="1" x14ac:dyDescent="0.3">
      <c r="A3613" s="287"/>
      <c r="B3613" s="287"/>
      <c r="C3613" s="287"/>
      <c r="D3613" s="325">
        <v>100461576</v>
      </c>
      <c r="E3613" s="326"/>
      <c r="F3613" s="326"/>
      <c r="G3613" s="326"/>
      <c r="H3613" s="326"/>
      <c r="I3613" s="327">
        <v>0.17449999999999999</v>
      </c>
      <c r="J3613" s="326"/>
      <c r="K3613" s="326"/>
      <c r="L3613" s="328"/>
      <c r="M3613" s="326"/>
      <c r="N3613" s="326"/>
      <c r="O3613" s="327">
        <v>0.17449999999999999</v>
      </c>
      <c r="P3613" s="326"/>
      <c r="Q3613" s="290">
        <v>0</v>
      </c>
    </row>
    <row r="3614" spans="1:17" ht="13.8" hidden="1" outlineLevel="1" collapsed="1" thickBot="1" x14ac:dyDescent="0.3">
      <c r="A3614" s="287"/>
      <c r="B3614" s="287"/>
      <c r="C3614" s="287"/>
      <c r="D3614" s="325">
        <v>100461577</v>
      </c>
      <c r="E3614" s="326"/>
      <c r="F3614" s="326"/>
      <c r="G3614" s="326"/>
      <c r="H3614" s="326"/>
      <c r="I3614" s="327">
        <v>0.32</v>
      </c>
      <c r="J3614" s="326"/>
      <c r="K3614" s="326"/>
      <c r="L3614" s="328"/>
      <c r="M3614" s="326"/>
      <c r="N3614" s="326"/>
      <c r="O3614" s="327">
        <v>0.32</v>
      </c>
      <c r="P3614" s="326"/>
      <c r="Q3614" s="290">
        <v>0</v>
      </c>
    </row>
    <row r="3615" spans="1:17" ht="13.8" hidden="1" outlineLevel="1" collapsed="1" thickBot="1" x14ac:dyDescent="0.3">
      <c r="A3615" s="287"/>
      <c r="B3615" s="287"/>
      <c r="C3615" s="287"/>
      <c r="D3615" s="325">
        <v>100461580</v>
      </c>
      <c r="E3615" s="326"/>
      <c r="F3615" s="326"/>
      <c r="G3615" s="326"/>
      <c r="H3615" s="326"/>
      <c r="I3615" s="327">
        <v>0.17449999999999999</v>
      </c>
      <c r="J3615" s="326"/>
      <c r="K3615" s="326"/>
      <c r="L3615" s="328"/>
      <c r="M3615" s="326"/>
      <c r="N3615" s="326"/>
      <c r="O3615" s="327">
        <v>0.17449999999999999</v>
      </c>
      <c r="P3615" s="326"/>
      <c r="Q3615" s="290">
        <v>0</v>
      </c>
    </row>
    <row r="3616" spans="1:17" ht="13.8" hidden="1" outlineLevel="1" collapsed="1" thickBot="1" x14ac:dyDescent="0.3">
      <c r="A3616" s="287"/>
      <c r="B3616" s="287"/>
      <c r="C3616" s="287"/>
      <c r="D3616" s="325">
        <v>100461581</v>
      </c>
      <c r="E3616" s="326"/>
      <c r="F3616" s="326"/>
      <c r="G3616" s="326"/>
      <c r="H3616" s="326"/>
      <c r="I3616" s="327">
        <v>0.17449999999999999</v>
      </c>
      <c r="J3616" s="326"/>
      <c r="K3616" s="326"/>
      <c r="L3616" s="328"/>
      <c r="M3616" s="326"/>
      <c r="N3616" s="326"/>
      <c r="O3616" s="327">
        <v>0.17449999999999999</v>
      </c>
      <c r="P3616" s="326"/>
      <c r="Q3616" s="290">
        <v>0</v>
      </c>
    </row>
    <row r="3617" spans="1:17" ht="13.8" hidden="1" outlineLevel="1" collapsed="1" thickBot="1" x14ac:dyDescent="0.3">
      <c r="A3617" s="287"/>
      <c r="B3617" s="287"/>
      <c r="C3617" s="287"/>
      <c r="D3617" s="325">
        <v>100461582</v>
      </c>
      <c r="E3617" s="326"/>
      <c r="F3617" s="326"/>
      <c r="G3617" s="326"/>
      <c r="H3617" s="326"/>
      <c r="I3617" s="327">
        <v>0.17</v>
      </c>
      <c r="J3617" s="326"/>
      <c r="K3617" s="326"/>
      <c r="L3617" s="328"/>
      <c r="M3617" s="326"/>
      <c r="N3617" s="326"/>
      <c r="O3617" s="327">
        <v>0.17</v>
      </c>
      <c r="P3617" s="326"/>
      <c r="Q3617" s="290">
        <v>0</v>
      </c>
    </row>
    <row r="3618" spans="1:17" ht="13.8" hidden="1" outlineLevel="1" collapsed="1" thickBot="1" x14ac:dyDescent="0.3">
      <c r="A3618" s="287"/>
      <c r="B3618" s="287"/>
      <c r="C3618" s="287"/>
      <c r="D3618" s="325">
        <v>100461583</v>
      </c>
      <c r="E3618" s="326"/>
      <c r="F3618" s="326"/>
      <c r="G3618" s="326"/>
      <c r="H3618" s="326"/>
      <c r="I3618" s="327">
        <v>0.17449999999999999</v>
      </c>
      <c r="J3618" s="326"/>
      <c r="K3618" s="326"/>
      <c r="L3618" s="328"/>
      <c r="M3618" s="326"/>
      <c r="N3618" s="326"/>
      <c r="O3618" s="327">
        <v>0.17449999999999999</v>
      </c>
      <c r="P3618" s="326"/>
      <c r="Q3618" s="290">
        <v>0</v>
      </c>
    </row>
    <row r="3619" spans="1:17" ht="13.8" hidden="1" outlineLevel="1" collapsed="1" thickBot="1" x14ac:dyDescent="0.3">
      <c r="A3619" s="287"/>
      <c r="B3619" s="287"/>
      <c r="C3619" s="287"/>
      <c r="D3619" s="325">
        <v>100461586</v>
      </c>
      <c r="E3619" s="326"/>
      <c r="F3619" s="326"/>
      <c r="G3619" s="326"/>
      <c r="H3619" s="326"/>
      <c r="I3619" s="327">
        <v>0.26</v>
      </c>
      <c r="J3619" s="326"/>
      <c r="K3619" s="326"/>
      <c r="L3619" s="328"/>
      <c r="M3619" s="326"/>
      <c r="N3619" s="326"/>
      <c r="O3619" s="327">
        <v>0.26</v>
      </c>
      <c r="P3619" s="326"/>
      <c r="Q3619" s="290">
        <v>0</v>
      </c>
    </row>
    <row r="3620" spans="1:17" ht="13.8" hidden="1" outlineLevel="1" collapsed="1" thickBot="1" x14ac:dyDescent="0.3">
      <c r="A3620" s="287"/>
      <c r="B3620" s="287"/>
      <c r="C3620" s="287"/>
      <c r="D3620" s="325">
        <v>100461587</v>
      </c>
      <c r="E3620" s="326"/>
      <c r="F3620" s="326"/>
      <c r="G3620" s="326"/>
      <c r="H3620" s="326"/>
      <c r="I3620" s="327">
        <v>0.61</v>
      </c>
      <c r="J3620" s="326"/>
      <c r="K3620" s="326"/>
      <c r="L3620" s="328"/>
      <c r="M3620" s="326"/>
      <c r="N3620" s="326"/>
      <c r="O3620" s="327">
        <v>0.61</v>
      </c>
      <c r="P3620" s="326"/>
      <c r="Q3620" s="290">
        <v>0</v>
      </c>
    </row>
    <row r="3621" spans="1:17" ht="13.8" hidden="1" outlineLevel="1" collapsed="1" thickBot="1" x14ac:dyDescent="0.3">
      <c r="A3621" s="287"/>
      <c r="B3621" s="287"/>
      <c r="C3621" s="287"/>
      <c r="D3621" s="325">
        <v>100461589</v>
      </c>
      <c r="E3621" s="326"/>
      <c r="F3621" s="326"/>
      <c r="G3621" s="326"/>
      <c r="H3621" s="326"/>
      <c r="I3621" s="327">
        <v>0.17449999999999999</v>
      </c>
      <c r="J3621" s="326"/>
      <c r="K3621" s="326"/>
      <c r="L3621" s="328"/>
      <c r="M3621" s="326"/>
      <c r="N3621" s="326"/>
      <c r="O3621" s="327">
        <v>0.17449999999999999</v>
      </c>
      <c r="P3621" s="326"/>
      <c r="Q3621" s="290">
        <v>0</v>
      </c>
    </row>
    <row r="3622" spans="1:17" ht="13.8" hidden="1" outlineLevel="1" collapsed="1" thickBot="1" x14ac:dyDescent="0.3">
      <c r="A3622" s="287"/>
      <c r="B3622" s="287"/>
      <c r="C3622" s="287"/>
      <c r="D3622" s="325">
        <v>100461590</v>
      </c>
      <c r="E3622" s="326"/>
      <c r="F3622" s="326"/>
      <c r="G3622" s="326"/>
      <c r="H3622" s="326"/>
      <c r="I3622" s="327">
        <v>0.86</v>
      </c>
      <c r="J3622" s="326"/>
      <c r="K3622" s="326"/>
      <c r="L3622" s="328"/>
      <c r="M3622" s="326"/>
      <c r="N3622" s="326"/>
      <c r="O3622" s="327">
        <v>0.86</v>
      </c>
      <c r="P3622" s="326"/>
      <c r="Q3622" s="290">
        <v>0</v>
      </c>
    </row>
    <row r="3623" spans="1:17" ht="13.8" hidden="1" outlineLevel="1" collapsed="1" thickBot="1" x14ac:dyDescent="0.3">
      <c r="A3623" s="287"/>
      <c r="B3623" s="287"/>
      <c r="C3623" s="287"/>
      <c r="D3623" s="325">
        <v>100461592</v>
      </c>
      <c r="E3623" s="326"/>
      <c r="F3623" s="326"/>
      <c r="G3623" s="326"/>
      <c r="H3623" s="326"/>
      <c r="I3623" s="327">
        <v>0.13</v>
      </c>
      <c r="J3623" s="326"/>
      <c r="K3623" s="326"/>
      <c r="L3623" s="328"/>
      <c r="M3623" s="326"/>
      <c r="N3623" s="326"/>
      <c r="O3623" s="327">
        <v>0.13</v>
      </c>
      <c r="P3623" s="326"/>
      <c r="Q3623" s="290">
        <v>0</v>
      </c>
    </row>
    <row r="3624" spans="1:17" ht="13.8" hidden="1" outlineLevel="1" collapsed="1" thickBot="1" x14ac:dyDescent="0.3">
      <c r="A3624" s="287"/>
      <c r="B3624" s="287"/>
      <c r="C3624" s="287"/>
      <c r="D3624" s="325">
        <v>100461593</v>
      </c>
      <c r="E3624" s="326"/>
      <c r="F3624" s="326"/>
      <c r="G3624" s="326"/>
      <c r="H3624" s="326"/>
      <c r="I3624" s="327">
        <v>0.31</v>
      </c>
      <c r="J3624" s="326"/>
      <c r="K3624" s="326"/>
      <c r="L3624" s="328"/>
      <c r="M3624" s="326"/>
      <c r="N3624" s="326"/>
      <c r="O3624" s="327">
        <v>0.31</v>
      </c>
      <c r="P3624" s="326"/>
      <c r="Q3624" s="290">
        <v>0</v>
      </c>
    </row>
    <row r="3625" spans="1:17" ht="13.8" hidden="1" outlineLevel="1" collapsed="1" thickBot="1" x14ac:dyDescent="0.3">
      <c r="A3625" s="287"/>
      <c r="B3625" s="287"/>
      <c r="C3625" s="287"/>
      <c r="D3625" s="325">
        <v>100460151</v>
      </c>
      <c r="E3625" s="326"/>
      <c r="F3625" s="326"/>
      <c r="G3625" s="326"/>
      <c r="H3625" s="326"/>
      <c r="I3625" s="327">
        <v>0.17449999999999999</v>
      </c>
      <c r="J3625" s="326"/>
      <c r="K3625" s="326"/>
      <c r="L3625" s="328"/>
      <c r="M3625" s="326"/>
      <c r="N3625" s="326"/>
      <c r="O3625" s="327">
        <v>0.17449999999999999</v>
      </c>
      <c r="P3625" s="326"/>
      <c r="Q3625" s="290">
        <v>0</v>
      </c>
    </row>
    <row r="3626" spans="1:17" ht="13.8" hidden="1" outlineLevel="1" collapsed="1" thickBot="1" x14ac:dyDescent="0.3">
      <c r="A3626" s="287"/>
      <c r="B3626" s="287"/>
      <c r="C3626" s="287"/>
      <c r="D3626" s="325">
        <v>100460152</v>
      </c>
      <c r="E3626" s="326"/>
      <c r="F3626" s="326"/>
      <c r="G3626" s="326"/>
      <c r="H3626" s="326"/>
      <c r="I3626" s="327">
        <v>0.17449999999999999</v>
      </c>
      <c r="J3626" s="326"/>
      <c r="K3626" s="326"/>
      <c r="L3626" s="328"/>
      <c r="M3626" s="326"/>
      <c r="N3626" s="326"/>
      <c r="O3626" s="327">
        <v>0.17449999999999999</v>
      </c>
      <c r="P3626" s="326"/>
      <c r="Q3626" s="290">
        <v>0</v>
      </c>
    </row>
    <row r="3627" spans="1:17" ht="13.8" hidden="1" outlineLevel="1" collapsed="1" thickBot="1" x14ac:dyDescent="0.3">
      <c r="A3627" s="287"/>
      <c r="B3627" s="287"/>
      <c r="C3627" s="287"/>
      <c r="D3627" s="325">
        <v>100460130</v>
      </c>
      <c r="E3627" s="326"/>
      <c r="F3627" s="326"/>
      <c r="G3627" s="326"/>
      <c r="H3627" s="326"/>
      <c r="I3627" s="327">
        <v>0.17449999999999999</v>
      </c>
      <c r="J3627" s="326"/>
      <c r="K3627" s="326"/>
      <c r="L3627" s="328"/>
      <c r="M3627" s="326"/>
      <c r="N3627" s="326"/>
      <c r="O3627" s="327">
        <v>0.17449999999999999</v>
      </c>
      <c r="P3627" s="326"/>
      <c r="Q3627" s="290">
        <v>0</v>
      </c>
    </row>
    <row r="3628" spans="1:17" ht="13.8" hidden="1" outlineLevel="1" collapsed="1" thickBot="1" x14ac:dyDescent="0.3">
      <c r="A3628" s="287"/>
      <c r="B3628" s="287"/>
      <c r="C3628" s="287"/>
      <c r="D3628" s="325">
        <v>100460184</v>
      </c>
      <c r="E3628" s="326"/>
      <c r="F3628" s="326"/>
      <c r="G3628" s="326"/>
      <c r="H3628" s="326"/>
      <c r="I3628" s="327">
        <v>0.17449999999999999</v>
      </c>
      <c r="J3628" s="326"/>
      <c r="K3628" s="326"/>
      <c r="L3628" s="328"/>
      <c r="M3628" s="326"/>
      <c r="N3628" s="326"/>
      <c r="O3628" s="327">
        <v>0.17449999999999999</v>
      </c>
      <c r="P3628" s="326"/>
      <c r="Q3628" s="290">
        <v>0</v>
      </c>
    </row>
    <row r="3629" spans="1:17" ht="13.8" hidden="1" outlineLevel="1" collapsed="1" thickBot="1" x14ac:dyDescent="0.3">
      <c r="A3629" s="287"/>
      <c r="B3629" s="287"/>
      <c r="C3629" s="287"/>
      <c r="D3629" s="325">
        <v>100460186</v>
      </c>
      <c r="E3629" s="326"/>
      <c r="F3629" s="326"/>
      <c r="G3629" s="326"/>
      <c r="H3629" s="326"/>
      <c r="I3629" s="327">
        <v>0.23</v>
      </c>
      <c r="J3629" s="326"/>
      <c r="K3629" s="326"/>
      <c r="L3629" s="328"/>
      <c r="M3629" s="326"/>
      <c r="N3629" s="326"/>
      <c r="O3629" s="327">
        <v>0.23</v>
      </c>
      <c r="P3629" s="326"/>
      <c r="Q3629" s="290">
        <v>0</v>
      </c>
    </row>
    <row r="3630" spans="1:17" ht="13.8" hidden="1" outlineLevel="1" collapsed="1" thickBot="1" x14ac:dyDescent="0.3">
      <c r="A3630" s="287"/>
      <c r="B3630" s="287"/>
      <c r="C3630" s="287"/>
      <c r="D3630" s="325">
        <v>100460190</v>
      </c>
      <c r="E3630" s="326"/>
      <c r="F3630" s="326"/>
      <c r="G3630" s="326"/>
      <c r="H3630" s="326"/>
      <c r="I3630" s="327">
        <v>0.17449999999999999</v>
      </c>
      <c r="J3630" s="326"/>
      <c r="K3630" s="326"/>
      <c r="L3630" s="328"/>
      <c r="M3630" s="326"/>
      <c r="N3630" s="326"/>
      <c r="O3630" s="327">
        <v>0.17449999999999999</v>
      </c>
      <c r="P3630" s="326"/>
      <c r="Q3630" s="290">
        <v>0</v>
      </c>
    </row>
    <row r="3631" spans="1:17" ht="13.8" hidden="1" outlineLevel="1" collapsed="1" thickBot="1" x14ac:dyDescent="0.3">
      <c r="A3631" s="287"/>
      <c r="B3631" s="287"/>
      <c r="C3631" s="287"/>
      <c r="D3631" s="325">
        <v>100460191</v>
      </c>
      <c r="E3631" s="326"/>
      <c r="F3631" s="326"/>
      <c r="G3631" s="326"/>
      <c r="H3631" s="326"/>
      <c r="I3631" s="327">
        <v>0.17449999999999999</v>
      </c>
      <c r="J3631" s="326"/>
      <c r="K3631" s="326"/>
      <c r="L3631" s="328"/>
      <c r="M3631" s="326"/>
      <c r="N3631" s="326"/>
      <c r="O3631" s="327">
        <v>0.17449999999999999</v>
      </c>
      <c r="P3631" s="326"/>
      <c r="Q3631" s="290">
        <v>0</v>
      </c>
    </row>
    <row r="3632" spans="1:17" ht="13.8" hidden="1" outlineLevel="1" collapsed="1" thickBot="1" x14ac:dyDescent="0.3">
      <c r="A3632" s="287"/>
      <c r="B3632" s="287"/>
      <c r="C3632" s="287"/>
      <c r="D3632" s="325">
        <v>100460192</v>
      </c>
      <c r="E3632" s="326"/>
      <c r="F3632" s="326"/>
      <c r="G3632" s="326"/>
      <c r="H3632" s="326"/>
      <c r="I3632" s="327">
        <v>0.17449999999999999</v>
      </c>
      <c r="J3632" s="326"/>
      <c r="K3632" s="326"/>
      <c r="L3632" s="328"/>
      <c r="M3632" s="326"/>
      <c r="N3632" s="326"/>
      <c r="O3632" s="327">
        <v>0.17449999999999999</v>
      </c>
      <c r="P3632" s="326"/>
      <c r="Q3632" s="290">
        <v>0</v>
      </c>
    </row>
    <row r="3633" spans="1:17" ht="13.8" hidden="1" outlineLevel="1" collapsed="1" thickBot="1" x14ac:dyDescent="0.3">
      <c r="A3633" s="287"/>
      <c r="B3633" s="287"/>
      <c r="C3633" s="287"/>
      <c r="D3633" s="325">
        <v>100460163</v>
      </c>
      <c r="E3633" s="326"/>
      <c r="F3633" s="326"/>
      <c r="G3633" s="326"/>
      <c r="H3633" s="326"/>
      <c r="I3633" s="327">
        <v>1.95</v>
      </c>
      <c r="J3633" s="326"/>
      <c r="K3633" s="326"/>
      <c r="L3633" s="328"/>
      <c r="M3633" s="326"/>
      <c r="N3633" s="326"/>
      <c r="O3633" s="327">
        <v>1.95</v>
      </c>
      <c r="P3633" s="326"/>
      <c r="Q3633" s="290">
        <v>0</v>
      </c>
    </row>
    <row r="3634" spans="1:17" ht="13.8" hidden="1" outlineLevel="1" collapsed="1" thickBot="1" x14ac:dyDescent="0.3">
      <c r="A3634" s="287"/>
      <c r="B3634" s="287"/>
      <c r="C3634" s="287"/>
      <c r="D3634" s="325">
        <v>100460207</v>
      </c>
      <c r="E3634" s="326"/>
      <c r="F3634" s="326"/>
      <c r="G3634" s="326"/>
      <c r="H3634" s="326"/>
      <c r="I3634" s="327">
        <v>0.21</v>
      </c>
      <c r="J3634" s="326"/>
      <c r="K3634" s="326"/>
      <c r="L3634" s="328"/>
      <c r="M3634" s="326"/>
      <c r="N3634" s="326"/>
      <c r="O3634" s="327">
        <v>0.21</v>
      </c>
      <c r="P3634" s="326"/>
      <c r="Q3634" s="290">
        <v>0</v>
      </c>
    </row>
    <row r="3635" spans="1:17" ht="13.8" hidden="1" outlineLevel="1" collapsed="1" thickBot="1" x14ac:dyDescent="0.3">
      <c r="A3635" s="287"/>
      <c r="B3635" s="287"/>
      <c r="C3635" s="287"/>
      <c r="D3635" s="325">
        <v>100460209</v>
      </c>
      <c r="E3635" s="326"/>
      <c r="F3635" s="326"/>
      <c r="G3635" s="326"/>
      <c r="H3635" s="326"/>
      <c r="I3635" s="327">
        <v>0.17449999999999999</v>
      </c>
      <c r="J3635" s="326"/>
      <c r="K3635" s="326"/>
      <c r="L3635" s="328"/>
      <c r="M3635" s="326"/>
      <c r="N3635" s="326"/>
      <c r="O3635" s="327">
        <v>0.17449999999999999</v>
      </c>
      <c r="P3635" s="326"/>
      <c r="Q3635" s="290">
        <v>0</v>
      </c>
    </row>
    <row r="3636" spans="1:17" ht="13.8" hidden="1" outlineLevel="1" collapsed="1" thickBot="1" x14ac:dyDescent="0.3">
      <c r="A3636" s="287"/>
      <c r="B3636" s="287"/>
      <c r="C3636" s="287"/>
      <c r="D3636" s="325">
        <v>100460356</v>
      </c>
      <c r="E3636" s="326"/>
      <c r="F3636" s="326"/>
      <c r="G3636" s="326"/>
      <c r="H3636" s="326"/>
      <c r="I3636" s="327">
        <v>0.17449999999999999</v>
      </c>
      <c r="J3636" s="326"/>
      <c r="K3636" s="326"/>
      <c r="L3636" s="328"/>
      <c r="M3636" s="326"/>
      <c r="N3636" s="326"/>
      <c r="O3636" s="327">
        <v>0.17449999999999999</v>
      </c>
      <c r="P3636" s="326"/>
      <c r="Q3636" s="290">
        <v>0</v>
      </c>
    </row>
    <row r="3637" spans="1:17" ht="13.8" hidden="1" outlineLevel="1" collapsed="1" thickBot="1" x14ac:dyDescent="0.3">
      <c r="A3637" s="287"/>
      <c r="B3637" s="287"/>
      <c r="C3637" s="287"/>
      <c r="D3637" s="325">
        <v>100460362</v>
      </c>
      <c r="E3637" s="326"/>
      <c r="F3637" s="326"/>
      <c r="G3637" s="326"/>
      <c r="H3637" s="326"/>
      <c r="I3637" s="327">
        <v>0.47</v>
      </c>
      <c r="J3637" s="326"/>
      <c r="K3637" s="326"/>
      <c r="L3637" s="328"/>
      <c r="M3637" s="326"/>
      <c r="N3637" s="326"/>
      <c r="O3637" s="327">
        <v>0.47</v>
      </c>
      <c r="P3637" s="326"/>
      <c r="Q3637" s="290">
        <v>0</v>
      </c>
    </row>
    <row r="3638" spans="1:17" ht="13.8" hidden="1" outlineLevel="1" collapsed="1" thickBot="1" x14ac:dyDescent="0.3">
      <c r="A3638" s="287"/>
      <c r="B3638" s="287"/>
      <c r="C3638" s="287"/>
      <c r="D3638" s="325">
        <v>100460367</v>
      </c>
      <c r="E3638" s="326"/>
      <c r="F3638" s="326"/>
      <c r="G3638" s="326"/>
      <c r="H3638" s="326"/>
      <c r="I3638" s="327">
        <v>0.38</v>
      </c>
      <c r="J3638" s="326"/>
      <c r="K3638" s="326"/>
      <c r="L3638" s="328"/>
      <c r="M3638" s="326"/>
      <c r="N3638" s="326"/>
      <c r="O3638" s="327">
        <v>0.38</v>
      </c>
      <c r="P3638" s="326"/>
      <c r="Q3638" s="290">
        <v>0</v>
      </c>
    </row>
    <row r="3639" spans="1:17" ht="13.8" hidden="1" outlineLevel="1" collapsed="1" thickBot="1" x14ac:dyDescent="0.3">
      <c r="A3639" s="287"/>
      <c r="B3639" s="287"/>
      <c r="C3639" s="287"/>
      <c r="D3639" s="325">
        <v>100460368</v>
      </c>
      <c r="E3639" s="326"/>
      <c r="F3639" s="326"/>
      <c r="G3639" s="326"/>
      <c r="H3639" s="326"/>
      <c r="I3639" s="327">
        <v>0.17449999999999999</v>
      </c>
      <c r="J3639" s="326"/>
      <c r="K3639" s="326"/>
      <c r="L3639" s="328"/>
      <c r="M3639" s="326"/>
      <c r="N3639" s="326"/>
      <c r="O3639" s="327">
        <v>0.17449999999999999</v>
      </c>
      <c r="P3639" s="326"/>
      <c r="Q3639" s="290">
        <v>0</v>
      </c>
    </row>
    <row r="3640" spans="1:17" ht="13.8" hidden="1" outlineLevel="1" collapsed="1" thickBot="1" x14ac:dyDescent="0.3">
      <c r="A3640" s="287"/>
      <c r="B3640" s="287"/>
      <c r="C3640" s="287"/>
      <c r="D3640" s="325">
        <v>100460370</v>
      </c>
      <c r="E3640" s="326"/>
      <c r="F3640" s="326"/>
      <c r="G3640" s="326"/>
      <c r="H3640" s="326"/>
      <c r="I3640" s="327">
        <v>0.17449999999999999</v>
      </c>
      <c r="J3640" s="326"/>
      <c r="K3640" s="326"/>
      <c r="L3640" s="328"/>
      <c r="M3640" s="326"/>
      <c r="N3640" s="326"/>
      <c r="O3640" s="327">
        <v>0.17449999999999999</v>
      </c>
      <c r="P3640" s="326"/>
      <c r="Q3640" s="290">
        <v>0</v>
      </c>
    </row>
    <row r="3641" spans="1:17" ht="13.8" hidden="1" outlineLevel="1" collapsed="1" thickBot="1" x14ac:dyDescent="0.3">
      <c r="A3641" s="287"/>
      <c r="B3641" s="287"/>
      <c r="C3641" s="287"/>
      <c r="D3641" s="325">
        <v>100460371</v>
      </c>
      <c r="E3641" s="326"/>
      <c r="F3641" s="326"/>
      <c r="G3641" s="326"/>
      <c r="H3641" s="326"/>
      <c r="I3641" s="327">
        <v>0.17449999999999999</v>
      </c>
      <c r="J3641" s="326"/>
      <c r="K3641" s="326"/>
      <c r="L3641" s="328"/>
      <c r="M3641" s="326"/>
      <c r="N3641" s="326"/>
      <c r="O3641" s="327">
        <v>0.17449999999999999</v>
      </c>
      <c r="P3641" s="326"/>
      <c r="Q3641" s="290">
        <v>0</v>
      </c>
    </row>
    <row r="3642" spans="1:17" ht="13.8" hidden="1" outlineLevel="1" collapsed="1" thickBot="1" x14ac:dyDescent="0.3">
      <c r="A3642" s="287"/>
      <c r="B3642" s="287"/>
      <c r="C3642" s="287"/>
      <c r="D3642" s="325">
        <v>100460373</v>
      </c>
      <c r="E3642" s="326"/>
      <c r="F3642" s="326"/>
      <c r="G3642" s="326"/>
      <c r="H3642" s="326"/>
      <c r="I3642" s="327">
        <v>2.72</v>
      </c>
      <c r="J3642" s="326"/>
      <c r="K3642" s="326"/>
      <c r="L3642" s="328"/>
      <c r="M3642" s="326"/>
      <c r="N3642" s="326"/>
      <c r="O3642" s="327">
        <v>2.72</v>
      </c>
      <c r="P3642" s="326"/>
      <c r="Q3642" s="290">
        <v>0</v>
      </c>
    </row>
    <row r="3643" spans="1:17" ht="13.8" hidden="1" outlineLevel="1" collapsed="1" thickBot="1" x14ac:dyDescent="0.3">
      <c r="A3643" s="287"/>
      <c r="B3643" s="287"/>
      <c r="C3643" s="287"/>
      <c r="D3643" s="325">
        <v>100460374</v>
      </c>
      <c r="E3643" s="326"/>
      <c r="F3643" s="326"/>
      <c r="G3643" s="326"/>
      <c r="H3643" s="326"/>
      <c r="I3643" s="327">
        <v>0.17449999999999999</v>
      </c>
      <c r="J3643" s="326"/>
      <c r="K3643" s="326"/>
      <c r="L3643" s="328"/>
      <c r="M3643" s="326"/>
      <c r="N3643" s="326"/>
      <c r="O3643" s="327">
        <v>0.17449999999999999</v>
      </c>
      <c r="P3643" s="326"/>
      <c r="Q3643" s="290">
        <v>0</v>
      </c>
    </row>
    <row r="3644" spans="1:17" ht="13.8" hidden="1" outlineLevel="1" collapsed="1" thickBot="1" x14ac:dyDescent="0.3">
      <c r="A3644" s="287"/>
      <c r="B3644" s="287"/>
      <c r="C3644" s="287"/>
      <c r="D3644" s="325">
        <v>100460306</v>
      </c>
      <c r="E3644" s="326"/>
      <c r="F3644" s="326"/>
      <c r="G3644" s="326"/>
      <c r="H3644" s="326"/>
      <c r="I3644" s="327">
        <v>0.17449999999999999</v>
      </c>
      <c r="J3644" s="326"/>
      <c r="K3644" s="326"/>
      <c r="L3644" s="328"/>
      <c r="M3644" s="326"/>
      <c r="N3644" s="326"/>
      <c r="O3644" s="327">
        <v>0.17449999999999999</v>
      </c>
      <c r="P3644" s="326"/>
      <c r="Q3644" s="290">
        <v>0</v>
      </c>
    </row>
    <row r="3645" spans="1:17" ht="13.8" hidden="1" outlineLevel="1" collapsed="1" thickBot="1" x14ac:dyDescent="0.3">
      <c r="A3645" s="287"/>
      <c r="B3645" s="287"/>
      <c r="C3645" s="287"/>
      <c r="D3645" s="325">
        <v>100460310</v>
      </c>
      <c r="E3645" s="326"/>
      <c r="F3645" s="326"/>
      <c r="G3645" s="326"/>
      <c r="H3645" s="326"/>
      <c r="I3645" s="327">
        <v>0.5</v>
      </c>
      <c r="J3645" s="326"/>
      <c r="K3645" s="326"/>
      <c r="L3645" s="328"/>
      <c r="M3645" s="326"/>
      <c r="N3645" s="326"/>
      <c r="O3645" s="327">
        <v>0.5</v>
      </c>
      <c r="P3645" s="326"/>
      <c r="Q3645" s="290">
        <v>0</v>
      </c>
    </row>
    <row r="3646" spans="1:17" ht="13.8" hidden="1" outlineLevel="1" collapsed="1" thickBot="1" x14ac:dyDescent="0.3">
      <c r="A3646" s="287"/>
      <c r="B3646" s="287"/>
      <c r="C3646" s="287"/>
      <c r="D3646" s="325">
        <v>100460313</v>
      </c>
      <c r="E3646" s="326"/>
      <c r="F3646" s="326"/>
      <c r="G3646" s="326"/>
      <c r="H3646" s="326"/>
      <c r="I3646" s="327">
        <v>0.17449999999999999</v>
      </c>
      <c r="J3646" s="326"/>
      <c r="K3646" s="326"/>
      <c r="L3646" s="328"/>
      <c r="M3646" s="326"/>
      <c r="N3646" s="326"/>
      <c r="O3646" s="327">
        <v>0.17449999999999999</v>
      </c>
      <c r="P3646" s="326"/>
      <c r="Q3646" s="290">
        <v>0</v>
      </c>
    </row>
    <row r="3647" spans="1:17" ht="13.8" hidden="1" outlineLevel="1" collapsed="1" thickBot="1" x14ac:dyDescent="0.3">
      <c r="A3647" s="287"/>
      <c r="B3647" s="287"/>
      <c r="C3647" s="287"/>
      <c r="D3647" s="325">
        <v>100460319</v>
      </c>
      <c r="E3647" s="326"/>
      <c r="F3647" s="326"/>
      <c r="G3647" s="326"/>
      <c r="H3647" s="326"/>
      <c r="I3647" s="327">
        <v>0.17449999999999999</v>
      </c>
      <c r="J3647" s="326"/>
      <c r="K3647" s="326"/>
      <c r="L3647" s="328"/>
      <c r="M3647" s="326"/>
      <c r="N3647" s="326"/>
      <c r="O3647" s="327">
        <v>0.17449999999999999</v>
      </c>
      <c r="P3647" s="326"/>
      <c r="Q3647" s="290">
        <v>0</v>
      </c>
    </row>
    <row r="3648" spans="1:17" ht="13.8" hidden="1" outlineLevel="1" collapsed="1" thickBot="1" x14ac:dyDescent="0.3">
      <c r="A3648" s="287"/>
      <c r="B3648" s="287"/>
      <c r="C3648" s="287"/>
      <c r="D3648" s="325">
        <v>100460332</v>
      </c>
      <c r="E3648" s="326"/>
      <c r="F3648" s="326"/>
      <c r="G3648" s="326"/>
      <c r="H3648" s="326"/>
      <c r="I3648" s="327">
        <v>0.17449999999999999</v>
      </c>
      <c r="J3648" s="326"/>
      <c r="K3648" s="326"/>
      <c r="L3648" s="328"/>
      <c r="M3648" s="326"/>
      <c r="N3648" s="326"/>
      <c r="O3648" s="327">
        <v>0.17449999999999999</v>
      </c>
      <c r="P3648" s="326"/>
      <c r="Q3648" s="290">
        <v>0</v>
      </c>
    </row>
    <row r="3649" spans="1:17" ht="13.8" hidden="1" outlineLevel="1" collapsed="1" thickBot="1" x14ac:dyDescent="0.3">
      <c r="A3649" s="287"/>
      <c r="B3649" s="287"/>
      <c r="C3649" s="287"/>
      <c r="D3649" s="325">
        <v>100460334</v>
      </c>
      <c r="E3649" s="326"/>
      <c r="F3649" s="326"/>
      <c r="G3649" s="326"/>
      <c r="H3649" s="326"/>
      <c r="I3649" s="327">
        <v>0.15</v>
      </c>
      <c r="J3649" s="326"/>
      <c r="K3649" s="326"/>
      <c r="L3649" s="328"/>
      <c r="M3649" s="326"/>
      <c r="N3649" s="326"/>
      <c r="O3649" s="327">
        <v>0.15</v>
      </c>
      <c r="P3649" s="326"/>
      <c r="Q3649" s="290">
        <v>0</v>
      </c>
    </row>
    <row r="3650" spans="1:17" ht="13.8" hidden="1" outlineLevel="1" collapsed="1" thickBot="1" x14ac:dyDescent="0.3">
      <c r="A3650" s="287"/>
      <c r="B3650" s="287"/>
      <c r="C3650" s="287"/>
      <c r="D3650" s="325">
        <v>100460213</v>
      </c>
      <c r="E3650" s="326"/>
      <c r="F3650" s="326"/>
      <c r="G3650" s="326"/>
      <c r="H3650" s="326"/>
      <c r="I3650" s="327">
        <v>0.64</v>
      </c>
      <c r="J3650" s="326"/>
      <c r="K3650" s="326"/>
      <c r="L3650" s="328"/>
      <c r="M3650" s="326"/>
      <c r="N3650" s="326"/>
      <c r="O3650" s="327">
        <v>0.64</v>
      </c>
      <c r="P3650" s="326"/>
      <c r="Q3650" s="290">
        <v>0</v>
      </c>
    </row>
    <row r="3651" spans="1:17" ht="13.8" hidden="1" outlineLevel="1" collapsed="1" thickBot="1" x14ac:dyDescent="0.3">
      <c r="A3651" s="287"/>
      <c r="B3651" s="287"/>
      <c r="C3651" s="287"/>
      <c r="D3651" s="325">
        <v>100460214</v>
      </c>
      <c r="E3651" s="326"/>
      <c r="F3651" s="326"/>
      <c r="G3651" s="326"/>
      <c r="H3651" s="326"/>
      <c r="I3651" s="327">
        <v>0.17449999999999999</v>
      </c>
      <c r="J3651" s="326"/>
      <c r="K3651" s="326"/>
      <c r="L3651" s="328"/>
      <c r="M3651" s="326"/>
      <c r="N3651" s="326"/>
      <c r="O3651" s="327">
        <v>0.17449999999999999</v>
      </c>
      <c r="P3651" s="326"/>
      <c r="Q3651" s="290">
        <v>0</v>
      </c>
    </row>
    <row r="3652" spans="1:17" ht="13.8" hidden="1" outlineLevel="1" collapsed="1" thickBot="1" x14ac:dyDescent="0.3">
      <c r="A3652" s="287"/>
      <c r="B3652" s="287"/>
      <c r="C3652" s="287"/>
      <c r="D3652" s="325">
        <v>100460394</v>
      </c>
      <c r="E3652" s="326"/>
      <c r="F3652" s="326"/>
      <c r="G3652" s="326"/>
      <c r="H3652" s="326"/>
      <c r="I3652" s="327">
        <v>0.37</v>
      </c>
      <c r="J3652" s="326"/>
      <c r="K3652" s="326"/>
      <c r="L3652" s="328"/>
      <c r="M3652" s="326"/>
      <c r="N3652" s="326"/>
      <c r="O3652" s="327">
        <v>0.37</v>
      </c>
      <c r="P3652" s="326"/>
      <c r="Q3652" s="290">
        <v>0</v>
      </c>
    </row>
    <row r="3653" spans="1:17" ht="13.8" hidden="1" outlineLevel="1" collapsed="1" thickBot="1" x14ac:dyDescent="0.3">
      <c r="A3653" s="287"/>
      <c r="B3653" s="287"/>
      <c r="C3653" s="287"/>
      <c r="D3653" s="325">
        <v>100460401</v>
      </c>
      <c r="E3653" s="326"/>
      <c r="F3653" s="326"/>
      <c r="G3653" s="326"/>
      <c r="H3653" s="326"/>
      <c r="I3653" s="327">
        <v>0.55000000000000004</v>
      </c>
      <c r="J3653" s="326"/>
      <c r="K3653" s="326"/>
      <c r="L3653" s="328"/>
      <c r="M3653" s="326"/>
      <c r="N3653" s="326"/>
      <c r="O3653" s="327">
        <v>0.55000000000000004</v>
      </c>
      <c r="P3653" s="326"/>
      <c r="Q3653" s="290">
        <v>0</v>
      </c>
    </row>
    <row r="3654" spans="1:17" ht="13.8" hidden="1" outlineLevel="1" collapsed="1" thickBot="1" x14ac:dyDescent="0.3">
      <c r="A3654" s="287"/>
      <c r="B3654" s="287"/>
      <c r="C3654" s="287"/>
      <c r="D3654" s="325">
        <v>100460412</v>
      </c>
      <c r="E3654" s="326"/>
      <c r="F3654" s="326"/>
      <c r="G3654" s="326"/>
      <c r="H3654" s="326"/>
      <c r="I3654" s="327">
        <v>0.54</v>
      </c>
      <c r="J3654" s="326"/>
      <c r="K3654" s="326"/>
      <c r="L3654" s="328"/>
      <c r="M3654" s="326"/>
      <c r="N3654" s="326"/>
      <c r="O3654" s="327">
        <v>0.54</v>
      </c>
      <c r="P3654" s="326"/>
      <c r="Q3654" s="290">
        <v>0</v>
      </c>
    </row>
    <row r="3655" spans="1:17" ht="13.8" hidden="1" outlineLevel="1" collapsed="1" thickBot="1" x14ac:dyDescent="0.3">
      <c r="A3655" s="287"/>
      <c r="B3655" s="287"/>
      <c r="C3655" s="287"/>
      <c r="D3655" s="325">
        <v>100460417</v>
      </c>
      <c r="E3655" s="326"/>
      <c r="F3655" s="326"/>
      <c r="G3655" s="326"/>
      <c r="H3655" s="326"/>
      <c r="I3655" s="327">
        <v>0.57999999999999996</v>
      </c>
      <c r="J3655" s="326"/>
      <c r="K3655" s="326"/>
      <c r="L3655" s="328"/>
      <c r="M3655" s="326"/>
      <c r="N3655" s="326"/>
      <c r="O3655" s="327">
        <v>0.57999999999999996</v>
      </c>
      <c r="P3655" s="326"/>
      <c r="Q3655" s="290">
        <v>0</v>
      </c>
    </row>
    <row r="3656" spans="1:17" ht="13.8" hidden="1" outlineLevel="1" collapsed="1" thickBot="1" x14ac:dyDescent="0.3">
      <c r="A3656" s="287"/>
      <c r="B3656" s="287"/>
      <c r="C3656" s="287"/>
      <c r="D3656" s="325">
        <v>100460418</v>
      </c>
      <c r="E3656" s="326"/>
      <c r="F3656" s="326"/>
      <c r="G3656" s="326"/>
      <c r="H3656" s="326"/>
      <c r="I3656" s="327">
        <v>0.27</v>
      </c>
      <c r="J3656" s="326"/>
      <c r="K3656" s="326"/>
      <c r="L3656" s="328"/>
      <c r="M3656" s="326"/>
      <c r="N3656" s="326"/>
      <c r="O3656" s="327">
        <v>0.27</v>
      </c>
      <c r="P3656" s="326"/>
      <c r="Q3656" s="290">
        <v>0</v>
      </c>
    </row>
    <row r="3657" spans="1:17" ht="13.8" hidden="1" outlineLevel="1" collapsed="1" thickBot="1" x14ac:dyDescent="0.3">
      <c r="A3657" s="287"/>
      <c r="B3657" s="287"/>
      <c r="C3657" s="287"/>
      <c r="D3657" s="325">
        <v>100460419</v>
      </c>
      <c r="E3657" s="326"/>
      <c r="F3657" s="326"/>
      <c r="G3657" s="326"/>
      <c r="H3657" s="326"/>
      <c r="I3657" s="327">
        <v>0.17449999999999999</v>
      </c>
      <c r="J3657" s="326"/>
      <c r="K3657" s="326"/>
      <c r="L3657" s="328"/>
      <c r="M3657" s="326"/>
      <c r="N3657" s="326"/>
      <c r="O3657" s="327">
        <v>0.17449999999999999</v>
      </c>
      <c r="P3657" s="326"/>
      <c r="Q3657" s="290">
        <v>0</v>
      </c>
    </row>
    <row r="3658" spans="1:17" ht="13.8" hidden="1" outlineLevel="1" collapsed="1" thickBot="1" x14ac:dyDescent="0.3">
      <c r="A3658" s="287"/>
      <c r="B3658" s="287"/>
      <c r="C3658" s="287"/>
      <c r="D3658" s="325">
        <v>100460421</v>
      </c>
      <c r="E3658" s="326"/>
      <c r="F3658" s="326"/>
      <c r="G3658" s="326"/>
      <c r="H3658" s="326"/>
      <c r="I3658" s="327">
        <v>0.17449999999999999</v>
      </c>
      <c r="J3658" s="326"/>
      <c r="K3658" s="326"/>
      <c r="L3658" s="328"/>
      <c r="M3658" s="326"/>
      <c r="N3658" s="326"/>
      <c r="O3658" s="327">
        <v>0.17449999999999999</v>
      </c>
      <c r="P3658" s="326"/>
      <c r="Q3658" s="290">
        <v>0</v>
      </c>
    </row>
    <row r="3659" spans="1:17" ht="13.8" hidden="1" outlineLevel="1" collapsed="1" thickBot="1" x14ac:dyDescent="0.3">
      <c r="A3659" s="287"/>
      <c r="B3659" s="287"/>
      <c r="C3659" s="287"/>
      <c r="D3659" s="325">
        <v>100460343</v>
      </c>
      <c r="E3659" s="326"/>
      <c r="F3659" s="326"/>
      <c r="G3659" s="326"/>
      <c r="H3659" s="326"/>
      <c r="I3659" s="327">
        <v>0.17449999999999999</v>
      </c>
      <c r="J3659" s="326"/>
      <c r="K3659" s="326"/>
      <c r="L3659" s="328"/>
      <c r="M3659" s="326"/>
      <c r="N3659" s="326"/>
      <c r="O3659" s="327">
        <v>0.17449999999999999</v>
      </c>
      <c r="P3659" s="326"/>
      <c r="Q3659" s="290">
        <v>0</v>
      </c>
    </row>
    <row r="3660" spans="1:17" ht="13.8" hidden="1" outlineLevel="1" collapsed="1" thickBot="1" x14ac:dyDescent="0.3">
      <c r="A3660" s="287"/>
      <c r="B3660" s="287"/>
      <c r="C3660" s="287"/>
      <c r="D3660" s="325">
        <v>100460348</v>
      </c>
      <c r="E3660" s="326"/>
      <c r="F3660" s="326"/>
      <c r="G3660" s="326"/>
      <c r="H3660" s="326"/>
      <c r="I3660" s="327">
        <v>0.17449999999999999</v>
      </c>
      <c r="J3660" s="326"/>
      <c r="K3660" s="326"/>
      <c r="L3660" s="328"/>
      <c r="M3660" s="326"/>
      <c r="N3660" s="326"/>
      <c r="O3660" s="327">
        <v>0.17449999999999999</v>
      </c>
      <c r="P3660" s="326"/>
      <c r="Q3660" s="290">
        <v>0</v>
      </c>
    </row>
    <row r="3661" spans="1:17" ht="13.8" hidden="1" outlineLevel="1" collapsed="1" thickBot="1" x14ac:dyDescent="0.3">
      <c r="A3661" s="287"/>
      <c r="B3661" s="287"/>
      <c r="C3661" s="287"/>
      <c r="D3661" s="325">
        <v>100460349</v>
      </c>
      <c r="E3661" s="326"/>
      <c r="F3661" s="326"/>
      <c r="G3661" s="326"/>
      <c r="H3661" s="326"/>
      <c r="I3661" s="327">
        <v>0.17449999999999999</v>
      </c>
      <c r="J3661" s="326"/>
      <c r="K3661" s="326"/>
      <c r="L3661" s="328"/>
      <c r="M3661" s="326"/>
      <c r="N3661" s="326"/>
      <c r="O3661" s="327">
        <v>0.17449999999999999</v>
      </c>
      <c r="P3661" s="326"/>
      <c r="Q3661" s="290">
        <v>0</v>
      </c>
    </row>
    <row r="3662" spans="1:17" ht="13.8" hidden="1" outlineLevel="1" collapsed="1" thickBot="1" x14ac:dyDescent="0.3">
      <c r="A3662" s="287"/>
      <c r="B3662" s="287"/>
      <c r="C3662" s="287"/>
      <c r="D3662" s="325">
        <v>100460351</v>
      </c>
      <c r="E3662" s="326"/>
      <c r="F3662" s="326"/>
      <c r="G3662" s="326"/>
      <c r="H3662" s="326"/>
      <c r="I3662" s="327">
        <v>0.17449999999999999</v>
      </c>
      <c r="J3662" s="326"/>
      <c r="K3662" s="326"/>
      <c r="L3662" s="328"/>
      <c r="M3662" s="326"/>
      <c r="N3662" s="326"/>
      <c r="O3662" s="327">
        <v>0.17449999999999999</v>
      </c>
      <c r="P3662" s="326"/>
      <c r="Q3662" s="290">
        <v>0</v>
      </c>
    </row>
    <row r="3663" spans="1:17" ht="13.8" hidden="1" outlineLevel="1" collapsed="1" thickBot="1" x14ac:dyDescent="0.3">
      <c r="A3663" s="287"/>
      <c r="B3663" s="287"/>
      <c r="C3663" s="287"/>
      <c r="D3663" s="325">
        <v>100460354</v>
      </c>
      <c r="E3663" s="326"/>
      <c r="F3663" s="326"/>
      <c r="G3663" s="326"/>
      <c r="H3663" s="326"/>
      <c r="I3663" s="327">
        <v>0.17449999999999999</v>
      </c>
      <c r="J3663" s="326"/>
      <c r="K3663" s="326"/>
      <c r="L3663" s="328"/>
      <c r="M3663" s="326"/>
      <c r="N3663" s="326"/>
      <c r="O3663" s="327">
        <v>0.17449999999999999</v>
      </c>
      <c r="P3663" s="326"/>
      <c r="Q3663" s="290">
        <v>0</v>
      </c>
    </row>
    <row r="3664" spans="1:17" ht="13.8" hidden="1" outlineLevel="1" collapsed="1" thickBot="1" x14ac:dyDescent="0.3">
      <c r="A3664" s="287"/>
      <c r="B3664" s="287"/>
      <c r="C3664" s="287"/>
      <c r="D3664" s="325">
        <v>100460380</v>
      </c>
      <c r="E3664" s="326"/>
      <c r="F3664" s="326"/>
      <c r="G3664" s="326"/>
      <c r="H3664" s="326"/>
      <c r="I3664" s="327">
        <v>0.17449999999999999</v>
      </c>
      <c r="J3664" s="326"/>
      <c r="K3664" s="326"/>
      <c r="L3664" s="328"/>
      <c r="M3664" s="326"/>
      <c r="N3664" s="326"/>
      <c r="O3664" s="327">
        <v>0.17449999999999999</v>
      </c>
      <c r="P3664" s="326"/>
      <c r="Q3664" s="290">
        <v>0</v>
      </c>
    </row>
    <row r="3665" spans="1:17" ht="13.8" hidden="1" outlineLevel="1" collapsed="1" thickBot="1" x14ac:dyDescent="0.3">
      <c r="A3665" s="287"/>
      <c r="B3665" s="287"/>
      <c r="C3665" s="287"/>
      <c r="D3665" s="325">
        <v>100460381</v>
      </c>
      <c r="E3665" s="326"/>
      <c r="F3665" s="326"/>
      <c r="G3665" s="326"/>
      <c r="H3665" s="326"/>
      <c r="I3665" s="327">
        <v>0.17449999999999999</v>
      </c>
      <c r="J3665" s="326"/>
      <c r="K3665" s="326"/>
      <c r="L3665" s="328"/>
      <c r="M3665" s="326"/>
      <c r="N3665" s="326"/>
      <c r="O3665" s="327">
        <v>0.17449999999999999</v>
      </c>
      <c r="P3665" s="326"/>
      <c r="Q3665" s="290">
        <v>0</v>
      </c>
    </row>
    <row r="3666" spans="1:17" ht="13.8" hidden="1" outlineLevel="1" collapsed="1" thickBot="1" x14ac:dyDescent="0.3">
      <c r="A3666" s="287"/>
      <c r="B3666" s="287"/>
      <c r="C3666" s="287"/>
      <c r="D3666" s="325">
        <v>100460384</v>
      </c>
      <c r="E3666" s="326"/>
      <c r="F3666" s="326"/>
      <c r="G3666" s="326"/>
      <c r="H3666" s="326"/>
      <c r="I3666" s="327">
        <v>0.17449999999999999</v>
      </c>
      <c r="J3666" s="326"/>
      <c r="K3666" s="326"/>
      <c r="L3666" s="328"/>
      <c r="M3666" s="326"/>
      <c r="N3666" s="326"/>
      <c r="O3666" s="327">
        <v>0.17449999999999999</v>
      </c>
      <c r="P3666" s="326"/>
      <c r="Q3666" s="290">
        <v>0</v>
      </c>
    </row>
    <row r="3667" spans="1:17" ht="13.8" hidden="1" outlineLevel="1" collapsed="1" thickBot="1" x14ac:dyDescent="0.3">
      <c r="A3667" s="287"/>
      <c r="B3667" s="287"/>
      <c r="C3667" s="287"/>
      <c r="D3667" s="325">
        <v>100460548</v>
      </c>
      <c r="E3667" s="326"/>
      <c r="F3667" s="326"/>
      <c r="G3667" s="326"/>
      <c r="H3667" s="326"/>
      <c r="I3667" s="327">
        <v>0.17449999999999999</v>
      </c>
      <c r="J3667" s="326"/>
      <c r="K3667" s="326"/>
      <c r="L3667" s="328"/>
      <c r="M3667" s="326"/>
      <c r="N3667" s="326"/>
      <c r="O3667" s="327">
        <v>0.17449999999999999</v>
      </c>
      <c r="P3667" s="326"/>
      <c r="Q3667" s="290">
        <v>0</v>
      </c>
    </row>
    <row r="3668" spans="1:17" ht="13.8" hidden="1" outlineLevel="1" collapsed="1" thickBot="1" x14ac:dyDescent="0.3">
      <c r="A3668" s="287"/>
      <c r="B3668" s="287"/>
      <c r="C3668" s="287"/>
      <c r="D3668" s="325">
        <v>100460550</v>
      </c>
      <c r="E3668" s="326"/>
      <c r="F3668" s="326"/>
      <c r="G3668" s="326"/>
      <c r="H3668" s="326"/>
      <c r="I3668" s="327">
        <v>0.02</v>
      </c>
      <c r="J3668" s="326"/>
      <c r="K3668" s="326"/>
      <c r="L3668" s="328"/>
      <c r="M3668" s="326"/>
      <c r="N3668" s="326"/>
      <c r="O3668" s="327">
        <v>0.02</v>
      </c>
      <c r="P3668" s="326"/>
      <c r="Q3668" s="290">
        <v>0</v>
      </c>
    </row>
    <row r="3669" spans="1:17" ht="13.8" hidden="1" outlineLevel="1" collapsed="1" thickBot="1" x14ac:dyDescent="0.3">
      <c r="A3669" s="287"/>
      <c r="B3669" s="287"/>
      <c r="C3669" s="287"/>
      <c r="D3669" s="325">
        <v>100460552</v>
      </c>
      <c r="E3669" s="326"/>
      <c r="F3669" s="326"/>
      <c r="G3669" s="326"/>
      <c r="H3669" s="326"/>
      <c r="I3669" s="327">
        <v>0.17449999999999999</v>
      </c>
      <c r="J3669" s="326"/>
      <c r="K3669" s="326"/>
      <c r="L3669" s="328"/>
      <c r="M3669" s="326"/>
      <c r="N3669" s="326"/>
      <c r="O3669" s="327">
        <v>0.17449999999999999</v>
      </c>
      <c r="P3669" s="326"/>
      <c r="Q3669" s="290">
        <v>0</v>
      </c>
    </row>
    <row r="3670" spans="1:17" ht="13.8" hidden="1" outlineLevel="1" collapsed="1" thickBot="1" x14ac:dyDescent="0.3">
      <c r="A3670" s="287"/>
      <c r="B3670" s="287"/>
      <c r="C3670" s="287"/>
      <c r="D3670" s="325">
        <v>100460430</v>
      </c>
      <c r="E3670" s="326"/>
      <c r="F3670" s="326"/>
      <c r="G3670" s="326"/>
      <c r="H3670" s="326"/>
      <c r="I3670" s="327">
        <v>0.28000000000000003</v>
      </c>
      <c r="J3670" s="326"/>
      <c r="K3670" s="326"/>
      <c r="L3670" s="328"/>
      <c r="M3670" s="326"/>
      <c r="N3670" s="326"/>
      <c r="O3670" s="327">
        <v>0.28000000000000003</v>
      </c>
      <c r="P3670" s="326"/>
      <c r="Q3670" s="290">
        <v>0</v>
      </c>
    </row>
    <row r="3671" spans="1:17" ht="13.8" hidden="1" outlineLevel="1" collapsed="1" thickBot="1" x14ac:dyDescent="0.3">
      <c r="A3671" s="287"/>
      <c r="B3671" s="287"/>
      <c r="C3671" s="287"/>
      <c r="D3671" s="325">
        <v>100460434</v>
      </c>
      <c r="E3671" s="326"/>
      <c r="F3671" s="326"/>
      <c r="G3671" s="326"/>
      <c r="H3671" s="326"/>
      <c r="I3671" s="327">
        <v>0.47</v>
      </c>
      <c r="J3671" s="326"/>
      <c r="K3671" s="326"/>
      <c r="L3671" s="328"/>
      <c r="M3671" s="326"/>
      <c r="N3671" s="326"/>
      <c r="O3671" s="327">
        <v>0.47</v>
      </c>
      <c r="P3671" s="326"/>
      <c r="Q3671" s="290">
        <v>0</v>
      </c>
    </row>
    <row r="3672" spans="1:17" ht="13.8" hidden="1" outlineLevel="1" collapsed="1" thickBot="1" x14ac:dyDescent="0.3">
      <c r="A3672" s="287"/>
      <c r="B3672" s="287"/>
      <c r="C3672" s="287"/>
      <c r="D3672" s="325">
        <v>100460438</v>
      </c>
      <c r="E3672" s="326"/>
      <c r="F3672" s="326"/>
      <c r="G3672" s="326"/>
      <c r="H3672" s="326"/>
      <c r="I3672" s="327">
        <v>0.17449999999999999</v>
      </c>
      <c r="J3672" s="326"/>
      <c r="K3672" s="326"/>
      <c r="L3672" s="328"/>
      <c r="M3672" s="326"/>
      <c r="N3672" s="326"/>
      <c r="O3672" s="327">
        <v>0.17449999999999999</v>
      </c>
      <c r="P3672" s="326"/>
      <c r="Q3672" s="290">
        <v>0</v>
      </c>
    </row>
    <row r="3673" spans="1:17" ht="13.8" hidden="1" outlineLevel="1" collapsed="1" thickBot="1" x14ac:dyDescent="0.3">
      <c r="A3673" s="287"/>
      <c r="B3673" s="287"/>
      <c r="C3673" s="287"/>
      <c r="D3673" s="325">
        <v>100460447</v>
      </c>
      <c r="E3673" s="326"/>
      <c r="F3673" s="326"/>
      <c r="G3673" s="326"/>
      <c r="H3673" s="326"/>
      <c r="I3673" s="327">
        <v>0.17449999999999999</v>
      </c>
      <c r="J3673" s="326"/>
      <c r="K3673" s="326"/>
      <c r="L3673" s="328"/>
      <c r="M3673" s="326"/>
      <c r="N3673" s="326"/>
      <c r="O3673" s="327">
        <v>0.17449999999999999</v>
      </c>
      <c r="P3673" s="326"/>
      <c r="Q3673" s="290">
        <v>0</v>
      </c>
    </row>
    <row r="3674" spans="1:17" ht="13.8" hidden="1" outlineLevel="1" collapsed="1" thickBot="1" x14ac:dyDescent="0.3">
      <c r="A3674" s="287"/>
      <c r="B3674" s="287"/>
      <c r="C3674" s="287"/>
      <c r="D3674" s="325">
        <v>100460454</v>
      </c>
      <c r="E3674" s="326"/>
      <c r="F3674" s="326"/>
      <c r="G3674" s="326"/>
      <c r="H3674" s="326"/>
      <c r="I3674" s="327">
        <v>0.17449999999999999</v>
      </c>
      <c r="J3674" s="326"/>
      <c r="K3674" s="326"/>
      <c r="L3674" s="328"/>
      <c r="M3674" s="326"/>
      <c r="N3674" s="326"/>
      <c r="O3674" s="327">
        <v>0.17449999999999999</v>
      </c>
      <c r="P3674" s="326"/>
      <c r="Q3674" s="290">
        <v>0</v>
      </c>
    </row>
    <row r="3675" spans="1:17" ht="13.8" hidden="1" outlineLevel="1" collapsed="1" thickBot="1" x14ac:dyDescent="0.3">
      <c r="A3675" s="287"/>
      <c r="B3675" s="287"/>
      <c r="C3675" s="287"/>
      <c r="D3675" s="325">
        <v>100460466</v>
      </c>
      <c r="E3675" s="326"/>
      <c r="F3675" s="326"/>
      <c r="G3675" s="326"/>
      <c r="H3675" s="326"/>
      <c r="I3675" s="327">
        <v>0.17449999999999999</v>
      </c>
      <c r="J3675" s="326"/>
      <c r="K3675" s="326"/>
      <c r="L3675" s="328"/>
      <c r="M3675" s="326"/>
      <c r="N3675" s="326"/>
      <c r="O3675" s="327">
        <v>0.17449999999999999</v>
      </c>
      <c r="P3675" s="326"/>
      <c r="Q3675" s="290">
        <v>0</v>
      </c>
    </row>
    <row r="3676" spans="1:17" ht="13.8" hidden="1" outlineLevel="1" collapsed="1" thickBot="1" x14ac:dyDescent="0.3">
      <c r="A3676" s="287"/>
      <c r="B3676" s="287"/>
      <c r="C3676" s="287"/>
      <c r="D3676" s="325">
        <v>100460497</v>
      </c>
      <c r="E3676" s="326"/>
      <c r="F3676" s="326"/>
      <c r="G3676" s="326"/>
      <c r="H3676" s="326"/>
      <c r="I3676" s="327">
        <v>0.17449999999999999</v>
      </c>
      <c r="J3676" s="326"/>
      <c r="K3676" s="326"/>
      <c r="L3676" s="328"/>
      <c r="M3676" s="326"/>
      <c r="N3676" s="326"/>
      <c r="O3676" s="327">
        <v>0.17449999999999999</v>
      </c>
      <c r="P3676" s="326"/>
      <c r="Q3676" s="290">
        <v>0</v>
      </c>
    </row>
    <row r="3677" spans="1:17" ht="13.8" hidden="1" outlineLevel="1" collapsed="1" thickBot="1" x14ac:dyDescent="0.3">
      <c r="A3677" s="287"/>
      <c r="B3677" s="287"/>
      <c r="C3677" s="287"/>
      <c r="D3677" s="325">
        <v>100460503</v>
      </c>
      <c r="E3677" s="326"/>
      <c r="F3677" s="326"/>
      <c r="G3677" s="326"/>
      <c r="H3677" s="326"/>
      <c r="I3677" s="327">
        <v>0.18</v>
      </c>
      <c r="J3677" s="326"/>
      <c r="K3677" s="326"/>
      <c r="L3677" s="328"/>
      <c r="M3677" s="326"/>
      <c r="N3677" s="326"/>
      <c r="O3677" s="327">
        <v>0.18</v>
      </c>
      <c r="P3677" s="326"/>
      <c r="Q3677" s="290">
        <v>0</v>
      </c>
    </row>
    <row r="3678" spans="1:17" ht="13.8" hidden="1" outlineLevel="1" collapsed="1" thickBot="1" x14ac:dyDescent="0.3">
      <c r="A3678" s="287"/>
      <c r="B3678" s="287"/>
      <c r="C3678" s="287"/>
      <c r="D3678" s="325">
        <v>100460526</v>
      </c>
      <c r="E3678" s="326"/>
      <c r="F3678" s="326"/>
      <c r="G3678" s="326"/>
      <c r="H3678" s="326"/>
      <c r="I3678" s="327">
        <v>0.14000000000000001</v>
      </c>
      <c r="J3678" s="326"/>
      <c r="K3678" s="326"/>
      <c r="L3678" s="328"/>
      <c r="M3678" s="326"/>
      <c r="N3678" s="326"/>
      <c r="O3678" s="327">
        <v>0.14000000000000001</v>
      </c>
      <c r="P3678" s="326"/>
      <c r="Q3678" s="290">
        <v>0</v>
      </c>
    </row>
    <row r="3679" spans="1:17" ht="13.8" hidden="1" outlineLevel="1" collapsed="1" thickBot="1" x14ac:dyDescent="0.3">
      <c r="A3679" s="287"/>
      <c r="B3679" s="287"/>
      <c r="C3679" s="287"/>
      <c r="D3679" s="325">
        <v>100460528</v>
      </c>
      <c r="E3679" s="326"/>
      <c r="F3679" s="326"/>
      <c r="G3679" s="326"/>
      <c r="H3679" s="326"/>
      <c r="I3679" s="327">
        <v>0.18</v>
      </c>
      <c r="J3679" s="326"/>
      <c r="K3679" s="326"/>
      <c r="L3679" s="328"/>
      <c r="M3679" s="326"/>
      <c r="N3679" s="326"/>
      <c r="O3679" s="327">
        <v>0.18</v>
      </c>
      <c r="P3679" s="326"/>
      <c r="Q3679" s="290">
        <v>0</v>
      </c>
    </row>
    <row r="3680" spans="1:17" ht="13.8" hidden="1" outlineLevel="1" collapsed="1" thickBot="1" x14ac:dyDescent="0.3">
      <c r="A3680" s="287"/>
      <c r="B3680" s="287"/>
      <c r="C3680" s="287"/>
      <c r="D3680" s="325">
        <v>100460531</v>
      </c>
      <c r="E3680" s="326"/>
      <c r="F3680" s="326"/>
      <c r="G3680" s="326"/>
      <c r="H3680" s="326"/>
      <c r="I3680" s="327">
        <v>0</v>
      </c>
      <c r="J3680" s="326"/>
      <c r="K3680" s="326"/>
      <c r="L3680" s="328"/>
      <c r="M3680" s="326"/>
      <c r="N3680" s="326"/>
      <c r="O3680" s="327">
        <v>0</v>
      </c>
      <c r="P3680" s="326"/>
      <c r="Q3680" s="290">
        <v>0</v>
      </c>
    </row>
    <row r="3681" spans="1:17" ht="13.8" hidden="1" outlineLevel="1" collapsed="1" thickBot="1" x14ac:dyDescent="0.3">
      <c r="A3681" s="287"/>
      <c r="B3681" s="287"/>
      <c r="C3681" s="287"/>
      <c r="D3681" s="325">
        <v>100460539</v>
      </c>
      <c r="E3681" s="326"/>
      <c r="F3681" s="326"/>
      <c r="G3681" s="326"/>
      <c r="H3681" s="326"/>
      <c r="I3681" s="327">
        <v>0.17449999999999999</v>
      </c>
      <c r="J3681" s="326"/>
      <c r="K3681" s="326"/>
      <c r="L3681" s="328"/>
      <c r="M3681" s="326"/>
      <c r="N3681" s="326"/>
      <c r="O3681" s="327">
        <v>0.17449999999999999</v>
      </c>
      <c r="P3681" s="326"/>
      <c r="Q3681" s="290">
        <v>0</v>
      </c>
    </row>
    <row r="3682" spans="1:17" ht="13.8" hidden="1" outlineLevel="1" collapsed="1" thickBot="1" x14ac:dyDescent="0.3">
      <c r="A3682" s="287"/>
      <c r="B3682" s="287"/>
      <c r="C3682" s="287"/>
      <c r="D3682" s="325">
        <v>100460659</v>
      </c>
      <c r="E3682" s="326"/>
      <c r="F3682" s="326"/>
      <c r="G3682" s="326"/>
      <c r="H3682" s="326"/>
      <c r="I3682" s="327">
        <v>0.17449999999999999</v>
      </c>
      <c r="J3682" s="326"/>
      <c r="K3682" s="326"/>
      <c r="L3682" s="328"/>
      <c r="M3682" s="326"/>
      <c r="N3682" s="326"/>
      <c r="O3682" s="327">
        <v>0.17449999999999999</v>
      </c>
      <c r="P3682" s="326"/>
      <c r="Q3682" s="290">
        <v>0</v>
      </c>
    </row>
    <row r="3683" spans="1:17" ht="13.8" hidden="1" outlineLevel="1" collapsed="1" thickBot="1" x14ac:dyDescent="0.3">
      <c r="A3683" s="287"/>
      <c r="B3683" s="287"/>
      <c r="C3683" s="287"/>
      <c r="D3683" s="325">
        <v>100460661</v>
      </c>
      <c r="E3683" s="326"/>
      <c r="F3683" s="326"/>
      <c r="G3683" s="326"/>
      <c r="H3683" s="326"/>
      <c r="I3683" s="327">
        <v>0.17449999999999999</v>
      </c>
      <c r="J3683" s="326"/>
      <c r="K3683" s="326"/>
      <c r="L3683" s="328"/>
      <c r="M3683" s="326"/>
      <c r="N3683" s="326"/>
      <c r="O3683" s="327">
        <v>0.17449999999999999</v>
      </c>
      <c r="P3683" s="326"/>
      <c r="Q3683" s="290">
        <v>0</v>
      </c>
    </row>
    <row r="3684" spans="1:17" ht="13.8" hidden="1" outlineLevel="1" collapsed="1" thickBot="1" x14ac:dyDescent="0.3">
      <c r="A3684" s="287"/>
      <c r="B3684" s="287"/>
      <c r="C3684" s="287"/>
      <c r="D3684" s="325">
        <v>100460662</v>
      </c>
      <c r="E3684" s="326"/>
      <c r="F3684" s="326"/>
      <c r="G3684" s="326"/>
      <c r="H3684" s="326"/>
      <c r="I3684" s="327">
        <v>0.17449999999999999</v>
      </c>
      <c r="J3684" s="326"/>
      <c r="K3684" s="326"/>
      <c r="L3684" s="328"/>
      <c r="M3684" s="326"/>
      <c r="N3684" s="326"/>
      <c r="O3684" s="327">
        <v>0.17449999999999999</v>
      </c>
      <c r="P3684" s="326"/>
      <c r="Q3684" s="290">
        <v>0</v>
      </c>
    </row>
    <row r="3685" spans="1:17" ht="13.8" hidden="1" outlineLevel="1" collapsed="1" thickBot="1" x14ac:dyDescent="0.3">
      <c r="A3685" s="287"/>
      <c r="B3685" s="287"/>
      <c r="C3685" s="287"/>
      <c r="D3685" s="325">
        <v>100460663</v>
      </c>
      <c r="E3685" s="326"/>
      <c r="F3685" s="326"/>
      <c r="G3685" s="326"/>
      <c r="H3685" s="326"/>
      <c r="I3685" s="327">
        <v>0.17449999999999999</v>
      </c>
      <c r="J3685" s="326"/>
      <c r="K3685" s="326"/>
      <c r="L3685" s="328"/>
      <c r="M3685" s="326"/>
      <c r="N3685" s="326"/>
      <c r="O3685" s="327">
        <v>0.17449999999999999</v>
      </c>
      <c r="P3685" s="326"/>
      <c r="Q3685" s="290">
        <v>0</v>
      </c>
    </row>
    <row r="3686" spans="1:17" ht="13.8" hidden="1" outlineLevel="1" collapsed="1" thickBot="1" x14ac:dyDescent="0.3">
      <c r="A3686" s="287"/>
      <c r="B3686" s="287"/>
      <c r="C3686" s="287"/>
      <c r="D3686" s="325">
        <v>100460664</v>
      </c>
      <c r="E3686" s="326"/>
      <c r="F3686" s="326"/>
      <c r="G3686" s="326"/>
      <c r="H3686" s="326"/>
      <c r="I3686" s="327">
        <v>0.17449999999999999</v>
      </c>
      <c r="J3686" s="326"/>
      <c r="K3686" s="326"/>
      <c r="L3686" s="328"/>
      <c r="M3686" s="326"/>
      <c r="N3686" s="326"/>
      <c r="O3686" s="327">
        <v>0.17449999999999999</v>
      </c>
      <c r="P3686" s="326"/>
      <c r="Q3686" s="290">
        <v>0</v>
      </c>
    </row>
    <row r="3687" spans="1:17" ht="13.8" hidden="1" outlineLevel="1" collapsed="1" thickBot="1" x14ac:dyDescent="0.3">
      <c r="A3687" s="287"/>
      <c r="B3687" s="287"/>
      <c r="C3687" s="287"/>
      <c r="D3687" s="325">
        <v>100460666</v>
      </c>
      <c r="E3687" s="326"/>
      <c r="F3687" s="326"/>
      <c r="G3687" s="326"/>
      <c r="H3687" s="326"/>
      <c r="I3687" s="327">
        <v>0.17449999999999999</v>
      </c>
      <c r="J3687" s="326"/>
      <c r="K3687" s="326"/>
      <c r="L3687" s="328"/>
      <c r="M3687" s="326"/>
      <c r="N3687" s="326"/>
      <c r="O3687" s="327">
        <v>0.17449999999999999</v>
      </c>
      <c r="P3687" s="326"/>
      <c r="Q3687" s="290">
        <v>0</v>
      </c>
    </row>
    <row r="3688" spans="1:17" ht="13.8" hidden="1" outlineLevel="1" collapsed="1" thickBot="1" x14ac:dyDescent="0.3">
      <c r="A3688" s="287"/>
      <c r="B3688" s="287"/>
      <c r="C3688" s="287"/>
      <c r="D3688" s="325">
        <v>100460667</v>
      </c>
      <c r="E3688" s="326"/>
      <c r="F3688" s="326"/>
      <c r="G3688" s="326"/>
      <c r="H3688" s="326"/>
      <c r="I3688" s="327">
        <v>0.17449999999999999</v>
      </c>
      <c r="J3688" s="326"/>
      <c r="K3688" s="326"/>
      <c r="L3688" s="328"/>
      <c r="M3688" s="326"/>
      <c r="N3688" s="326"/>
      <c r="O3688" s="327">
        <v>0.17449999999999999</v>
      </c>
      <c r="P3688" s="326"/>
      <c r="Q3688" s="290">
        <v>0</v>
      </c>
    </row>
    <row r="3689" spans="1:17" ht="13.8" hidden="1" outlineLevel="1" collapsed="1" thickBot="1" x14ac:dyDescent="0.3">
      <c r="A3689" s="287"/>
      <c r="B3689" s="287"/>
      <c r="C3689" s="287"/>
      <c r="D3689" s="325">
        <v>100460668</v>
      </c>
      <c r="E3689" s="326"/>
      <c r="F3689" s="326"/>
      <c r="G3689" s="326"/>
      <c r="H3689" s="326"/>
      <c r="I3689" s="327">
        <v>0.17449999999999999</v>
      </c>
      <c r="J3689" s="326"/>
      <c r="K3689" s="326"/>
      <c r="L3689" s="328"/>
      <c r="M3689" s="326"/>
      <c r="N3689" s="326"/>
      <c r="O3689" s="327">
        <v>0.17449999999999999</v>
      </c>
      <c r="P3689" s="326"/>
      <c r="Q3689" s="290">
        <v>0</v>
      </c>
    </row>
    <row r="3690" spans="1:17" ht="13.8" hidden="1" outlineLevel="1" collapsed="1" thickBot="1" x14ac:dyDescent="0.3">
      <c r="A3690" s="287"/>
      <c r="B3690" s="287"/>
      <c r="C3690" s="287"/>
      <c r="D3690" s="325">
        <v>100460669</v>
      </c>
      <c r="E3690" s="326"/>
      <c r="F3690" s="326"/>
      <c r="G3690" s="326"/>
      <c r="H3690" s="326"/>
      <c r="I3690" s="327">
        <v>0.17449999999999999</v>
      </c>
      <c r="J3690" s="326"/>
      <c r="K3690" s="326"/>
      <c r="L3690" s="328"/>
      <c r="M3690" s="326"/>
      <c r="N3690" s="326"/>
      <c r="O3690" s="327">
        <v>0.17449999999999999</v>
      </c>
      <c r="P3690" s="326"/>
      <c r="Q3690" s="290">
        <v>0</v>
      </c>
    </row>
    <row r="3691" spans="1:17" ht="13.8" hidden="1" outlineLevel="1" collapsed="1" thickBot="1" x14ac:dyDescent="0.3">
      <c r="A3691" s="287"/>
      <c r="B3691" s="287"/>
      <c r="C3691" s="287"/>
      <c r="D3691" s="325">
        <v>100460670</v>
      </c>
      <c r="E3691" s="326"/>
      <c r="F3691" s="326"/>
      <c r="G3691" s="326"/>
      <c r="H3691" s="326"/>
      <c r="I3691" s="327">
        <v>0.17449999999999999</v>
      </c>
      <c r="J3691" s="326"/>
      <c r="K3691" s="326"/>
      <c r="L3691" s="328"/>
      <c r="M3691" s="326"/>
      <c r="N3691" s="326"/>
      <c r="O3691" s="327">
        <v>0.17449999999999999</v>
      </c>
      <c r="P3691" s="326"/>
      <c r="Q3691" s="290">
        <v>0</v>
      </c>
    </row>
    <row r="3692" spans="1:17" ht="13.8" hidden="1" outlineLevel="1" collapsed="1" thickBot="1" x14ac:dyDescent="0.3">
      <c r="A3692" s="287"/>
      <c r="B3692" s="287"/>
      <c r="C3692" s="287"/>
      <c r="D3692" s="325">
        <v>100460672</v>
      </c>
      <c r="E3692" s="326"/>
      <c r="F3692" s="326"/>
      <c r="G3692" s="326"/>
      <c r="H3692" s="326"/>
      <c r="I3692" s="327">
        <v>0.17449999999999999</v>
      </c>
      <c r="J3692" s="326"/>
      <c r="K3692" s="326"/>
      <c r="L3692" s="328"/>
      <c r="M3692" s="326"/>
      <c r="N3692" s="326"/>
      <c r="O3692" s="327">
        <v>0.17449999999999999</v>
      </c>
      <c r="P3692" s="326"/>
      <c r="Q3692" s="290">
        <v>0</v>
      </c>
    </row>
    <row r="3693" spans="1:17" ht="13.8" hidden="1" outlineLevel="1" collapsed="1" thickBot="1" x14ac:dyDescent="0.3">
      <c r="A3693" s="287"/>
      <c r="B3693" s="287"/>
      <c r="C3693" s="287"/>
      <c r="D3693" s="325">
        <v>100460674</v>
      </c>
      <c r="E3693" s="326"/>
      <c r="F3693" s="326"/>
      <c r="G3693" s="326"/>
      <c r="H3693" s="326"/>
      <c r="I3693" s="327">
        <v>0.17449999999999999</v>
      </c>
      <c r="J3693" s="326"/>
      <c r="K3693" s="326"/>
      <c r="L3693" s="328"/>
      <c r="M3693" s="326"/>
      <c r="N3693" s="326"/>
      <c r="O3693" s="327">
        <v>0.17449999999999999</v>
      </c>
      <c r="P3693" s="326"/>
      <c r="Q3693" s="290">
        <v>0</v>
      </c>
    </row>
    <row r="3694" spans="1:17" ht="13.8" hidden="1" outlineLevel="1" collapsed="1" thickBot="1" x14ac:dyDescent="0.3">
      <c r="A3694" s="287"/>
      <c r="B3694" s="287"/>
      <c r="C3694" s="287"/>
      <c r="D3694" s="325">
        <v>100460675</v>
      </c>
      <c r="E3694" s="326"/>
      <c r="F3694" s="326"/>
      <c r="G3694" s="326"/>
      <c r="H3694" s="326"/>
      <c r="I3694" s="327">
        <v>0.17449999999999999</v>
      </c>
      <c r="J3694" s="326"/>
      <c r="K3694" s="326"/>
      <c r="L3694" s="328"/>
      <c r="M3694" s="326"/>
      <c r="N3694" s="326"/>
      <c r="O3694" s="327">
        <v>0.17449999999999999</v>
      </c>
      <c r="P3694" s="326"/>
      <c r="Q3694" s="290">
        <v>0</v>
      </c>
    </row>
    <row r="3695" spans="1:17" ht="13.8" hidden="1" outlineLevel="1" collapsed="1" thickBot="1" x14ac:dyDescent="0.3">
      <c r="A3695" s="287"/>
      <c r="B3695" s="287"/>
      <c r="C3695" s="287"/>
      <c r="D3695" s="325">
        <v>100460677</v>
      </c>
      <c r="E3695" s="326"/>
      <c r="F3695" s="326"/>
      <c r="G3695" s="326"/>
      <c r="H3695" s="326"/>
      <c r="I3695" s="327">
        <v>0.17449999999999999</v>
      </c>
      <c r="J3695" s="326"/>
      <c r="K3695" s="326"/>
      <c r="L3695" s="328"/>
      <c r="M3695" s="326"/>
      <c r="N3695" s="326"/>
      <c r="O3695" s="327">
        <v>0.17449999999999999</v>
      </c>
      <c r="P3695" s="326"/>
      <c r="Q3695" s="290">
        <v>0</v>
      </c>
    </row>
    <row r="3696" spans="1:17" ht="13.8" hidden="1" outlineLevel="1" collapsed="1" thickBot="1" x14ac:dyDescent="0.3">
      <c r="A3696" s="287"/>
      <c r="B3696" s="287"/>
      <c r="C3696" s="287"/>
      <c r="D3696" s="325">
        <v>100460678</v>
      </c>
      <c r="E3696" s="326"/>
      <c r="F3696" s="326"/>
      <c r="G3696" s="326"/>
      <c r="H3696" s="326"/>
      <c r="I3696" s="327">
        <v>0.17449999999999999</v>
      </c>
      <c r="J3696" s="326"/>
      <c r="K3696" s="326"/>
      <c r="L3696" s="328"/>
      <c r="M3696" s="326"/>
      <c r="N3696" s="326"/>
      <c r="O3696" s="327">
        <v>0.17449999999999999</v>
      </c>
      <c r="P3696" s="326"/>
      <c r="Q3696" s="290">
        <v>0</v>
      </c>
    </row>
    <row r="3697" spans="1:17" ht="13.8" hidden="1" outlineLevel="1" collapsed="1" thickBot="1" x14ac:dyDescent="0.3">
      <c r="A3697" s="287"/>
      <c r="B3697" s="287"/>
      <c r="C3697" s="287"/>
      <c r="D3697" s="325">
        <v>100460679</v>
      </c>
      <c r="E3697" s="326"/>
      <c r="F3697" s="326"/>
      <c r="G3697" s="326"/>
      <c r="H3697" s="326"/>
      <c r="I3697" s="327">
        <v>0.17449999999999999</v>
      </c>
      <c r="J3697" s="326"/>
      <c r="K3697" s="326"/>
      <c r="L3697" s="328"/>
      <c r="M3697" s="326"/>
      <c r="N3697" s="326"/>
      <c r="O3697" s="327">
        <v>0.17449999999999999</v>
      </c>
      <c r="P3697" s="326"/>
      <c r="Q3697" s="290">
        <v>0</v>
      </c>
    </row>
    <row r="3698" spans="1:17" ht="13.8" hidden="1" outlineLevel="1" collapsed="1" thickBot="1" x14ac:dyDescent="0.3">
      <c r="A3698" s="287"/>
      <c r="B3698" s="287"/>
      <c r="C3698" s="287"/>
      <c r="D3698" s="325">
        <v>100460680</v>
      </c>
      <c r="E3698" s="326"/>
      <c r="F3698" s="326"/>
      <c r="G3698" s="326"/>
      <c r="H3698" s="326"/>
      <c r="I3698" s="327">
        <v>0.17449999999999999</v>
      </c>
      <c r="J3698" s="326"/>
      <c r="K3698" s="326"/>
      <c r="L3698" s="328"/>
      <c r="M3698" s="326"/>
      <c r="N3698" s="326"/>
      <c r="O3698" s="327">
        <v>0.17449999999999999</v>
      </c>
      <c r="P3698" s="326"/>
      <c r="Q3698" s="290">
        <v>0</v>
      </c>
    </row>
    <row r="3699" spans="1:17" ht="13.8" hidden="1" outlineLevel="1" collapsed="1" thickBot="1" x14ac:dyDescent="0.3">
      <c r="A3699" s="287"/>
      <c r="B3699" s="287"/>
      <c r="C3699" s="287"/>
      <c r="D3699" s="325">
        <v>100460682</v>
      </c>
      <c r="E3699" s="326"/>
      <c r="F3699" s="326"/>
      <c r="G3699" s="326"/>
      <c r="H3699" s="326"/>
      <c r="I3699" s="327">
        <v>0.17449999999999999</v>
      </c>
      <c r="J3699" s="326"/>
      <c r="K3699" s="326"/>
      <c r="L3699" s="328"/>
      <c r="M3699" s="326"/>
      <c r="N3699" s="326"/>
      <c r="O3699" s="327">
        <v>0.17449999999999999</v>
      </c>
      <c r="P3699" s="326"/>
      <c r="Q3699" s="290">
        <v>0</v>
      </c>
    </row>
    <row r="3700" spans="1:17" ht="13.8" hidden="1" outlineLevel="1" collapsed="1" thickBot="1" x14ac:dyDescent="0.3">
      <c r="A3700" s="287"/>
      <c r="B3700" s="287"/>
      <c r="C3700" s="287"/>
      <c r="D3700" s="325">
        <v>100460630</v>
      </c>
      <c r="E3700" s="326"/>
      <c r="F3700" s="326"/>
      <c r="G3700" s="326"/>
      <c r="H3700" s="326"/>
      <c r="I3700" s="327">
        <v>0.17449999999999999</v>
      </c>
      <c r="J3700" s="326"/>
      <c r="K3700" s="326"/>
      <c r="L3700" s="328"/>
      <c r="M3700" s="326"/>
      <c r="N3700" s="326"/>
      <c r="O3700" s="327">
        <v>0.17449999999999999</v>
      </c>
      <c r="P3700" s="326"/>
      <c r="Q3700" s="290">
        <v>0</v>
      </c>
    </row>
    <row r="3701" spans="1:17" ht="13.8" hidden="1" outlineLevel="1" collapsed="1" thickBot="1" x14ac:dyDescent="0.3">
      <c r="A3701" s="287"/>
      <c r="B3701" s="287"/>
      <c r="C3701" s="287"/>
      <c r="D3701" s="325">
        <v>100460632</v>
      </c>
      <c r="E3701" s="326"/>
      <c r="F3701" s="326"/>
      <c r="G3701" s="326"/>
      <c r="H3701" s="326"/>
      <c r="I3701" s="327">
        <v>0.17449999999999999</v>
      </c>
      <c r="J3701" s="326"/>
      <c r="K3701" s="326"/>
      <c r="L3701" s="328"/>
      <c r="M3701" s="326"/>
      <c r="N3701" s="326"/>
      <c r="O3701" s="327">
        <v>0.17449999999999999</v>
      </c>
      <c r="P3701" s="326"/>
      <c r="Q3701" s="290">
        <v>0</v>
      </c>
    </row>
    <row r="3702" spans="1:17" ht="13.8" hidden="1" outlineLevel="1" collapsed="1" thickBot="1" x14ac:dyDescent="0.3">
      <c r="A3702" s="287"/>
      <c r="B3702" s="287"/>
      <c r="C3702" s="287"/>
      <c r="D3702" s="325">
        <v>100460634</v>
      </c>
      <c r="E3702" s="326"/>
      <c r="F3702" s="326"/>
      <c r="G3702" s="326"/>
      <c r="H3702" s="326"/>
      <c r="I3702" s="327">
        <v>6.5000000000000002E-2</v>
      </c>
      <c r="J3702" s="326"/>
      <c r="K3702" s="326"/>
      <c r="L3702" s="328"/>
      <c r="M3702" s="326"/>
      <c r="N3702" s="326"/>
      <c r="O3702" s="327">
        <v>6.5000000000000002E-2</v>
      </c>
      <c r="P3702" s="326"/>
      <c r="Q3702" s="290">
        <v>0</v>
      </c>
    </row>
    <row r="3703" spans="1:17" ht="13.8" hidden="1" outlineLevel="1" collapsed="1" thickBot="1" x14ac:dyDescent="0.3">
      <c r="A3703" s="287"/>
      <c r="B3703" s="287"/>
      <c r="C3703" s="287"/>
      <c r="D3703" s="325">
        <v>100460635</v>
      </c>
      <c r="E3703" s="326"/>
      <c r="F3703" s="326"/>
      <c r="G3703" s="326"/>
      <c r="H3703" s="326"/>
      <c r="I3703" s="327">
        <v>0.17449999999999999</v>
      </c>
      <c r="J3703" s="326"/>
      <c r="K3703" s="326"/>
      <c r="L3703" s="328"/>
      <c r="M3703" s="326"/>
      <c r="N3703" s="326"/>
      <c r="O3703" s="327">
        <v>0.17449999999999999</v>
      </c>
      <c r="P3703" s="326"/>
      <c r="Q3703" s="290">
        <v>0</v>
      </c>
    </row>
    <row r="3704" spans="1:17" ht="13.8" hidden="1" outlineLevel="1" collapsed="1" thickBot="1" x14ac:dyDescent="0.3">
      <c r="A3704" s="287"/>
      <c r="B3704" s="287"/>
      <c r="C3704" s="287"/>
      <c r="D3704" s="325">
        <v>100460636</v>
      </c>
      <c r="E3704" s="326"/>
      <c r="F3704" s="326"/>
      <c r="G3704" s="326"/>
      <c r="H3704" s="326"/>
      <c r="I3704" s="327">
        <v>0.17449999999999999</v>
      </c>
      <c r="J3704" s="326"/>
      <c r="K3704" s="326"/>
      <c r="L3704" s="328"/>
      <c r="M3704" s="326"/>
      <c r="N3704" s="326"/>
      <c r="O3704" s="327">
        <v>0.17449999999999999</v>
      </c>
      <c r="P3704" s="326"/>
      <c r="Q3704" s="290">
        <v>0</v>
      </c>
    </row>
    <row r="3705" spans="1:17" ht="13.8" hidden="1" outlineLevel="1" collapsed="1" thickBot="1" x14ac:dyDescent="0.3">
      <c r="A3705" s="287"/>
      <c r="B3705" s="287"/>
      <c r="C3705" s="287"/>
      <c r="D3705" s="325">
        <v>100460637</v>
      </c>
      <c r="E3705" s="326"/>
      <c r="F3705" s="326"/>
      <c r="G3705" s="326"/>
      <c r="H3705" s="326"/>
      <c r="I3705" s="327">
        <v>0.17449999999999999</v>
      </c>
      <c r="J3705" s="326"/>
      <c r="K3705" s="326"/>
      <c r="L3705" s="328"/>
      <c r="M3705" s="326"/>
      <c r="N3705" s="326"/>
      <c r="O3705" s="327">
        <v>0.17449999999999999</v>
      </c>
      <c r="P3705" s="326"/>
      <c r="Q3705" s="290">
        <v>0</v>
      </c>
    </row>
    <row r="3706" spans="1:17" ht="13.8" hidden="1" outlineLevel="1" collapsed="1" thickBot="1" x14ac:dyDescent="0.3">
      <c r="A3706" s="287"/>
      <c r="B3706" s="287"/>
      <c r="C3706" s="287"/>
      <c r="D3706" s="325">
        <v>100460638</v>
      </c>
      <c r="E3706" s="326"/>
      <c r="F3706" s="326"/>
      <c r="G3706" s="326"/>
      <c r="H3706" s="326"/>
      <c r="I3706" s="327">
        <v>0.17449999999999999</v>
      </c>
      <c r="J3706" s="326"/>
      <c r="K3706" s="326"/>
      <c r="L3706" s="328"/>
      <c r="M3706" s="326"/>
      <c r="N3706" s="326"/>
      <c r="O3706" s="327">
        <v>0.17449999999999999</v>
      </c>
      <c r="P3706" s="326"/>
      <c r="Q3706" s="290">
        <v>0</v>
      </c>
    </row>
    <row r="3707" spans="1:17" ht="13.8" hidden="1" outlineLevel="1" collapsed="1" thickBot="1" x14ac:dyDescent="0.3">
      <c r="A3707" s="287"/>
      <c r="B3707" s="287"/>
      <c r="C3707" s="287"/>
      <c r="D3707" s="325">
        <v>100460639</v>
      </c>
      <c r="E3707" s="326"/>
      <c r="F3707" s="326"/>
      <c r="G3707" s="326"/>
      <c r="H3707" s="326"/>
      <c r="I3707" s="327">
        <v>0.17449999999999999</v>
      </c>
      <c r="J3707" s="326"/>
      <c r="K3707" s="326"/>
      <c r="L3707" s="328"/>
      <c r="M3707" s="326"/>
      <c r="N3707" s="326"/>
      <c r="O3707" s="327">
        <v>0.17449999999999999</v>
      </c>
      <c r="P3707" s="326"/>
      <c r="Q3707" s="290">
        <v>0</v>
      </c>
    </row>
    <row r="3708" spans="1:17" ht="13.8" hidden="1" outlineLevel="1" collapsed="1" thickBot="1" x14ac:dyDescent="0.3">
      <c r="A3708" s="287"/>
      <c r="B3708" s="287"/>
      <c r="C3708" s="287"/>
      <c r="D3708" s="325">
        <v>100460642</v>
      </c>
      <c r="E3708" s="326"/>
      <c r="F3708" s="326"/>
      <c r="G3708" s="326"/>
      <c r="H3708" s="326"/>
      <c r="I3708" s="327">
        <v>0.17449999999999999</v>
      </c>
      <c r="J3708" s="326"/>
      <c r="K3708" s="326"/>
      <c r="L3708" s="328"/>
      <c r="M3708" s="326"/>
      <c r="N3708" s="326"/>
      <c r="O3708" s="327">
        <v>0.17449999999999999</v>
      </c>
      <c r="P3708" s="326"/>
      <c r="Q3708" s="290">
        <v>0</v>
      </c>
    </row>
    <row r="3709" spans="1:17" ht="13.8" hidden="1" outlineLevel="1" collapsed="1" thickBot="1" x14ac:dyDescent="0.3">
      <c r="A3709" s="287"/>
      <c r="B3709" s="287"/>
      <c r="C3709" s="287"/>
      <c r="D3709" s="325">
        <v>100460643</v>
      </c>
      <c r="E3709" s="326"/>
      <c r="F3709" s="326"/>
      <c r="G3709" s="326"/>
      <c r="H3709" s="326"/>
      <c r="I3709" s="327">
        <v>0.17449999999999999</v>
      </c>
      <c r="J3709" s="326"/>
      <c r="K3709" s="326"/>
      <c r="L3709" s="328"/>
      <c r="M3709" s="326"/>
      <c r="N3709" s="326"/>
      <c r="O3709" s="327">
        <v>0.17449999999999999</v>
      </c>
      <c r="P3709" s="326"/>
      <c r="Q3709" s="290">
        <v>0</v>
      </c>
    </row>
    <row r="3710" spans="1:17" ht="13.8" hidden="1" outlineLevel="1" collapsed="1" thickBot="1" x14ac:dyDescent="0.3">
      <c r="A3710" s="287"/>
      <c r="B3710" s="287"/>
      <c r="C3710" s="287"/>
      <c r="D3710" s="325">
        <v>100460644</v>
      </c>
      <c r="E3710" s="326"/>
      <c r="F3710" s="326"/>
      <c r="G3710" s="326"/>
      <c r="H3710" s="326"/>
      <c r="I3710" s="327">
        <v>3.84</v>
      </c>
      <c r="J3710" s="326"/>
      <c r="K3710" s="326"/>
      <c r="L3710" s="328"/>
      <c r="M3710" s="326"/>
      <c r="N3710" s="326"/>
      <c r="O3710" s="327">
        <v>3.84</v>
      </c>
      <c r="P3710" s="326"/>
      <c r="Q3710" s="290">
        <v>0</v>
      </c>
    </row>
    <row r="3711" spans="1:17" ht="13.8" hidden="1" outlineLevel="1" collapsed="1" thickBot="1" x14ac:dyDescent="0.3">
      <c r="A3711" s="287"/>
      <c r="B3711" s="287"/>
      <c r="C3711" s="287"/>
      <c r="D3711" s="325">
        <v>100460645</v>
      </c>
      <c r="E3711" s="326"/>
      <c r="F3711" s="326"/>
      <c r="G3711" s="326"/>
      <c r="H3711" s="326"/>
      <c r="I3711" s="327">
        <v>0.17449999999999999</v>
      </c>
      <c r="J3711" s="326"/>
      <c r="K3711" s="326"/>
      <c r="L3711" s="328"/>
      <c r="M3711" s="326"/>
      <c r="N3711" s="326"/>
      <c r="O3711" s="327">
        <v>0.17449999999999999</v>
      </c>
      <c r="P3711" s="326"/>
      <c r="Q3711" s="290">
        <v>0</v>
      </c>
    </row>
    <row r="3712" spans="1:17" ht="13.8" hidden="1" outlineLevel="1" collapsed="1" thickBot="1" x14ac:dyDescent="0.3">
      <c r="A3712" s="287"/>
      <c r="B3712" s="287"/>
      <c r="C3712" s="287"/>
      <c r="D3712" s="325">
        <v>100460646</v>
      </c>
      <c r="E3712" s="326"/>
      <c r="F3712" s="326"/>
      <c r="G3712" s="326"/>
      <c r="H3712" s="326"/>
      <c r="I3712" s="327">
        <v>0.17449999999999999</v>
      </c>
      <c r="J3712" s="326"/>
      <c r="K3712" s="326"/>
      <c r="L3712" s="328"/>
      <c r="M3712" s="326"/>
      <c r="N3712" s="326"/>
      <c r="O3712" s="327">
        <v>0.17449999999999999</v>
      </c>
      <c r="P3712" s="326"/>
      <c r="Q3712" s="290">
        <v>0</v>
      </c>
    </row>
    <row r="3713" spans="1:17" ht="13.8" hidden="1" outlineLevel="1" collapsed="1" thickBot="1" x14ac:dyDescent="0.3">
      <c r="A3713" s="287"/>
      <c r="B3713" s="287"/>
      <c r="C3713" s="287"/>
      <c r="D3713" s="325">
        <v>100460586</v>
      </c>
      <c r="E3713" s="326"/>
      <c r="F3713" s="326"/>
      <c r="G3713" s="326"/>
      <c r="H3713" s="326"/>
      <c r="I3713" s="327">
        <v>3.43</v>
      </c>
      <c r="J3713" s="326"/>
      <c r="K3713" s="326"/>
      <c r="L3713" s="328"/>
      <c r="M3713" s="326"/>
      <c r="N3713" s="326"/>
      <c r="O3713" s="327">
        <v>3.43</v>
      </c>
      <c r="P3713" s="326"/>
      <c r="Q3713" s="290">
        <v>0</v>
      </c>
    </row>
    <row r="3714" spans="1:17" ht="13.8" hidden="1" outlineLevel="1" collapsed="1" thickBot="1" x14ac:dyDescent="0.3">
      <c r="A3714" s="287"/>
      <c r="B3714" s="287"/>
      <c r="C3714" s="287"/>
      <c r="D3714" s="325">
        <v>100460599</v>
      </c>
      <c r="E3714" s="326"/>
      <c r="F3714" s="326"/>
      <c r="G3714" s="326"/>
      <c r="H3714" s="326"/>
      <c r="I3714" s="327">
        <v>0.17449999999999999</v>
      </c>
      <c r="J3714" s="326"/>
      <c r="K3714" s="326"/>
      <c r="L3714" s="328"/>
      <c r="M3714" s="326"/>
      <c r="N3714" s="326"/>
      <c r="O3714" s="327">
        <v>0.17449999999999999</v>
      </c>
      <c r="P3714" s="326"/>
      <c r="Q3714" s="290">
        <v>0</v>
      </c>
    </row>
    <row r="3715" spans="1:17" ht="13.8" hidden="1" outlineLevel="1" collapsed="1" thickBot="1" x14ac:dyDescent="0.3">
      <c r="A3715" s="287"/>
      <c r="B3715" s="287"/>
      <c r="C3715" s="287"/>
      <c r="D3715" s="325">
        <v>100460600</v>
      </c>
      <c r="E3715" s="326"/>
      <c r="F3715" s="326"/>
      <c r="G3715" s="326"/>
      <c r="H3715" s="326"/>
      <c r="I3715" s="327">
        <v>0.17449999999999999</v>
      </c>
      <c r="J3715" s="326"/>
      <c r="K3715" s="326"/>
      <c r="L3715" s="328"/>
      <c r="M3715" s="326"/>
      <c r="N3715" s="326"/>
      <c r="O3715" s="327">
        <v>0.17449999999999999</v>
      </c>
      <c r="P3715" s="326"/>
      <c r="Q3715" s="290">
        <v>0</v>
      </c>
    </row>
    <row r="3716" spans="1:17" ht="13.8" hidden="1" outlineLevel="1" collapsed="1" thickBot="1" x14ac:dyDescent="0.3">
      <c r="A3716" s="287"/>
      <c r="B3716" s="287"/>
      <c r="C3716" s="287"/>
      <c r="D3716" s="325">
        <v>100460607</v>
      </c>
      <c r="E3716" s="326"/>
      <c r="F3716" s="326"/>
      <c r="G3716" s="326"/>
      <c r="H3716" s="326"/>
      <c r="I3716" s="327">
        <v>0.66</v>
      </c>
      <c r="J3716" s="326"/>
      <c r="K3716" s="326"/>
      <c r="L3716" s="328"/>
      <c r="M3716" s="326"/>
      <c r="N3716" s="326"/>
      <c r="O3716" s="327">
        <v>0.66</v>
      </c>
      <c r="P3716" s="326"/>
      <c r="Q3716" s="290">
        <v>0</v>
      </c>
    </row>
    <row r="3717" spans="1:17" ht="13.8" hidden="1" outlineLevel="1" collapsed="1" thickBot="1" x14ac:dyDescent="0.3">
      <c r="A3717" s="287"/>
      <c r="B3717" s="287"/>
      <c r="C3717" s="287"/>
      <c r="D3717" s="325">
        <v>100460608</v>
      </c>
      <c r="E3717" s="326"/>
      <c r="F3717" s="326"/>
      <c r="G3717" s="326"/>
      <c r="H3717" s="326"/>
      <c r="I3717" s="327">
        <v>0.17449999999999999</v>
      </c>
      <c r="J3717" s="326"/>
      <c r="K3717" s="326"/>
      <c r="L3717" s="328"/>
      <c r="M3717" s="326"/>
      <c r="N3717" s="326"/>
      <c r="O3717" s="327">
        <v>0.17449999999999999</v>
      </c>
      <c r="P3717" s="326"/>
      <c r="Q3717" s="290">
        <v>0</v>
      </c>
    </row>
    <row r="3718" spans="1:17" ht="13.8" hidden="1" outlineLevel="1" collapsed="1" thickBot="1" x14ac:dyDescent="0.3">
      <c r="A3718" s="287"/>
      <c r="B3718" s="287"/>
      <c r="C3718" s="287"/>
      <c r="D3718" s="325">
        <v>100460562</v>
      </c>
      <c r="E3718" s="326"/>
      <c r="F3718" s="326"/>
      <c r="G3718" s="326"/>
      <c r="H3718" s="326"/>
      <c r="I3718" s="327">
        <v>0.17449999999999999</v>
      </c>
      <c r="J3718" s="326"/>
      <c r="K3718" s="326"/>
      <c r="L3718" s="328"/>
      <c r="M3718" s="326"/>
      <c r="N3718" s="326"/>
      <c r="O3718" s="327">
        <v>0.17449999999999999</v>
      </c>
      <c r="P3718" s="326"/>
      <c r="Q3718" s="290">
        <v>0</v>
      </c>
    </row>
    <row r="3719" spans="1:17" ht="13.8" hidden="1" outlineLevel="1" collapsed="1" thickBot="1" x14ac:dyDescent="0.3">
      <c r="A3719" s="287"/>
      <c r="B3719" s="287"/>
      <c r="C3719" s="287"/>
      <c r="D3719" s="325">
        <v>100460564</v>
      </c>
      <c r="E3719" s="326"/>
      <c r="F3719" s="326"/>
      <c r="G3719" s="326"/>
      <c r="H3719" s="326"/>
      <c r="I3719" s="327">
        <v>0.35</v>
      </c>
      <c r="J3719" s="326"/>
      <c r="K3719" s="326"/>
      <c r="L3719" s="328"/>
      <c r="M3719" s="326"/>
      <c r="N3719" s="326"/>
      <c r="O3719" s="327">
        <v>0.35</v>
      </c>
      <c r="P3719" s="326"/>
      <c r="Q3719" s="290">
        <v>0</v>
      </c>
    </row>
    <row r="3720" spans="1:17" ht="13.8" hidden="1" outlineLevel="1" collapsed="1" thickBot="1" x14ac:dyDescent="0.3">
      <c r="A3720" s="287"/>
      <c r="B3720" s="287"/>
      <c r="C3720" s="287"/>
      <c r="D3720" s="325">
        <v>100460565</v>
      </c>
      <c r="E3720" s="326"/>
      <c r="F3720" s="326"/>
      <c r="G3720" s="326"/>
      <c r="H3720" s="326"/>
      <c r="I3720" s="327">
        <v>0.17449999999999999</v>
      </c>
      <c r="J3720" s="326"/>
      <c r="K3720" s="326"/>
      <c r="L3720" s="328"/>
      <c r="M3720" s="326"/>
      <c r="N3720" s="326"/>
      <c r="O3720" s="327">
        <v>0.17449999999999999</v>
      </c>
      <c r="P3720" s="326"/>
      <c r="Q3720" s="290">
        <v>0</v>
      </c>
    </row>
    <row r="3721" spans="1:17" ht="13.8" hidden="1" outlineLevel="1" collapsed="1" thickBot="1" x14ac:dyDescent="0.3">
      <c r="A3721" s="287"/>
      <c r="B3721" s="287"/>
      <c r="C3721" s="287"/>
      <c r="D3721" s="325">
        <v>100460570</v>
      </c>
      <c r="E3721" s="326"/>
      <c r="F3721" s="326"/>
      <c r="G3721" s="326"/>
      <c r="H3721" s="326"/>
      <c r="I3721" s="327">
        <v>0.17449999999999999</v>
      </c>
      <c r="J3721" s="326"/>
      <c r="K3721" s="326"/>
      <c r="L3721" s="328"/>
      <c r="M3721" s="326"/>
      <c r="N3721" s="326"/>
      <c r="O3721" s="327">
        <v>0.17449999999999999</v>
      </c>
      <c r="P3721" s="326"/>
      <c r="Q3721" s="290">
        <v>0</v>
      </c>
    </row>
    <row r="3722" spans="1:17" ht="13.8" hidden="1" outlineLevel="1" collapsed="1" thickBot="1" x14ac:dyDescent="0.3">
      <c r="A3722" s="287"/>
      <c r="B3722" s="287"/>
      <c r="C3722" s="287"/>
      <c r="D3722" s="325">
        <v>100460573</v>
      </c>
      <c r="E3722" s="326"/>
      <c r="F3722" s="326"/>
      <c r="G3722" s="326"/>
      <c r="H3722" s="326"/>
      <c r="I3722" s="327">
        <v>0.19</v>
      </c>
      <c r="J3722" s="326"/>
      <c r="K3722" s="326"/>
      <c r="L3722" s="328"/>
      <c r="M3722" s="326"/>
      <c r="N3722" s="326"/>
      <c r="O3722" s="327">
        <v>0.19</v>
      </c>
      <c r="P3722" s="326"/>
      <c r="Q3722" s="290">
        <v>0</v>
      </c>
    </row>
    <row r="3723" spans="1:17" ht="13.8" hidden="1" outlineLevel="1" collapsed="1" thickBot="1" x14ac:dyDescent="0.3">
      <c r="A3723" s="287"/>
      <c r="B3723" s="287"/>
      <c r="C3723" s="287"/>
      <c r="D3723" s="325">
        <v>100460575</v>
      </c>
      <c r="E3723" s="326"/>
      <c r="F3723" s="326"/>
      <c r="G3723" s="326"/>
      <c r="H3723" s="326"/>
      <c r="I3723" s="327">
        <v>0.18</v>
      </c>
      <c r="J3723" s="326"/>
      <c r="K3723" s="326"/>
      <c r="L3723" s="328"/>
      <c r="M3723" s="326"/>
      <c r="N3723" s="326"/>
      <c r="O3723" s="327">
        <v>0.18</v>
      </c>
      <c r="P3723" s="326"/>
      <c r="Q3723" s="290">
        <v>0</v>
      </c>
    </row>
    <row r="3724" spans="1:17" ht="13.8" hidden="1" outlineLevel="1" collapsed="1" thickBot="1" x14ac:dyDescent="0.3">
      <c r="A3724" s="287"/>
      <c r="B3724" s="287"/>
      <c r="C3724" s="287"/>
      <c r="D3724" s="325">
        <v>100460576</v>
      </c>
      <c r="E3724" s="326"/>
      <c r="F3724" s="326"/>
      <c r="G3724" s="326"/>
      <c r="H3724" s="326"/>
      <c r="I3724" s="327">
        <v>0.17449999999999999</v>
      </c>
      <c r="J3724" s="326"/>
      <c r="K3724" s="326"/>
      <c r="L3724" s="328"/>
      <c r="M3724" s="326"/>
      <c r="N3724" s="326"/>
      <c r="O3724" s="327">
        <v>0.17449999999999999</v>
      </c>
      <c r="P3724" s="326"/>
      <c r="Q3724" s="290">
        <v>0</v>
      </c>
    </row>
    <row r="3725" spans="1:17" ht="13.8" hidden="1" outlineLevel="1" collapsed="1" thickBot="1" x14ac:dyDescent="0.3">
      <c r="A3725" s="287"/>
      <c r="B3725" s="287"/>
      <c r="C3725" s="287"/>
      <c r="D3725" s="325">
        <v>100460735</v>
      </c>
      <c r="E3725" s="326"/>
      <c r="F3725" s="326"/>
      <c r="G3725" s="326"/>
      <c r="H3725" s="326"/>
      <c r="I3725" s="327">
        <v>4.0999999999999996</v>
      </c>
      <c r="J3725" s="326"/>
      <c r="K3725" s="326"/>
      <c r="L3725" s="328"/>
      <c r="M3725" s="326"/>
      <c r="N3725" s="326"/>
      <c r="O3725" s="327">
        <v>4.0999999999999996</v>
      </c>
      <c r="P3725" s="326"/>
      <c r="Q3725" s="290">
        <v>0</v>
      </c>
    </row>
    <row r="3726" spans="1:17" ht="13.8" hidden="1" outlineLevel="1" collapsed="1" thickBot="1" x14ac:dyDescent="0.3">
      <c r="A3726" s="287"/>
      <c r="B3726" s="287"/>
      <c r="C3726" s="287"/>
      <c r="D3726" s="325">
        <v>100460740</v>
      </c>
      <c r="E3726" s="326"/>
      <c r="F3726" s="326"/>
      <c r="G3726" s="326"/>
      <c r="H3726" s="326"/>
      <c r="I3726" s="327">
        <v>0.17449999999999999</v>
      </c>
      <c r="J3726" s="326"/>
      <c r="K3726" s="326"/>
      <c r="L3726" s="328"/>
      <c r="M3726" s="326"/>
      <c r="N3726" s="326"/>
      <c r="O3726" s="327">
        <v>0.17449999999999999</v>
      </c>
      <c r="P3726" s="326"/>
      <c r="Q3726" s="290">
        <v>0</v>
      </c>
    </row>
    <row r="3727" spans="1:17" ht="13.8" hidden="1" outlineLevel="1" collapsed="1" thickBot="1" x14ac:dyDescent="0.3">
      <c r="A3727" s="287"/>
      <c r="B3727" s="287"/>
      <c r="C3727" s="287"/>
      <c r="D3727" s="325">
        <v>100460741</v>
      </c>
      <c r="E3727" s="326"/>
      <c r="F3727" s="326"/>
      <c r="G3727" s="326"/>
      <c r="H3727" s="326"/>
      <c r="I3727" s="327">
        <v>0.17449999999999999</v>
      </c>
      <c r="J3727" s="326"/>
      <c r="K3727" s="326"/>
      <c r="L3727" s="328"/>
      <c r="M3727" s="326"/>
      <c r="N3727" s="326"/>
      <c r="O3727" s="327">
        <v>0.17449999999999999</v>
      </c>
      <c r="P3727" s="326"/>
      <c r="Q3727" s="290">
        <v>0</v>
      </c>
    </row>
    <row r="3728" spans="1:17" ht="13.8" hidden="1" outlineLevel="1" collapsed="1" thickBot="1" x14ac:dyDescent="0.3">
      <c r="A3728" s="287"/>
      <c r="B3728" s="287"/>
      <c r="C3728" s="287"/>
      <c r="D3728" s="325">
        <v>100460742</v>
      </c>
      <c r="E3728" s="326"/>
      <c r="F3728" s="326"/>
      <c r="G3728" s="326"/>
      <c r="H3728" s="326"/>
      <c r="I3728" s="327">
        <v>0.17449999999999999</v>
      </c>
      <c r="J3728" s="326"/>
      <c r="K3728" s="326"/>
      <c r="L3728" s="328"/>
      <c r="M3728" s="326"/>
      <c r="N3728" s="326"/>
      <c r="O3728" s="327">
        <v>0.17449999999999999</v>
      </c>
      <c r="P3728" s="326"/>
      <c r="Q3728" s="290">
        <v>0</v>
      </c>
    </row>
    <row r="3729" spans="1:17" ht="13.8" hidden="1" outlineLevel="1" collapsed="1" thickBot="1" x14ac:dyDescent="0.3">
      <c r="A3729" s="287"/>
      <c r="B3729" s="287"/>
      <c r="C3729" s="287"/>
      <c r="D3729" s="325">
        <v>100460743</v>
      </c>
      <c r="E3729" s="326"/>
      <c r="F3729" s="326"/>
      <c r="G3729" s="326"/>
      <c r="H3729" s="326"/>
      <c r="I3729" s="327">
        <v>0.17449999999999999</v>
      </c>
      <c r="J3729" s="326"/>
      <c r="K3729" s="326"/>
      <c r="L3729" s="328"/>
      <c r="M3729" s="326"/>
      <c r="N3729" s="326"/>
      <c r="O3729" s="327">
        <v>0.17449999999999999</v>
      </c>
      <c r="P3729" s="326"/>
      <c r="Q3729" s="290">
        <v>0</v>
      </c>
    </row>
    <row r="3730" spans="1:17" ht="13.8" hidden="1" outlineLevel="1" collapsed="1" thickBot="1" x14ac:dyDescent="0.3">
      <c r="A3730" s="287"/>
      <c r="B3730" s="287"/>
      <c r="C3730" s="287"/>
      <c r="D3730" s="325">
        <v>100460745</v>
      </c>
      <c r="E3730" s="326"/>
      <c r="F3730" s="326"/>
      <c r="G3730" s="326"/>
      <c r="H3730" s="326"/>
      <c r="I3730" s="327">
        <v>0.17449999999999999</v>
      </c>
      <c r="J3730" s="326"/>
      <c r="K3730" s="326"/>
      <c r="L3730" s="328"/>
      <c r="M3730" s="326"/>
      <c r="N3730" s="326"/>
      <c r="O3730" s="327">
        <v>0.17449999999999999</v>
      </c>
      <c r="P3730" s="326"/>
      <c r="Q3730" s="290">
        <v>0</v>
      </c>
    </row>
    <row r="3731" spans="1:17" ht="13.8" hidden="1" outlineLevel="1" collapsed="1" thickBot="1" x14ac:dyDescent="0.3">
      <c r="A3731" s="287"/>
      <c r="B3731" s="287"/>
      <c r="C3731" s="287"/>
      <c r="D3731" s="325">
        <v>100460746</v>
      </c>
      <c r="E3731" s="326"/>
      <c r="F3731" s="326"/>
      <c r="G3731" s="326"/>
      <c r="H3731" s="326"/>
      <c r="I3731" s="327">
        <v>0.17449999999999999</v>
      </c>
      <c r="J3731" s="326"/>
      <c r="K3731" s="326"/>
      <c r="L3731" s="328"/>
      <c r="M3731" s="326"/>
      <c r="N3731" s="326"/>
      <c r="O3731" s="327">
        <v>0.17449999999999999</v>
      </c>
      <c r="P3731" s="326"/>
      <c r="Q3731" s="290">
        <v>0</v>
      </c>
    </row>
    <row r="3732" spans="1:17" ht="13.8" hidden="1" outlineLevel="1" collapsed="1" thickBot="1" x14ac:dyDescent="0.3">
      <c r="A3732" s="287"/>
      <c r="B3732" s="287"/>
      <c r="C3732" s="287"/>
      <c r="D3732" s="325">
        <v>100460747</v>
      </c>
      <c r="E3732" s="326"/>
      <c r="F3732" s="326"/>
      <c r="G3732" s="326"/>
      <c r="H3732" s="326"/>
      <c r="I3732" s="327">
        <v>0.17449999999999999</v>
      </c>
      <c r="J3732" s="326"/>
      <c r="K3732" s="326"/>
      <c r="L3732" s="328"/>
      <c r="M3732" s="326"/>
      <c r="N3732" s="326"/>
      <c r="O3732" s="327">
        <v>0.17449999999999999</v>
      </c>
      <c r="P3732" s="326"/>
      <c r="Q3732" s="290">
        <v>0</v>
      </c>
    </row>
    <row r="3733" spans="1:17" ht="13.8" hidden="1" outlineLevel="1" collapsed="1" thickBot="1" x14ac:dyDescent="0.3">
      <c r="A3733" s="287"/>
      <c r="B3733" s="287"/>
      <c r="C3733" s="287"/>
      <c r="D3733" s="325">
        <v>100460649</v>
      </c>
      <c r="E3733" s="326"/>
      <c r="F3733" s="326"/>
      <c r="G3733" s="326"/>
      <c r="H3733" s="326"/>
      <c r="I3733" s="327">
        <v>0.63</v>
      </c>
      <c r="J3733" s="326"/>
      <c r="K3733" s="326"/>
      <c r="L3733" s="328"/>
      <c r="M3733" s="326"/>
      <c r="N3733" s="326"/>
      <c r="O3733" s="327">
        <v>0.63</v>
      </c>
      <c r="P3733" s="326"/>
      <c r="Q3733" s="290">
        <v>0</v>
      </c>
    </row>
    <row r="3734" spans="1:17" ht="13.8" hidden="1" outlineLevel="1" collapsed="1" thickBot="1" x14ac:dyDescent="0.3">
      <c r="A3734" s="287"/>
      <c r="B3734" s="287"/>
      <c r="C3734" s="287"/>
      <c r="D3734" s="325">
        <v>100460650</v>
      </c>
      <c r="E3734" s="326"/>
      <c r="F3734" s="326"/>
      <c r="G3734" s="326"/>
      <c r="H3734" s="326"/>
      <c r="I3734" s="327">
        <v>0.17449999999999999</v>
      </c>
      <c r="J3734" s="326"/>
      <c r="K3734" s="326"/>
      <c r="L3734" s="328"/>
      <c r="M3734" s="326"/>
      <c r="N3734" s="326"/>
      <c r="O3734" s="327">
        <v>0.17449999999999999</v>
      </c>
      <c r="P3734" s="326"/>
      <c r="Q3734" s="290">
        <v>0</v>
      </c>
    </row>
    <row r="3735" spans="1:17" ht="13.8" hidden="1" outlineLevel="1" collapsed="1" thickBot="1" x14ac:dyDescent="0.3">
      <c r="A3735" s="287"/>
      <c r="B3735" s="287"/>
      <c r="C3735" s="287"/>
      <c r="D3735" s="325">
        <v>100460651</v>
      </c>
      <c r="E3735" s="326"/>
      <c r="F3735" s="326"/>
      <c r="G3735" s="326"/>
      <c r="H3735" s="326"/>
      <c r="I3735" s="327">
        <v>0.17449999999999999</v>
      </c>
      <c r="J3735" s="326"/>
      <c r="K3735" s="326"/>
      <c r="L3735" s="328"/>
      <c r="M3735" s="326"/>
      <c r="N3735" s="326"/>
      <c r="O3735" s="327">
        <v>0.17449999999999999</v>
      </c>
      <c r="P3735" s="326"/>
      <c r="Q3735" s="290">
        <v>0</v>
      </c>
    </row>
    <row r="3736" spans="1:17" ht="13.8" hidden="1" outlineLevel="1" collapsed="1" thickBot="1" x14ac:dyDescent="0.3">
      <c r="A3736" s="287"/>
      <c r="B3736" s="287"/>
      <c r="C3736" s="287"/>
      <c r="D3736" s="325">
        <v>100460614</v>
      </c>
      <c r="E3736" s="326"/>
      <c r="F3736" s="326"/>
      <c r="G3736" s="326"/>
      <c r="H3736" s="326"/>
      <c r="I3736" s="327">
        <v>0.18</v>
      </c>
      <c r="J3736" s="326"/>
      <c r="K3736" s="326"/>
      <c r="L3736" s="328"/>
      <c r="M3736" s="326"/>
      <c r="N3736" s="326"/>
      <c r="O3736" s="327">
        <v>0.18</v>
      </c>
      <c r="P3736" s="326"/>
      <c r="Q3736" s="290">
        <v>0</v>
      </c>
    </row>
    <row r="3737" spans="1:17" ht="13.8" hidden="1" outlineLevel="1" collapsed="1" thickBot="1" x14ac:dyDescent="0.3">
      <c r="A3737" s="287"/>
      <c r="B3737" s="287"/>
      <c r="C3737" s="287"/>
      <c r="D3737" s="325">
        <v>100460616</v>
      </c>
      <c r="E3737" s="326"/>
      <c r="F3737" s="326"/>
      <c r="G3737" s="326"/>
      <c r="H3737" s="326"/>
      <c r="I3737" s="327">
        <v>0.31</v>
      </c>
      <c r="J3737" s="326"/>
      <c r="K3737" s="326"/>
      <c r="L3737" s="328"/>
      <c r="M3737" s="326"/>
      <c r="N3737" s="326"/>
      <c r="O3737" s="327">
        <v>0.31</v>
      </c>
      <c r="P3737" s="326"/>
      <c r="Q3737" s="290">
        <v>0</v>
      </c>
    </row>
    <row r="3738" spans="1:17" ht="13.8" hidden="1" outlineLevel="1" collapsed="1" thickBot="1" x14ac:dyDescent="0.3">
      <c r="A3738" s="287"/>
      <c r="B3738" s="287"/>
      <c r="C3738" s="287"/>
      <c r="D3738" s="325">
        <v>100460617</v>
      </c>
      <c r="E3738" s="326"/>
      <c r="F3738" s="326"/>
      <c r="G3738" s="326"/>
      <c r="H3738" s="326"/>
      <c r="I3738" s="327">
        <v>0.17449999999999999</v>
      </c>
      <c r="J3738" s="326"/>
      <c r="K3738" s="326"/>
      <c r="L3738" s="328"/>
      <c r="M3738" s="326"/>
      <c r="N3738" s="326"/>
      <c r="O3738" s="327">
        <v>0.17449999999999999</v>
      </c>
      <c r="P3738" s="326"/>
      <c r="Q3738" s="290">
        <v>0</v>
      </c>
    </row>
    <row r="3739" spans="1:17" ht="13.8" hidden="1" outlineLevel="1" collapsed="1" thickBot="1" x14ac:dyDescent="0.3">
      <c r="A3739" s="287"/>
      <c r="B3739" s="287"/>
      <c r="C3739" s="287"/>
      <c r="D3739" s="325">
        <v>100460623</v>
      </c>
      <c r="E3739" s="326"/>
      <c r="F3739" s="326"/>
      <c r="G3739" s="326"/>
      <c r="H3739" s="326"/>
      <c r="I3739" s="327">
        <v>0.64</v>
      </c>
      <c r="J3739" s="326"/>
      <c r="K3739" s="326"/>
      <c r="L3739" s="328"/>
      <c r="M3739" s="326"/>
      <c r="N3739" s="326"/>
      <c r="O3739" s="327">
        <v>0.64</v>
      </c>
      <c r="P3739" s="326"/>
      <c r="Q3739" s="290">
        <v>0</v>
      </c>
    </row>
    <row r="3740" spans="1:17" ht="13.8" hidden="1" outlineLevel="1" collapsed="1" thickBot="1" x14ac:dyDescent="0.3">
      <c r="A3740" s="287"/>
      <c r="B3740" s="287"/>
      <c r="C3740" s="287"/>
      <c r="D3740" s="325">
        <v>100460624</v>
      </c>
      <c r="E3740" s="326"/>
      <c r="F3740" s="326"/>
      <c r="G3740" s="326"/>
      <c r="H3740" s="326"/>
      <c r="I3740" s="327">
        <v>0.17449999999999999</v>
      </c>
      <c r="J3740" s="326"/>
      <c r="K3740" s="326"/>
      <c r="L3740" s="328"/>
      <c r="M3740" s="326"/>
      <c r="N3740" s="326"/>
      <c r="O3740" s="327">
        <v>0.17449999999999999</v>
      </c>
      <c r="P3740" s="326"/>
      <c r="Q3740" s="290">
        <v>0</v>
      </c>
    </row>
    <row r="3741" spans="1:17" ht="13.8" hidden="1" outlineLevel="1" collapsed="1" thickBot="1" x14ac:dyDescent="0.3">
      <c r="A3741" s="287"/>
      <c r="B3741" s="287"/>
      <c r="C3741" s="287"/>
      <c r="D3741" s="325">
        <v>100460685</v>
      </c>
      <c r="E3741" s="326"/>
      <c r="F3741" s="326"/>
      <c r="G3741" s="326"/>
      <c r="H3741" s="326"/>
      <c r="I3741" s="327">
        <v>0.17449999999999999</v>
      </c>
      <c r="J3741" s="326"/>
      <c r="K3741" s="326"/>
      <c r="L3741" s="328"/>
      <c r="M3741" s="326"/>
      <c r="N3741" s="326"/>
      <c r="O3741" s="327">
        <v>0.17449999999999999</v>
      </c>
      <c r="P3741" s="326"/>
      <c r="Q3741" s="290">
        <v>0</v>
      </c>
    </row>
    <row r="3742" spans="1:17" ht="13.8" hidden="1" outlineLevel="1" collapsed="1" thickBot="1" x14ac:dyDescent="0.3">
      <c r="A3742" s="287"/>
      <c r="B3742" s="287"/>
      <c r="C3742" s="287"/>
      <c r="D3742" s="325">
        <v>100460686</v>
      </c>
      <c r="E3742" s="326"/>
      <c r="F3742" s="326"/>
      <c r="G3742" s="326"/>
      <c r="H3742" s="326"/>
      <c r="I3742" s="327">
        <v>0.35</v>
      </c>
      <c r="J3742" s="326"/>
      <c r="K3742" s="326"/>
      <c r="L3742" s="328"/>
      <c r="M3742" s="326"/>
      <c r="N3742" s="326"/>
      <c r="O3742" s="327">
        <v>0.35</v>
      </c>
      <c r="P3742" s="326"/>
      <c r="Q3742" s="290">
        <v>0</v>
      </c>
    </row>
    <row r="3743" spans="1:17" ht="13.8" hidden="1" outlineLevel="1" collapsed="1" thickBot="1" x14ac:dyDescent="0.3">
      <c r="A3743" s="287"/>
      <c r="B3743" s="287"/>
      <c r="C3743" s="287"/>
      <c r="D3743" s="325">
        <v>100460687</v>
      </c>
      <c r="E3743" s="326"/>
      <c r="F3743" s="326"/>
      <c r="G3743" s="326"/>
      <c r="H3743" s="326"/>
      <c r="I3743" s="327">
        <v>0.13</v>
      </c>
      <c r="J3743" s="326"/>
      <c r="K3743" s="326"/>
      <c r="L3743" s="328"/>
      <c r="M3743" s="326"/>
      <c r="N3743" s="326"/>
      <c r="O3743" s="327">
        <v>0.13</v>
      </c>
      <c r="P3743" s="326"/>
      <c r="Q3743" s="290">
        <v>0</v>
      </c>
    </row>
    <row r="3744" spans="1:17" ht="13.8" hidden="1" outlineLevel="1" collapsed="1" thickBot="1" x14ac:dyDescent="0.3">
      <c r="A3744" s="287"/>
      <c r="B3744" s="287"/>
      <c r="C3744" s="287"/>
      <c r="D3744" s="325">
        <v>100460689</v>
      </c>
      <c r="E3744" s="326"/>
      <c r="F3744" s="326"/>
      <c r="G3744" s="326"/>
      <c r="H3744" s="326"/>
      <c r="I3744" s="327">
        <v>0.17449999999999999</v>
      </c>
      <c r="J3744" s="326"/>
      <c r="K3744" s="326"/>
      <c r="L3744" s="328"/>
      <c r="M3744" s="326"/>
      <c r="N3744" s="326"/>
      <c r="O3744" s="327">
        <v>0.17449999999999999</v>
      </c>
      <c r="P3744" s="326"/>
      <c r="Q3744" s="290">
        <v>0</v>
      </c>
    </row>
    <row r="3745" spans="1:17" ht="13.8" hidden="1" outlineLevel="1" collapsed="1" thickBot="1" x14ac:dyDescent="0.3">
      <c r="A3745" s="287"/>
      <c r="B3745" s="287"/>
      <c r="C3745" s="287"/>
      <c r="D3745" s="325">
        <v>100460690</v>
      </c>
      <c r="E3745" s="326"/>
      <c r="F3745" s="326"/>
      <c r="G3745" s="326"/>
      <c r="H3745" s="326"/>
      <c r="I3745" s="327">
        <v>0.22</v>
      </c>
      <c r="J3745" s="326"/>
      <c r="K3745" s="326"/>
      <c r="L3745" s="328"/>
      <c r="M3745" s="326"/>
      <c r="N3745" s="326"/>
      <c r="O3745" s="327">
        <v>0.22</v>
      </c>
      <c r="P3745" s="326"/>
      <c r="Q3745" s="290">
        <v>0</v>
      </c>
    </row>
    <row r="3746" spans="1:17" ht="13.8" hidden="1" outlineLevel="1" collapsed="1" thickBot="1" x14ac:dyDescent="0.3">
      <c r="A3746" s="287"/>
      <c r="B3746" s="287"/>
      <c r="C3746" s="287"/>
      <c r="D3746" s="325">
        <v>100460691</v>
      </c>
      <c r="E3746" s="326"/>
      <c r="F3746" s="326"/>
      <c r="G3746" s="326"/>
      <c r="H3746" s="326"/>
      <c r="I3746" s="327">
        <v>0.17449999999999999</v>
      </c>
      <c r="J3746" s="326"/>
      <c r="K3746" s="326"/>
      <c r="L3746" s="328"/>
      <c r="M3746" s="326"/>
      <c r="N3746" s="326"/>
      <c r="O3746" s="327">
        <v>0.17449999999999999</v>
      </c>
      <c r="P3746" s="326"/>
      <c r="Q3746" s="290">
        <v>0</v>
      </c>
    </row>
    <row r="3747" spans="1:17" ht="13.8" hidden="1" outlineLevel="1" collapsed="1" thickBot="1" x14ac:dyDescent="0.3">
      <c r="A3747" s="287"/>
      <c r="B3747" s="287"/>
      <c r="C3747" s="287"/>
      <c r="D3747" s="325">
        <v>100460692</v>
      </c>
      <c r="E3747" s="326"/>
      <c r="F3747" s="326"/>
      <c r="G3747" s="326"/>
      <c r="H3747" s="326"/>
      <c r="I3747" s="327">
        <v>0.71</v>
      </c>
      <c r="J3747" s="326"/>
      <c r="K3747" s="326"/>
      <c r="L3747" s="328"/>
      <c r="M3747" s="326"/>
      <c r="N3747" s="326"/>
      <c r="O3747" s="327">
        <v>0.71</v>
      </c>
      <c r="P3747" s="326"/>
      <c r="Q3747" s="290">
        <v>0</v>
      </c>
    </row>
    <row r="3748" spans="1:17" ht="13.8" hidden="1" outlineLevel="1" collapsed="1" thickBot="1" x14ac:dyDescent="0.3">
      <c r="A3748" s="287"/>
      <c r="B3748" s="287"/>
      <c r="C3748" s="287"/>
      <c r="D3748" s="325">
        <v>100460694</v>
      </c>
      <c r="E3748" s="326"/>
      <c r="F3748" s="326"/>
      <c r="G3748" s="326"/>
      <c r="H3748" s="326"/>
      <c r="I3748" s="327">
        <v>0.17449999999999999</v>
      </c>
      <c r="J3748" s="326"/>
      <c r="K3748" s="326"/>
      <c r="L3748" s="328"/>
      <c r="M3748" s="326"/>
      <c r="N3748" s="326"/>
      <c r="O3748" s="327">
        <v>0.17449999999999999</v>
      </c>
      <c r="P3748" s="326"/>
      <c r="Q3748" s="290">
        <v>0</v>
      </c>
    </row>
    <row r="3749" spans="1:17" ht="13.8" hidden="1" outlineLevel="1" collapsed="1" thickBot="1" x14ac:dyDescent="0.3">
      <c r="A3749" s="287"/>
      <c r="B3749" s="287"/>
      <c r="C3749" s="287"/>
      <c r="D3749" s="325">
        <v>100460695</v>
      </c>
      <c r="E3749" s="326"/>
      <c r="F3749" s="326"/>
      <c r="G3749" s="326"/>
      <c r="H3749" s="326"/>
      <c r="I3749" s="327">
        <v>0.17449999999999999</v>
      </c>
      <c r="J3749" s="326"/>
      <c r="K3749" s="326"/>
      <c r="L3749" s="328"/>
      <c r="M3749" s="326"/>
      <c r="N3749" s="326"/>
      <c r="O3749" s="327">
        <v>0.17449999999999999</v>
      </c>
      <c r="P3749" s="326"/>
      <c r="Q3749" s="290">
        <v>0</v>
      </c>
    </row>
    <row r="3750" spans="1:17" ht="13.8" hidden="1" outlineLevel="1" collapsed="1" thickBot="1" x14ac:dyDescent="0.3">
      <c r="A3750" s="287"/>
      <c r="B3750" s="287"/>
      <c r="C3750" s="287"/>
      <c r="D3750" s="325">
        <v>100460696</v>
      </c>
      <c r="E3750" s="326"/>
      <c r="F3750" s="326"/>
      <c r="G3750" s="326"/>
      <c r="H3750" s="326"/>
      <c r="I3750" s="327">
        <v>0.17449999999999999</v>
      </c>
      <c r="J3750" s="326"/>
      <c r="K3750" s="326"/>
      <c r="L3750" s="328"/>
      <c r="M3750" s="326"/>
      <c r="N3750" s="326"/>
      <c r="O3750" s="327">
        <v>0.17449999999999999</v>
      </c>
      <c r="P3750" s="326"/>
      <c r="Q3750" s="290">
        <v>0</v>
      </c>
    </row>
    <row r="3751" spans="1:17" ht="13.8" hidden="1" outlineLevel="1" collapsed="1" thickBot="1" x14ac:dyDescent="0.3">
      <c r="A3751" s="287"/>
      <c r="B3751" s="287"/>
      <c r="C3751" s="287"/>
      <c r="D3751" s="325">
        <v>100460697</v>
      </c>
      <c r="E3751" s="326"/>
      <c r="F3751" s="326"/>
      <c r="G3751" s="326"/>
      <c r="H3751" s="326"/>
      <c r="I3751" s="327">
        <v>0.25</v>
      </c>
      <c r="J3751" s="326"/>
      <c r="K3751" s="326"/>
      <c r="L3751" s="328"/>
      <c r="M3751" s="326"/>
      <c r="N3751" s="326"/>
      <c r="O3751" s="327">
        <v>0.25</v>
      </c>
      <c r="P3751" s="326"/>
      <c r="Q3751" s="290">
        <v>0</v>
      </c>
    </row>
    <row r="3752" spans="1:17" ht="13.8" hidden="1" outlineLevel="1" collapsed="1" thickBot="1" x14ac:dyDescent="0.3">
      <c r="A3752" s="287"/>
      <c r="B3752" s="287"/>
      <c r="C3752" s="287"/>
      <c r="D3752" s="325">
        <v>100460698</v>
      </c>
      <c r="E3752" s="326"/>
      <c r="F3752" s="326"/>
      <c r="G3752" s="326"/>
      <c r="H3752" s="326"/>
      <c r="I3752" s="327">
        <v>0.3</v>
      </c>
      <c r="J3752" s="326"/>
      <c r="K3752" s="326"/>
      <c r="L3752" s="328"/>
      <c r="M3752" s="326"/>
      <c r="N3752" s="326"/>
      <c r="O3752" s="327">
        <v>0.3</v>
      </c>
      <c r="P3752" s="326"/>
      <c r="Q3752" s="290">
        <v>0</v>
      </c>
    </row>
    <row r="3753" spans="1:17" ht="13.8" hidden="1" outlineLevel="1" collapsed="1" thickBot="1" x14ac:dyDescent="0.3">
      <c r="A3753" s="287"/>
      <c r="B3753" s="287"/>
      <c r="C3753" s="287"/>
      <c r="D3753" s="325">
        <v>100460699</v>
      </c>
      <c r="E3753" s="326"/>
      <c r="F3753" s="326"/>
      <c r="G3753" s="326"/>
      <c r="H3753" s="326"/>
      <c r="I3753" s="327">
        <v>0.53</v>
      </c>
      <c r="J3753" s="326"/>
      <c r="K3753" s="326"/>
      <c r="L3753" s="328"/>
      <c r="M3753" s="326"/>
      <c r="N3753" s="326"/>
      <c r="O3753" s="327">
        <v>0.53</v>
      </c>
      <c r="P3753" s="326"/>
      <c r="Q3753" s="290">
        <v>0</v>
      </c>
    </row>
    <row r="3754" spans="1:17" ht="13.8" hidden="1" outlineLevel="1" collapsed="1" thickBot="1" x14ac:dyDescent="0.3">
      <c r="A3754" s="287"/>
      <c r="B3754" s="287"/>
      <c r="C3754" s="287"/>
      <c r="D3754" s="325">
        <v>100460700</v>
      </c>
      <c r="E3754" s="326"/>
      <c r="F3754" s="326"/>
      <c r="G3754" s="326"/>
      <c r="H3754" s="326"/>
      <c r="I3754" s="327">
        <v>0.02</v>
      </c>
      <c r="J3754" s="326"/>
      <c r="K3754" s="326"/>
      <c r="L3754" s="328"/>
      <c r="M3754" s="326"/>
      <c r="N3754" s="326"/>
      <c r="O3754" s="327">
        <v>0.02</v>
      </c>
      <c r="P3754" s="326"/>
      <c r="Q3754" s="290">
        <v>0</v>
      </c>
    </row>
    <row r="3755" spans="1:17" ht="13.8" hidden="1" outlineLevel="1" collapsed="1" thickBot="1" x14ac:dyDescent="0.3">
      <c r="A3755" s="287"/>
      <c r="B3755" s="287"/>
      <c r="C3755" s="287"/>
      <c r="D3755" s="325">
        <v>100460701</v>
      </c>
      <c r="E3755" s="326"/>
      <c r="F3755" s="326"/>
      <c r="G3755" s="326"/>
      <c r="H3755" s="326"/>
      <c r="I3755" s="327">
        <v>0.17449999999999999</v>
      </c>
      <c r="J3755" s="326"/>
      <c r="K3755" s="326"/>
      <c r="L3755" s="328"/>
      <c r="M3755" s="326"/>
      <c r="N3755" s="326"/>
      <c r="O3755" s="327">
        <v>0.17449999999999999</v>
      </c>
      <c r="P3755" s="326"/>
      <c r="Q3755" s="290">
        <v>0</v>
      </c>
    </row>
    <row r="3756" spans="1:17" ht="13.8" hidden="1" outlineLevel="1" collapsed="1" thickBot="1" x14ac:dyDescent="0.3">
      <c r="A3756" s="287"/>
      <c r="B3756" s="287"/>
      <c r="C3756" s="287"/>
      <c r="D3756" s="325">
        <v>100460702</v>
      </c>
      <c r="E3756" s="326"/>
      <c r="F3756" s="326"/>
      <c r="G3756" s="326"/>
      <c r="H3756" s="326"/>
      <c r="I3756" s="327">
        <v>0.17449999999999999</v>
      </c>
      <c r="J3756" s="326"/>
      <c r="K3756" s="326"/>
      <c r="L3756" s="328"/>
      <c r="M3756" s="326"/>
      <c r="N3756" s="326"/>
      <c r="O3756" s="327">
        <v>0.17449999999999999</v>
      </c>
      <c r="P3756" s="326"/>
      <c r="Q3756" s="290">
        <v>0</v>
      </c>
    </row>
    <row r="3757" spans="1:17" ht="13.8" hidden="1" outlineLevel="1" collapsed="1" thickBot="1" x14ac:dyDescent="0.3">
      <c r="A3757" s="287"/>
      <c r="B3757" s="287"/>
      <c r="C3757" s="287"/>
      <c r="D3757" s="325">
        <v>100460703</v>
      </c>
      <c r="E3757" s="326"/>
      <c r="F3757" s="326"/>
      <c r="G3757" s="326"/>
      <c r="H3757" s="326"/>
      <c r="I3757" s="327">
        <v>0.27</v>
      </c>
      <c r="J3757" s="326"/>
      <c r="K3757" s="326"/>
      <c r="L3757" s="328"/>
      <c r="M3757" s="326"/>
      <c r="N3757" s="326"/>
      <c r="O3757" s="327">
        <v>0.27</v>
      </c>
      <c r="P3757" s="326"/>
      <c r="Q3757" s="290">
        <v>0</v>
      </c>
    </row>
    <row r="3758" spans="1:17" ht="13.8" hidden="1" outlineLevel="1" collapsed="1" thickBot="1" x14ac:dyDescent="0.3">
      <c r="A3758" s="287"/>
      <c r="B3758" s="287"/>
      <c r="C3758" s="287"/>
      <c r="D3758" s="325">
        <v>100460704</v>
      </c>
      <c r="E3758" s="326"/>
      <c r="F3758" s="326"/>
      <c r="G3758" s="326"/>
      <c r="H3758" s="326"/>
      <c r="I3758" s="327">
        <v>0.17449999999999999</v>
      </c>
      <c r="J3758" s="326"/>
      <c r="K3758" s="326"/>
      <c r="L3758" s="328"/>
      <c r="M3758" s="326"/>
      <c r="N3758" s="326"/>
      <c r="O3758" s="327">
        <v>0.17449999999999999</v>
      </c>
      <c r="P3758" s="326"/>
      <c r="Q3758" s="290">
        <v>0</v>
      </c>
    </row>
    <row r="3759" spans="1:17" ht="13.8" hidden="1" outlineLevel="1" collapsed="1" thickBot="1" x14ac:dyDescent="0.3">
      <c r="A3759" s="287"/>
      <c r="B3759" s="287"/>
      <c r="C3759" s="287"/>
      <c r="D3759" s="325">
        <v>100460705</v>
      </c>
      <c r="E3759" s="326"/>
      <c r="F3759" s="326"/>
      <c r="G3759" s="326"/>
      <c r="H3759" s="326"/>
      <c r="I3759" s="327">
        <v>0.17449999999999999</v>
      </c>
      <c r="J3759" s="326"/>
      <c r="K3759" s="326"/>
      <c r="L3759" s="328"/>
      <c r="M3759" s="326"/>
      <c r="N3759" s="326"/>
      <c r="O3759" s="327">
        <v>0.17449999999999999</v>
      </c>
      <c r="P3759" s="326"/>
      <c r="Q3759" s="290">
        <v>0</v>
      </c>
    </row>
    <row r="3760" spans="1:17" ht="13.8" hidden="1" outlineLevel="1" collapsed="1" thickBot="1" x14ac:dyDescent="0.3">
      <c r="A3760" s="287"/>
      <c r="B3760" s="287"/>
      <c r="C3760" s="287"/>
      <c r="D3760" s="325">
        <v>100460706</v>
      </c>
      <c r="E3760" s="326"/>
      <c r="F3760" s="326"/>
      <c r="G3760" s="326"/>
      <c r="H3760" s="326"/>
      <c r="I3760" s="327">
        <v>0.17449999999999999</v>
      </c>
      <c r="J3760" s="326"/>
      <c r="K3760" s="326"/>
      <c r="L3760" s="328"/>
      <c r="M3760" s="326"/>
      <c r="N3760" s="326"/>
      <c r="O3760" s="327">
        <v>0.17449999999999999</v>
      </c>
      <c r="P3760" s="326"/>
      <c r="Q3760" s="290">
        <v>0</v>
      </c>
    </row>
    <row r="3761" spans="1:17" ht="13.8" hidden="1" outlineLevel="1" collapsed="1" thickBot="1" x14ac:dyDescent="0.3">
      <c r="A3761" s="287"/>
      <c r="B3761" s="287"/>
      <c r="C3761" s="287"/>
      <c r="D3761" s="325">
        <v>100460707</v>
      </c>
      <c r="E3761" s="326"/>
      <c r="F3761" s="326"/>
      <c r="G3761" s="326"/>
      <c r="H3761" s="326"/>
      <c r="I3761" s="327">
        <v>0.17449999999999999</v>
      </c>
      <c r="J3761" s="326"/>
      <c r="K3761" s="326"/>
      <c r="L3761" s="328"/>
      <c r="M3761" s="326"/>
      <c r="N3761" s="326"/>
      <c r="O3761" s="327">
        <v>0.17449999999999999</v>
      </c>
      <c r="P3761" s="326"/>
      <c r="Q3761" s="290">
        <v>0</v>
      </c>
    </row>
    <row r="3762" spans="1:17" ht="13.8" hidden="1" outlineLevel="1" collapsed="1" thickBot="1" x14ac:dyDescent="0.3">
      <c r="A3762" s="287"/>
      <c r="B3762" s="287"/>
      <c r="C3762" s="287"/>
      <c r="D3762" s="325">
        <v>100460709</v>
      </c>
      <c r="E3762" s="326"/>
      <c r="F3762" s="326"/>
      <c r="G3762" s="326"/>
      <c r="H3762" s="326"/>
      <c r="I3762" s="327">
        <v>0.17449999999999999</v>
      </c>
      <c r="J3762" s="326"/>
      <c r="K3762" s="326"/>
      <c r="L3762" s="328"/>
      <c r="M3762" s="326"/>
      <c r="N3762" s="326"/>
      <c r="O3762" s="327">
        <v>0.17449999999999999</v>
      </c>
      <c r="P3762" s="326"/>
      <c r="Q3762" s="290">
        <v>0</v>
      </c>
    </row>
    <row r="3763" spans="1:17" ht="13.8" hidden="1" outlineLevel="1" collapsed="1" thickBot="1" x14ac:dyDescent="0.3">
      <c r="A3763" s="287"/>
      <c r="B3763" s="287"/>
      <c r="C3763" s="287"/>
      <c r="D3763" s="325">
        <v>100460712</v>
      </c>
      <c r="E3763" s="326"/>
      <c r="F3763" s="326"/>
      <c r="G3763" s="326"/>
      <c r="H3763" s="326"/>
      <c r="I3763" s="327">
        <v>0.17449999999999999</v>
      </c>
      <c r="J3763" s="326"/>
      <c r="K3763" s="326"/>
      <c r="L3763" s="328"/>
      <c r="M3763" s="326"/>
      <c r="N3763" s="326"/>
      <c r="O3763" s="327">
        <v>0.17449999999999999</v>
      </c>
      <c r="P3763" s="326"/>
      <c r="Q3763" s="290">
        <v>0</v>
      </c>
    </row>
    <row r="3764" spans="1:17" ht="13.8" hidden="1" outlineLevel="1" collapsed="1" thickBot="1" x14ac:dyDescent="0.3">
      <c r="A3764" s="287"/>
      <c r="B3764" s="287"/>
      <c r="C3764" s="287"/>
      <c r="D3764" s="325">
        <v>100460720</v>
      </c>
      <c r="E3764" s="326"/>
      <c r="F3764" s="326"/>
      <c r="G3764" s="326"/>
      <c r="H3764" s="326"/>
      <c r="I3764" s="327">
        <v>0.24</v>
      </c>
      <c r="J3764" s="326"/>
      <c r="K3764" s="326"/>
      <c r="L3764" s="328"/>
      <c r="M3764" s="326"/>
      <c r="N3764" s="326"/>
      <c r="O3764" s="327">
        <v>0.24</v>
      </c>
      <c r="P3764" s="326"/>
      <c r="Q3764" s="290">
        <v>0</v>
      </c>
    </row>
    <row r="3765" spans="1:17" ht="13.8" hidden="1" outlineLevel="1" collapsed="1" thickBot="1" x14ac:dyDescent="0.3">
      <c r="A3765" s="287"/>
      <c r="B3765" s="287"/>
      <c r="C3765" s="287"/>
      <c r="D3765" s="325">
        <v>100460724</v>
      </c>
      <c r="E3765" s="326"/>
      <c r="F3765" s="326"/>
      <c r="G3765" s="326"/>
      <c r="H3765" s="326"/>
      <c r="I3765" s="327">
        <v>0.17449999999999999</v>
      </c>
      <c r="J3765" s="326"/>
      <c r="K3765" s="326"/>
      <c r="L3765" s="328"/>
      <c r="M3765" s="326"/>
      <c r="N3765" s="326"/>
      <c r="O3765" s="327">
        <v>0.17449999999999999</v>
      </c>
      <c r="P3765" s="326"/>
      <c r="Q3765" s="290">
        <v>0</v>
      </c>
    </row>
    <row r="3766" spans="1:17" ht="13.8" hidden="1" outlineLevel="1" collapsed="1" thickBot="1" x14ac:dyDescent="0.3">
      <c r="A3766" s="287"/>
      <c r="B3766" s="287"/>
      <c r="C3766" s="287"/>
      <c r="D3766" s="325">
        <v>100460726</v>
      </c>
      <c r="E3766" s="326"/>
      <c r="F3766" s="326"/>
      <c r="G3766" s="326"/>
      <c r="H3766" s="326"/>
      <c r="I3766" s="327">
        <v>0.17449999999999999</v>
      </c>
      <c r="J3766" s="326"/>
      <c r="K3766" s="326"/>
      <c r="L3766" s="328"/>
      <c r="M3766" s="326"/>
      <c r="N3766" s="326"/>
      <c r="O3766" s="327">
        <v>0.17449999999999999</v>
      </c>
      <c r="P3766" s="326"/>
      <c r="Q3766" s="290">
        <v>0</v>
      </c>
    </row>
    <row r="3767" spans="1:17" ht="13.8" hidden="1" outlineLevel="1" collapsed="1" thickBot="1" x14ac:dyDescent="0.3">
      <c r="A3767" s="287"/>
      <c r="B3767" s="287"/>
      <c r="C3767" s="287"/>
      <c r="D3767" s="325">
        <v>100460732</v>
      </c>
      <c r="E3767" s="326"/>
      <c r="F3767" s="326"/>
      <c r="G3767" s="326"/>
      <c r="H3767" s="326"/>
      <c r="I3767" s="327">
        <v>0.17449999999999999</v>
      </c>
      <c r="J3767" s="326"/>
      <c r="K3767" s="326"/>
      <c r="L3767" s="328"/>
      <c r="M3767" s="326"/>
      <c r="N3767" s="326"/>
      <c r="O3767" s="327">
        <v>0.17449999999999999</v>
      </c>
      <c r="P3767" s="326"/>
      <c r="Q3767" s="290">
        <v>0</v>
      </c>
    </row>
    <row r="3768" spans="1:17" ht="13.8" hidden="1" outlineLevel="1" collapsed="1" thickBot="1" x14ac:dyDescent="0.3">
      <c r="A3768" s="287"/>
      <c r="B3768" s="287"/>
      <c r="C3768" s="287"/>
      <c r="D3768" s="325">
        <v>100461034</v>
      </c>
      <c r="E3768" s="326"/>
      <c r="F3768" s="326"/>
      <c r="G3768" s="326"/>
      <c r="H3768" s="326"/>
      <c r="I3768" s="327">
        <v>0.17449999999999999</v>
      </c>
      <c r="J3768" s="326"/>
      <c r="K3768" s="326"/>
      <c r="L3768" s="328"/>
      <c r="M3768" s="326"/>
      <c r="N3768" s="326"/>
      <c r="O3768" s="327">
        <v>0.17449999999999999</v>
      </c>
      <c r="P3768" s="326"/>
      <c r="Q3768" s="290">
        <v>0</v>
      </c>
    </row>
    <row r="3769" spans="1:17" ht="13.8" hidden="1" outlineLevel="1" collapsed="1" thickBot="1" x14ac:dyDescent="0.3">
      <c r="A3769" s="287"/>
      <c r="B3769" s="287"/>
      <c r="C3769" s="287"/>
      <c r="D3769" s="325">
        <v>100461035</v>
      </c>
      <c r="E3769" s="326"/>
      <c r="F3769" s="326"/>
      <c r="G3769" s="326"/>
      <c r="H3769" s="326"/>
      <c r="I3769" s="327">
        <v>0.17449999999999999</v>
      </c>
      <c r="J3769" s="326"/>
      <c r="K3769" s="326"/>
      <c r="L3769" s="328"/>
      <c r="M3769" s="326"/>
      <c r="N3769" s="326"/>
      <c r="O3769" s="327">
        <v>0.17449999999999999</v>
      </c>
      <c r="P3769" s="326"/>
      <c r="Q3769" s="290">
        <v>0</v>
      </c>
    </row>
    <row r="3770" spans="1:17" ht="13.8" hidden="1" outlineLevel="1" collapsed="1" thickBot="1" x14ac:dyDescent="0.3">
      <c r="A3770" s="287"/>
      <c r="B3770" s="287"/>
      <c r="C3770" s="287"/>
      <c r="D3770" s="325">
        <v>100461036</v>
      </c>
      <c r="E3770" s="326"/>
      <c r="F3770" s="326"/>
      <c r="G3770" s="326"/>
      <c r="H3770" s="326"/>
      <c r="I3770" s="327">
        <v>0.17449999999999999</v>
      </c>
      <c r="J3770" s="326"/>
      <c r="K3770" s="326"/>
      <c r="L3770" s="328"/>
      <c r="M3770" s="326"/>
      <c r="N3770" s="326"/>
      <c r="O3770" s="327">
        <v>0.17449999999999999</v>
      </c>
      <c r="P3770" s="326"/>
      <c r="Q3770" s="290">
        <v>0</v>
      </c>
    </row>
    <row r="3771" spans="1:17" ht="13.8" hidden="1" outlineLevel="1" collapsed="1" thickBot="1" x14ac:dyDescent="0.3">
      <c r="A3771" s="287"/>
      <c r="B3771" s="287"/>
      <c r="C3771" s="287"/>
      <c r="D3771" s="325">
        <v>100461037</v>
      </c>
      <c r="E3771" s="326"/>
      <c r="F3771" s="326"/>
      <c r="G3771" s="326"/>
      <c r="H3771" s="326"/>
      <c r="I3771" s="327">
        <v>0.17449999999999999</v>
      </c>
      <c r="J3771" s="326"/>
      <c r="K3771" s="326"/>
      <c r="L3771" s="328"/>
      <c r="M3771" s="326"/>
      <c r="N3771" s="326"/>
      <c r="O3771" s="327">
        <v>0.17449999999999999</v>
      </c>
      <c r="P3771" s="326"/>
      <c r="Q3771" s="290">
        <v>0</v>
      </c>
    </row>
    <row r="3772" spans="1:17" ht="13.8" hidden="1" outlineLevel="1" collapsed="1" thickBot="1" x14ac:dyDescent="0.3">
      <c r="A3772" s="287"/>
      <c r="B3772" s="287"/>
      <c r="C3772" s="287"/>
      <c r="D3772" s="325">
        <v>100461043</v>
      </c>
      <c r="E3772" s="326"/>
      <c r="F3772" s="326"/>
      <c r="G3772" s="326"/>
      <c r="H3772" s="326"/>
      <c r="I3772" s="327">
        <v>0.17449999999999999</v>
      </c>
      <c r="J3772" s="326"/>
      <c r="K3772" s="326"/>
      <c r="L3772" s="328"/>
      <c r="M3772" s="326"/>
      <c r="N3772" s="326"/>
      <c r="O3772" s="327">
        <v>0.17449999999999999</v>
      </c>
      <c r="P3772" s="326"/>
      <c r="Q3772" s="290">
        <v>0</v>
      </c>
    </row>
    <row r="3773" spans="1:17" ht="13.8" hidden="1" outlineLevel="1" collapsed="1" thickBot="1" x14ac:dyDescent="0.3">
      <c r="A3773" s="287"/>
      <c r="B3773" s="287"/>
      <c r="C3773" s="287"/>
      <c r="D3773" s="325">
        <v>100461062</v>
      </c>
      <c r="E3773" s="326"/>
      <c r="F3773" s="326"/>
      <c r="G3773" s="326"/>
      <c r="H3773" s="326"/>
      <c r="I3773" s="327">
        <v>0.17449999999999999</v>
      </c>
      <c r="J3773" s="326"/>
      <c r="K3773" s="326"/>
      <c r="L3773" s="328"/>
      <c r="M3773" s="326"/>
      <c r="N3773" s="326"/>
      <c r="O3773" s="327">
        <v>0.17449999999999999</v>
      </c>
      <c r="P3773" s="326"/>
      <c r="Q3773" s="290">
        <v>0</v>
      </c>
    </row>
    <row r="3774" spans="1:17" ht="13.8" hidden="1" outlineLevel="1" collapsed="1" thickBot="1" x14ac:dyDescent="0.3">
      <c r="A3774" s="287"/>
      <c r="B3774" s="287"/>
      <c r="C3774" s="287"/>
      <c r="D3774" s="325">
        <v>100461063</v>
      </c>
      <c r="E3774" s="326"/>
      <c r="F3774" s="326"/>
      <c r="G3774" s="326"/>
      <c r="H3774" s="326"/>
      <c r="I3774" s="327">
        <v>0.26</v>
      </c>
      <c r="J3774" s="326"/>
      <c r="K3774" s="326"/>
      <c r="L3774" s="328"/>
      <c r="M3774" s="326"/>
      <c r="N3774" s="326"/>
      <c r="O3774" s="327">
        <v>0.26</v>
      </c>
      <c r="P3774" s="326"/>
      <c r="Q3774" s="290">
        <v>0</v>
      </c>
    </row>
    <row r="3775" spans="1:17" ht="13.8" hidden="1" outlineLevel="1" collapsed="1" thickBot="1" x14ac:dyDescent="0.3">
      <c r="A3775" s="287"/>
      <c r="B3775" s="287"/>
      <c r="C3775" s="287"/>
      <c r="D3775" s="325">
        <v>100461064</v>
      </c>
      <c r="E3775" s="326"/>
      <c r="F3775" s="326"/>
      <c r="G3775" s="326"/>
      <c r="H3775" s="326"/>
      <c r="I3775" s="327">
        <v>0.28999999999999998</v>
      </c>
      <c r="J3775" s="326"/>
      <c r="K3775" s="326"/>
      <c r="L3775" s="328"/>
      <c r="M3775" s="326"/>
      <c r="N3775" s="326"/>
      <c r="O3775" s="327">
        <v>0.28999999999999998</v>
      </c>
      <c r="P3775" s="326"/>
      <c r="Q3775" s="290">
        <v>0</v>
      </c>
    </row>
    <row r="3776" spans="1:17" ht="13.8" hidden="1" outlineLevel="1" collapsed="1" thickBot="1" x14ac:dyDescent="0.3">
      <c r="A3776" s="287"/>
      <c r="B3776" s="287"/>
      <c r="C3776" s="287"/>
      <c r="D3776" s="325">
        <v>100461066</v>
      </c>
      <c r="E3776" s="326"/>
      <c r="F3776" s="326"/>
      <c r="G3776" s="326"/>
      <c r="H3776" s="326"/>
      <c r="I3776" s="327">
        <v>0.87</v>
      </c>
      <c r="J3776" s="326"/>
      <c r="K3776" s="326"/>
      <c r="L3776" s="328"/>
      <c r="M3776" s="326"/>
      <c r="N3776" s="326"/>
      <c r="O3776" s="327">
        <v>0.87</v>
      </c>
      <c r="P3776" s="326"/>
      <c r="Q3776" s="290">
        <v>0</v>
      </c>
    </row>
    <row r="3777" spans="1:17" ht="13.8" hidden="1" outlineLevel="1" collapsed="1" thickBot="1" x14ac:dyDescent="0.3">
      <c r="A3777" s="287"/>
      <c r="B3777" s="287"/>
      <c r="C3777" s="287"/>
      <c r="D3777" s="325">
        <v>100461067</v>
      </c>
      <c r="E3777" s="326"/>
      <c r="F3777" s="326"/>
      <c r="G3777" s="326"/>
      <c r="H3777" s="326"/>
      <c r="I3777" s="327">
        <v>0.17449999999999999</v>
      </c>
      <c r="J3777" s="326"/>
      <c r="K3777" s="326"/>
      <c r="L3777" s="328"/>
      <c r="M3777" s="326"/>
      <c r="N3777" s="326"/>
      <c r="O3777" s="327">
        <v>0.17449999999999999</v>
      </c>
      <c r="P3777" s="326"/>
      <c r="Q3777" s="290">
        <v>0</v>
      </c>
    </row>
    <row r="3778" spans="1:17" ht="13.8" hidden="1" outlineLevel="1" collapsed="1" thickBot="1" x14ac:dyDescent="0.3">
      <c r="A3778" s="287"/>
      <c r="B3778" s="287"/>
      <c r="C3778" s="287"/>
      <c r="D3778" s="325">
        <v>100461069</v>
      </c>
      <c r="E3778" s="326"/>
      <c r="F3778" s="326"/>
      <c r="G3778" s="326"/>
      <c r="H3778" s="326"/>
      <c r="I3778" s="327">
        <v>0.17449999999999999</v>
      </c>
      <c r="J3778" s="326"/>
      <c r="K3778" s="326"/>
      <c r="L3778" s="328"/>
      <c r="M3778" s="326"/>
      <c r="N3778" s="326"/>
      <c r="O3778" s="327">
        <v>0.17449999999999999</v>
      </c>
      <c r="P3778" s="326"/>
      <c r="Q3778" s="290">
        <v>0</v>
      </c>
    </row>
    <row r="3779" spans="1:17" ht="13.8" hidden="1" outlineLevel="1" collapsed="1" thickBot="1" x14ac:dyDescent="0.3">
      <c r="A3779" s="287"/>
      <c r="B3779" s="287"/>
      <c r="C3779" s="287"/>
      <c r="D3779" s="325">
        <v>100461071</v>
      </c>
      <c r="E3779" s="326"/>
      <c r="F3779" s="326"/>
      <c r="G3779" s="326"/>
      <c r="H3779" s="326"/>
      <c r="I3779" s="327">
        <v>0.2</v>
      </c>
      <c r="J3779" s="326"/>
      <c r="K3779" s="326"/>
      <c r="L3779" s="328"/>
      <c r="M3779" s="326"/>
      <c r="N3779" s="326"/>
      <c r="O3779" s="327">
        <v>0.2</v>
      </c>
      <c r="P3779" s="326"/>
      <c r="Q3779" s="290">
        <v>0</v>
      </c>
    </row>
    <row r="3780" spans="1:17" ht="13.8" hidden="1" outlineLevel="1" collapsed="1" thickBot="1" x14ac:dyDescent="0.3">
      <c r="A3780" s="287"/>
      <c r="B3780" s="287"/>
      <c r="C3780" s="287"/>
      <c r="D3780" s="325">
        <v>100461072</v>
      </c>
      <c r="E3780" s="326"/>
      <c r="F3780" s="326"/>
      <c r="G3780" s="326"/>
      <c r="H3780" s="326"/>
      <c r="I3780" s="327">
        <v>0.17449999999999999</v>
      </c>
      <c r="J3780" s="326"/>
      <c r="K3780" s="326"/>
      <c r="L3780" s="328"/>
      <c r="M3780" s="326"/>
      <c r="N3780" s="326"/>
      <c r="O3780" s="327">
        <v>0.17449999999999999</v>
      </c>
      <c r="P3780" s="326"/>
      <c r="Q3780" s="290">
        <v>0</v>
      </c>
    </row>
    <row r="3781" spans="1:17" ht="13.8" hidden="1" outlineLevel="1" collapsed="1" thickBot="1" x14ac:dyDescent="0.3">
      <c r="A3781" s="287"/>
      <c r="B3781" s="287"/>
      <c r="C3781" s="287"/>
      <c r="D3781" s="325">
        <v>100461077</v>
      </c>
      <c r="E3781" s="326"/>
      <c r="F3781" s="326"/>
      <c r="G3781" s="326"/>
      <c r="H3781" s="326"/>
      <c r="I3781" s="327">
        <v>0.17449999999999999</v>
      </c>
      <c r="J3781" s="326"/>
      <c r="K3781" s="326"/>
      <c r="L3781" s="328"/>
      <c r="M3781" s="326"/>
      <c r="N3781" s="326"/>
      <c r="O3781" s="327">
        <v>0.17449999999999999</v>
      </c>
      <c r="P3781" s="326"/>
      <c r="Q3781" s="290">
        <v>0</v>
      </c>
    </row>
    <row r="3782" spans="1:17" ht="13.8" hidden="1" outlineLevel="1" collapsed="1" thickBot="1" x14ac:dyDescent="0.3">
      <c r="A3782" s="287"/>
      <c r="B3782" s="287"/>
      <c r="C3782" s="287"/>
      <c r="D3782" s="325">
        <v>100461079</v>
      </c>
      <c r="E3782" s="326"/>
      <c r="F3782" s="326"/>
      <c r="G3782" s="326"/>
      <c r="H3782" s="326"/>
      <c r="I3782" s="327">
        <v>0.32</v>
      </c>
      <c r="J3782" s="326"/>
      <c r="K3782" s="326"/>
      <c r="L3782" s="328"/>
      <c r="M3782" s="326"/>
      <c r="N3782" s="326"/>
      <c r="O3782" s="327">
        <v>0.32</v>
      </c>
      <c r="P3782" s="326"/>
      <c r="Q3782" s="290">
        <v>0</v>
      </c>
    </row>
    <row r="3783" spans="1:17" ht="13.8" hidden="1" outlineLevel="1" collapsed="1" thickBot="1" x14ac:dyDescent="0.3">
      <c r="A3783" s="287"/>
      <c r="B3783" s="287"/>
      <c r="C3783" s="287"/>
      <c r="D3783" s="325">
        <v>100461080</v>
      </c>
      <c r="E3783" s="326"/>
      <c r="F3783" s="326"/>
      <c r="G3783" s="326"/>
      <c r="H3783" s="326"/>
      <c r="I3783" s="327">
        <v>0.17449999999999999</v>
      </c>
      <c r="J3783" s="326"/>
      <c r="K3783" s="326"/>
      <c r="L3783" s="328"/>
      <c r="M3783" s="326"/>
      <c r="N3783" s="326"/>
      <c r="O3783" s="327">
        <v>0.17449999999999999</v>
      </c>
      <c r="P3783" s="326"/>
      <c r="Q3783" s="290">
        <v>0</v>
      </c>
    </row>
    <row r="3784" spans="1:17" ht="13.8" hidden="1" outlineLevel="1" collapsed="1" thickBot="1" x14ac:dyDescent="0.3">
      <c r="A3784" s="287"/>
      <c r="B3784" s="287"/>
      <c r="C3784" s="287"/>
      <c r="D3784" s="325">
        <v>100461083</v>
      </c>
      <c r="E3784" s="326"/>
      <c r="F3784" s="326"/>
      <c r="G3784" s="326"/>
      <c r="H3784" s="326"/>
      <c r="I3784" s="327">
        <v>0.17449999999999999</v>
      </c>
      <c r="J3784" s="326"/>
      <c r="K3784" s="326"/>
      <c r="L3784" s="328"/>
      <c r="M3784" s="326"/>
      <c r="N3784" s="326"/>
      <c r="O3784" s="327">
        <v>0.17449999999999999</v>
      </c>
      <c r="P3784" s="326"/>
      <c r="Q3784" s="290">
        <v>0</v>
      </c>
    </row>
    <row r="3785" spans="1:17" ht="13.8" hidden="1" outlineLevel="1" collapsed="1" thickBot="1" x14ac:dyDescent="0.3">
      <c r="A3785" s="287"/>
      <c r="B3785" s="287"/>
      <c r="C3785" s="287"/>
      <c r="D3785" s="325">
        <v>100461085</v>
      </c>
      <c r="E3785" s="326"/>
      <c r="F3785" s="326"/>
      <c r="G3785" s="326"/>
      <c r="H3785" s="326"/>
      <c r="I3785" s="327">
        <v>0.17449999999999999</v>
      </c>
      <c r="J3785" s="326"/>
      <c r="K3785" s="326"/>
      <c r="L3785" s="328"/>
      <c r="M3785" s="326"/>
      <c r="N3785" s="326"/>
      <c r="O3785" s="327">
        <v>0.17449999999999999</v>
      </c>
      <c r="P3785" s="326"/>
      <c r="Q3785" s="290">
        <v>0</v>
      </c>
    </row>
    <row r="3786" spans="1:17" ht="13.8" hidden="1" outlineLevel="1" collapsed="1" thickBot="1" x14ac:dyDescent="0.3">
      <c r="A3786" s="287"/>
      <c r="B3786" s="287"/>
      <c r="C3786" s="287"/>
      <c r="D3786" s="325">
        <v>100461088</v>
      </c>
      <c r="E3786" s="326"/>
      <c r="F3786" s="326"/>
      <c r="G3786" s="326"/>
      <c r="H3786" s="326"/>
      <c r="I3786" s="327">
        <v>0.17449999999999999</v>
      </c>
      <c r="J3786" s="326"/>
      <c r="K3786" s="326"/>
      <c r="L3786" s="328"/>
      <c r="M3786" s="326"/>
      <c r="N3786" s="326"/>
      <c r="O3786" s="327">
        <v>0.17449999999999999</v>
      </c>
      <c r="P3786" s="326"/>
      <c r="Q3786" s="290">
        <v>0</v>
      </c>
    </row>
    <row r="3787" spans="1:17" ht="13.8" hidden="1" outlineLevel="1" collapsed="1" thickBot="1" x14ac:dyDescent="0.3">
      <c r="A3787" s="287"/>
      <c r="B3787" s="287"/>
      <c r="C3787" s="287"/>
      <c r="D3787" s="325">
        <v>100461089</v>
      </c>
      <c r="E3787" s="326"/>
      <c r="F3787" s="326"/>
      <c r="G3787" s="326"/>
      <c r="H3787" s="326"/>
      <c r="I3787" s="327">
        <v>0.68</v>
      </c>
      <c r="J3787" s="326"/>
      <c r="K3787" s="326"/>
      <c r="L3787" s="328"/>
      <c r="M3787" s="326"/>
      <c r="N3787" s="326"/>
      <c r="O3787" s="327">
        <v>0.68</v>
      </c>
      <c r="P3787" s="326"/>
      <c r="Q3787" s="290">
        <v>0</v>
      </c>
    </row>
    <row r="3788" spans="1:17" ht="13.8" hidden="1" outlineLevel="1" collapsed="1" thickBot="1" x14ac:dyDescent="0.3">
      <c r="A3788" s="287"/>
      <c r="B3788" s="287"/>
      <c r="C3788" s="287"/>
      <c r="D3788" s="325">
        <v>100461090</v>
      </c>
      <c r="E3788" s="326"/>
      <c r="F3788" s="326"/>
      <c r="G3788" s="326"/>
      <c r="H3788" s="326"/>
      <c r="I3788" s="327">
        <v>0.28999999999999998</v>
      </c>
      <c r="J3788" s="326"/>
      <c r="K3788" s="326"/>
      <c r="L3788" s="328"/>
      <c r="M3788" s="326"/>
      <c r="N3788" s="326"/>
      <c r="O3788" s="327">
        <v>0.28999999999999998</v>
      </c>
      <c r="P3788" s="326"/>
      <c r="Q3788" s="290">
        <v>0</v>
      </c>
    </row>
    <row r="3789" spans="1:17" ht="13.8" hidden="1" outlineLevel="1" collapsed="1" thickBot="1" x14ac:dyDescent="0.3">
      <c r="A3789" s="287"/>
      <c r="B3789" s="287"/>
      <c r="C3789" s="287"/>
      <c r="D3789" s="325">
        <v>100461091</v>
      </c>
      <c r="E3789" s="326"/>
      <c r="F3789" s="326"/>
      <c r="G3789" s="326"/>
      <c r="H3789" s="326"/>
      <c r="I3789" s="327">
        <v>0.17449999999999999</v>
      </c>
      <c r="J3789" s="326"/>
      <c r="K3789" s="326"/>
      <c r="L3789" s="328"/>
      <c r="M3789" s="326"/>
      <c r="N3789" s="326"/>
      <c r="O3789" s="327">
        <v>0.17449999999999999</v>
      </c>
      <c r="P3789" s="326"/>
      <c r="Q3789" s="290">
        <v>0</v>
      </c>
    </row>
    <row r="3790" spans="1:17" ht="13.8" hidden="1" outlineLevel="1" collapsed="1" thickBot="1" x14ac:dyDescent="0.3">
      <c r="A3790" s="287"/>
      <c r="B3790" s="287"/>
      <c r="C3790" s="287"/>
      <c r="D3790" s="325">
        <v>100461092</v>
      </c>
      <c r="E3790" s="326"/>
      <c r="F3790" s="326"/>
      <c r="G3790" s="326"/>
      <c r="H3790" s="326"/>
      <c r="I3790" s="327">
        <v>0.17449999999999999</v>
      </c>
      <c r="J3790" s="326"/>
      <c r="K3790" s="326"/>
      <c r="L3790" s="328"/>
      <c r="M3790" s="326"/>
      <c r="N3790" s="326"/>
      <c r="O3790" s="327">
        <v>0.17449999999999999</v>
      </c>
      <c r="P3790" s="326"/>
      <c r="Q3790" s="290">
        <v>0</v>
      </c>
    </row>
    <row r="3791" spans="1:17" ht="13.8" hidden="1" outlineLevel="1" collapsed="1" thickBot="1" x14ac:dyDescent="0.3">
      <c r="A3791" s="287"/>
      <c r="B3791" s="287"/>
      <c r="C3791" s="287"/>
      <c r="D3791" s="325">
        <v>100461093</v>
      </c>
      <c r="E3791" s="326"/>
      <c r="F3791" s="326"/>
      <c r="G3791" s="326"/>
      <c r="H3791" s="326"/>
      <c r="I3791" s="327">
        <v>0.17449999999999999</v>
      </c>
      <c r="J3791" s="326"/>
      <c r="K3791" s="326"/>
      <c r="L3791" s="328"/>
      <c r="M3791" s="326"/>
      <c r="N3791" s="326"/>
      <c r="O3791" s="327">
        <v>0.17449999999999999</v>
      </c>
      <c r="P3791" s="326"/>
      <c r="Q3791" s="290">
        <v>0</v>
      </c>
    </row>
    <row r="3792" spans="1:17" ht="13.8" hidden="1" outlineLevel="1" collapsed="1" thickBot="1" x14ac:dyDescent="0.3">
      <c r="A3792" s="287"/>
      <c r="B3792" s="287"/>
      <c r="C3792" s="287"/>
      <c r="D3792" s="325">
        <v>100461095</v>
      </c>
      <c r="E3792" s="326"/>
      <c r="F3792" s="326"/>
      <c r="G3792" s="326"/>
      <c r="H3792" s="326"/>
      <c r="I3792" s="327">
        <v>0.17449999999999999</v>
      </c>
      <c r="J3792" s="326"/>
      <c r="K3792" s="326"/>
      <c r="L3792" s="328"/>
      <c r="M3792" s="326"/>
      <c r="N3792" s="326"/>
      <c r="O3792" s="327">
        <v>0.17449999999999999</v>
      </c>
      <c r="P3792" s="326"/>
      <c r="Q3792" s="290">
        <v>0</v>
      </c>
    </row>
    <row r="3793" spans="1:17" ht="13.8" hidden="1" outlineLevel="1" collapsed="1" thickBot="1" x14ac:dyDescent="0.3">
      <c r="A3793" s="287"/>
      <c r="B3793" s="287"/>
      <c r="C3793" s="287"/>
      <c r="D3793" s="325">
        <v>100461096</v>
      </c>
      <c r="E3793" s="326"/>
      <c r="F3793" s="326"/>
      <c r="G3793" s="326"/>
      <c r="H3793" s="326"/>
      <c r="I3793" s="327">
        <v>0.17449999999999999</v>
      </c>
      <c r="J3793" s="326"/>
      <c r="K3793" s="326"/>
      <c r="L3793" s="328"/>
      <c r="M3793" s="326"/>
      <c r="N3793" s="326"/>
      <c r="O3793" s="327">
        <v>0.17449999999999999</v>
      </c>
      <c r="P3793" s="326"/>
      <c r="Q3793" s="290">
        <v>0</v>
      </c>
    </row>
    <row r="3794" spans="1:17" ht="13.8" hidden="1" outlineLevel="1" collapsed="1" thickBot="1" x14ac:dyDescent="0.3">
      <c r="A3794" s="287"/>
      <c r="B3794" s="287"/>
      <c r="C3794" s="287"/>
      <c r="D3794" s="325">
        <v>100461097</v>
      </c>
      <c r="E3794" s="326"/>
      <c r="F3794" s="326"/>
      <c r="G3794" s="326"/>
      <c r="H3794" s="326"/>
      <c r="I3794" s="327">
        <v>0.44</v>
      </c>
      <c r="J3794" s="326"/>
      <c r="K3794" s="326"/>
      <c r="L3794" s="328"/>
      <c r="M3794" s="326"/>
      <c r="N3794" s="326"/>
      <c r="O3794" s="327">
        <v>0.44</v>
      </c>
      <c r="P3794" s="326"/>
      <c r="Q3794" s="290">
        <v>0</v>
      </c>
    </row>
    <row r="3795" spans="1:17" ht="13.8" hidden="1" outlineLevel="1" collapsed="1" thickBot="1" x14ac:dyDescent="0.3">
      <c r="A3795" s="287"/>
      <c r="B3795" s="287"/>
      <c r="C3795" s="287"/>
      <c r="D3795" s="325">
        <v>100461100</v>
      </c>
      <c r="E3795" s="326"/>
      <c r="F3795" s="326"/>
      <c r="G3795" s="326"/>
      <c r="H3795" s="326"/>
      <c r="I3795" s="327">
        <v>0.17449999999999999</v>
      </c>
      <c r="J3795" s="326"/>
      <c r="K3795" s="326"/>
      <c r="L3795" s="328"/>
      <c r="M3795" s="326"/>
      <c r="N3795" s="326"/>
      <c r="O3795" s="327">
        <v>0.17449999999999999</v>
      </c>
      <c r="P3795" s="326"/>
      <c r="Q3795" s="290">
        <v>0</v>
      </c>
    </row>
    <row r="3796" spans="1:17" ht="13.8" hidden="1" outlineLevel="1" collapsed="1" thickBot="1" x14ac:dyDescent="0.3">
      <c r="A3796" s="287"/>
      <c r="B3796" s="287"/>
      <c r="C3796" s="287"/>
      <c r="D3796" s="325">
        <v>100461101</v>
      </c>
      <c r="E3796" s="326"/>
      <c r="F3796" s="326"/>
      <c r="G3796" s="326"/>
      <c r="H3796" s="326"/>
      <c r="I3796" s="327">
        <v>0.17449999999999999</v>
      </c>
      <c r="J3796" s="326"/>
      <c r="K3796" s="326"/>
      <c r="L3796" s="328"/>
      <c r="M3796" s="326"/>
      <c r="N3796" s="326"/>
      <c r="O3796" s="327">
        <v>0.17449999999999999</v>
      </c>
      <c r="P3796" s="326"/>
      <c r="Q3796" s="290">
        <v>0</v>
      </c>
    </row>
    <row r="3797" spans="1:17" ht="13.8" hidden="1" outlineLevel="1" collapsed="1" thickBot="1" x14ac:dyDescent="0.3">
      <c r="A3797" s="287"/>
      <c r="B3797" s="287"/>
      <c r="C3797" s="287"/>
      <c r="D3797" s="325">
        <v>100461103</v>
      </c>
      <c r="E3797" s="326"/>
      <c r="F3797" s="326"/>
      <c r="G3797" s="326"/>
      <c r="H3797" s="326"/>
      <c r="I3797" s="327">
        <v>1.05</v>
      </c>
      <c r="J3797" s="326"/>
      <c r="K3797" s="326"/>
      <c r="L3797" s="328"/>
      <c r="M3797" s="326"/>
      <c r="N3797" s="326"/>
      <c r="O3797" s="327">
        <v>1.05</v>
      </c>
      <c r="P3797" s="326"/>
      <c r="Q3797" s="290">
        <v>0</v>
      </c>
    </row>
    <row r="3798" spans="1:17" ht="13.8" hidden="1" outlineLevel="1" collapsed="1" thickBot="1" x14ac:dyDescent="0.3">
      <c r="A3798" s="287"/>
      <c r="B3798" s="287"/>
      <c r="C3798" s="287"/>
      <c r="D3798" s="325">
        <v>100461104</v>
      </c>
      <c r="E3798" s="326"/>
      <c r="F3798" s="326"/>
      <c r="G3798" s="326"/>
      <c r="H3798" s="326"/>
      <c r="I3798" s="327">
        <v>0.17449999999999999</v>
      </c>
      <c r="J3798" s="326"/>
      <c r="K3798" s="326"/>
      <c r="L3798" s="328"/>
      <c r="M3798" s="326"/>
      <c r="N3798" s="326"/>
      <c r="O3798" s="327">
        <v>0.17449999999999999</v>
      </c>
      <c r="P3798" s="326"/>
      <c r="Q3798" s="290">
        <v>0</v>
      </c>
    </row>
    <row r="3799" spans="1:17" ht="13.8" hidden="1" outlineLevel="1" collapsed="1" thickBot="1" x14ac:dyDescent="0.3">
      <c r="A3799" s="287"/>
      <c r="B3799" s="287"/>
      <c r="C3799" s="287"/>
      <c r="D3799" s="325">
        <v>100461105</v>
      </c>
      <c r="E3799" s="326"/>
      <c r="F3799" s="326"/>
      <c r="G3799" s="326"/>
      <c r="H3799" s="326"/>
      <c r="I3799" s="327">
        <v>0.17449999999999999</v>
      </c>
      <c r="J3799" s="326"/>
      <c r="K3799" s="326"/>
      <c r="L3799" s="328"/>
      <c r="M3799" s="326"/>
      <c r="N3799" s="326"/>
      <c r="O3799" s="327">
        <v>0.17449999999999999</v>
      </c>
      <c r="P3799" s="326"/>
      <c r="Q3799" s="290">
        <v>0</v>
      </c>
    </row>
    <row r="3800" spans="1:17" ht="13.8" hidden="1" outlineLevel="1" collapsed="1" thickBot="1" x14ac:dyDescent="0.3">
      <c r="A3800" s="287"/>
      <c r="B3800" s="287"/>
      <c r="C3800" s="287"/>
      <c r="D3800" s="325">
        <v>100461106</v>
      </c>
      <c r="E3800" s="326"/>
      <c r="F3800" s="326"/>
      <c r="G3800" s="326"/>
      <c r="H3800" s="326"/>
      <c r="I3800" s="327">
        <v>0.17449999999999999</v>
      </c>
      <c r="J3800" s="326"/>
      <c r="K3800" s="326"/>
      <c r="L3800" s="328"/>
      <c r="M3800" s="326"/>
      <c r="N3800" s="326"/>
      <c r="O3800" s="327">
        <v>0.17449999999999999</v>
      </c>
      <c r="P3800" s="326"/>
      <c r="Q3800" s="290">
        <v>0</v>
      </c>
    </row>
    <row r="3801" spans="1:17" ht="13.8" hidden="1" outlineLevel="1" collapsed="1" thickBot="1" x14ac:dyDescent="0.3">
      <c r="A3801" s="287"/>
      <c r="B3801" s="287"/>
      <c r="C3801" s="287"/>
      <c r="D3801" s="325">
        <v>100461107</v>
      </c>
      <c r="E3801" s="326"/>
      <c r="F3801" s="326"/>
      <c r="G3801" s="326"/>
      <c r="H3801" s="326"/>
      <c r="I3801" s="327">
        <v>0.17449999999999999</v>
      </c>
      <c r="J3801" s="326"/>
      <c r="K3801" s="326"/>
      <c r="L3801" s="328"/>
      <c r="M3801" s="326"/>
      <c r="N3801" s="326"/>
      <c r="O3801" s="327">
        <v>0.17449999999999999</v>
      </c>
      <c r="P3801" s="326"/>
      <c r="Q3801" s="290">
        <v>0</v>
      </c>
    </row>
    <row r="3802" spans="1:17" ht="13.8" hidden="1" outlineLevel="1" collapsed="1" thickBot="1" x14ac:dyDescent="0.3">
      <c r="A3802" s="287"/>
      <c r="B3802" s="287"/>
      <c r="C3802" s="287"/>
      <c r="D3802" s="325">
        <v>100461108</v>
      </c>
      <c r="E3802" s="326"/>
      <c r="F3802" s="326"/>
      <c r="G3802" s="326"/>
      <c r="H3802" s="326"/>
      <c r="I3802" s="327">
        <v>0.17449999999999999</v>
      </c>
      <c r="J3802" s="326"/>
      <c r="K3802" s="326"/>
      <c r="L3802" s="328"/>
      <c r="M3802" s="326"/>
      <c r="N3802" s="326"/>
      <c r="O3802" s="327">
        <v>0.17449999999999999</v>
      </c>
      <c r="P3802" s="326"/>
      <c r="Q3802" s="290">
        <v>0</v>
      </c>
    </row>
    <row r="3803" spans="1:17" ht="13.8" hidden="1" outlineLevel="1" collapsed="1" thickBot="1" x14ac:dyDescent="0.3">
      <c r="A3803" s="287"/>
      <c r="B3803" s="287"/>
      <c r="C3803" s="287"/>
      <c r="D3803" s="325">
        <v>100461109</v>
      </c>
      <c r="E3803" s="326"/>
      <c r="F3803" s="326"/>
      <c r="G3803" s="326"/>
      <c r="H3803" s="326"/>
      <c r="I3803" s="327">
        <v>0.79</v>
      </c>
      <c r="J3803" s="326"/>
      <c r="K3803" s="326"/>
      <c r="L3803" s="328"/>
      <c r="M3803" s="326"/>
      <c r="N3803" s="326"/>
      <c r="O3803" s="327">
        <v>0.79</v>
      </c>
      <c r="P3803" s="326"/>
      <c r="Q3803" s="290">
        <v>0</v>
      </c>
    </row>
    <row r="3804" spans="1:17" ht="13.8" hidden="1" outlineLevel="1" collapsed="1" thickBot="1" x14ac:dyDescent="0.3">
      <c r="A3804" s="287"/>
      <c r="B3804" s="287"/>
      <c r="C3804" s="287"/>
      <c r="D3804" s="325">
        <v>100461110</v>
      </c>
      <c r="E3804" s="326"/>
      <c r="F3804" s="326"/>
      <c r="G3804" s="326"/>
      <c r="H3804" s="326"/>
      <c r="I3804" s="327">
        <v>0.17449999999999999</v>
      </c>
      <c r="J3804" s="326"/>
      <c r="K3804" s="326"/>
      <c r="L3804" s="328"/>
      <c r="M3804" s="326"/>
      <c r="N3804" s="326"/>
      <c r="O3804" s="327">
        <v>0.17449999999999999</v>
      </c>
      <c r="P3804" s="326"/>
      <c r="Q3804" s="290">
        <v>0</v>
      </c>
    </row>
    <row r="3805" spans="1:17" ht="13.8" hidden="1" outlineLevel="1" collapsed="1" thickBot="1" x14ac:dyDescent="0.3">
      <c r="A3805" s="287"/>
      <c r="B3805" s="287"/>
      <c r="C3805" s="287"/>
      <c r="D3805" s="325">
        <v>100461111</v>
      </c>
      <c r="E3805" s="326"/>
      <c r="F3805" s="326"/>
      <c r="G3805" s="326"/>
      <c r="H3805" s="326"/>
      <c r="I3805" s="327">
        <v>0.52</v>
      </c>
      <c r="J3805" s="326"/>
      <c r="K3805" s="326"/>
      <c r="L3805" s="328"/>
      <c r="M3805" s="326"/>
      <c r="N3805" s="326"/>
      <c r="O3805" s="327">
        <v>0.52</v>
      </c>
      <c r="P3805" s="326"/>
      <c r="Q3805" s="290">
        <v>0</v>
      </c>
    </row>
    <row r="3806" spans="1:17" ht="13.8" hidden="1" outlineLevel="1" collapsed="1" thickBot="1" x14ac:dyDescent="0.3">
      <c r="A3806" s="287"/>
      <c r="B3806" s="287"/>
      <c r="C3806" s="287"/>
      <c r="D3806" s="325">
        <v>100461112</v>
      </c>
      <c r="E3806" s="326"/>
      <c r="F3806" s="326"/>
      <c r="G3806" s="326"/>
      <c r="H3806" s="326"/>
      <c r="I3806" s="327">
        <v>0.17449999999999999</v>
      </c>
      <c r="J3806" s="326"/>
      <c r="K3806" s="326"/>
      <c r="L3806" s="328"/>
      <c r="M3806" s="326"/>
      <c r="N3806" s="326"/>
      <c r="O3806" s="327">
        <v>0.17449999999999999</v>
      </c>
      <c r="P3806" s="326"/>
      <c r="Q3806" s="290">
        <v>0</v>
      </c>
    </row>
    <row r="3807" spans="1:17" ht="13.8" hidden="1" outlineLevel="1" collapsed="1" thickBot="1" x14ac:dyDescent="0.3">
      <c r="A3807" s="287"/>
      <c r="B3807" s="287"/>
      <c r="C3807" s="287"/>
      <c r="D3807" s="325">
        <v>100460828</v>
      </c>
      <c r="E3807" s="326"/>
      <c r="F3807" s="326"/>
      <c r="G3807" s="326"/>
      <c r="H3807" s="326"/>
      <c r="I3807" s="327">
        <v>0.17449999999999999</v>
      </c>
      <c r="J3807" s="326"/>
      <c r="K3807" s="326"/>
      <c r="L3807" s="328"/>
      <c r="M3807" s="326"/>
      <c r="N3807" s="326"/>
      <c r="O3807" s="327">
        <v>0.17449999999999999</v>
      </c>
      <c r="P3807" s="326"/>
      <c r="Q3807" s="290">
        <v>0</v>
      </c>
    </row>
    <row r="3808" spans="1:17" ht="13.8" hidden="1" outlineLevel="1" collapsed="1" thickBot="1" x14ac:dyDescent="0.3">
      <c r="A3808" s="287"/>
      <c r="B3808" s="287"/>
      <c r="C3808" s="287"/>
      <c r="D3808" s="325">
        <v>100460833</v>
      </c>
      <c r="E3808" s="326"/>
      <c r="F3808" s="326"/>
      <c r="G3808" s="326"/>
      <c r="H3808" s="326"/>
      <c r="I3808" s="327">
        <v>0.17449999999999999</v>
      </c>
      <c r="J3808" s="326"/>
      <c r="K3808" s="326"/>
      <c r="L3808" s="328"/>
      <c r="M3808" s="326"/>
      <c r="N3808" s="326"/>
      <c r="O3808" s="327">
        <v>0.17449999999999999</v>
      </c>
      <c r="P3808" s="326"/>
      <c r="Q3808" s="290">
        <v>0</v>
      </c>
    </row>
    <row r="3809" spans="1:17" ht="13.8" hidden="1" outlineLevel="1" collapsed="1" thickBot="1" x14ac:dyDescent="0.3">
      <c r="A3809" s="287"/>
      <c r="B3809" s="287"/>
      <c r="C3809" s="287"/>
      <c r="D3809" s="325">
        <v>100460807</v>
      </c>
      <c r="E3809" s="326"/>
      <c r="F3809" s="326"/>
      <c r="G3809" s="326"/>
      <c r="H3809" s="326"/>
      <c r="I3809" s="327">
        <v>0.69</v>
      </c>
      <c r="J3809" s="326"/>
      <c r="K3809" s="326"/>
      <c r="L3809" s="328"/>
      <c r="M3809" s="326"/>
      <c r="N3809" s="326"/>
      <c r="O3809" s="327">
        <v>0.69</v>
      </c>
      <c r="P3809" s="326"/>
      <c r="Q3809" s="290">
        <v>0</v>
      </c>
    </row>
    <row r="3810" spans="1:17" ht="13.8" hidden="1" outlineLevel="1" collapsed="1" thickBot="1" x14ac:dyDescent="0.3">
      <c r="A3810" s="287"/>
      <c r="B3810" s="287"/>
      <c r="C3810" s="287"/>
      <c r="D3810" s="325">
        <v>100460808</v>
      </c>
      <c r="E3810" s="326"/>
      <c r="F3810" s="326"/>
      <c r="G3810" s="326"/>
      <c r="H3810" s="326"/>
      <c r="I3810" s="327">
        <v>1.61</v>
      </c>
      <c r="J3810" s="326"/>
      <c r="K3810" s="326"/>
      <c r="L3810" s="328"/>
      <c r="M3810" s="326"/>
      <c r="N3810" s="326"/>
      <c r="O3810" s="327">
        <v>1.61</v>
      </c>
      <c r="P3810" s="326"/>
      <c r="Q3810" s="290">
        <v>0</v>
      </c>
    </row>
    <row r="3811" spans="1:17" ht="13.8" hidden="1" outlineLevel="1" collapsed="1" thickBot="1" x14ac:dyDescent="0.3">
      <c r="A3811" s="287"/>
      <c r="B3811" s="287"/>
      <c r="C3811" s="287"/>
      <c r="D3811" s="325">
        <v>100460824</v>
      </c>
      <c r="E3811" s="326"/>
      <c r="F3811" s="326"/>
      <c r="G3811" s="326"/>
      <c r="H3811" s="326"/>
      <c r="I3811" s="327">
        <v>0.17449999999999999</v>
      </c>
      <c r="J3811" s="326"/>
      <c r="K3811" s="326"/>
      <c r="L3811" s="328"/>
      <c r="M3811" s="326"/>
      <c r="N3811" s="326"/>
      <c r="O3811" s="327">
        <v>0.17449999999999999</v>
      </c>
      <c r="P3811" s="326"/>
      <c r="Q3811" s="290">
        <v>0</v>
      </c>
    </row>
    <row r="3812" spans="1:17" ht="13.8" hidden="1" outlineLevel="1" collapsed="1" thickBot="1" x14ac:dyDescent="0.3">
      <c r="A3812" s="287"/>
      <c r="B3812" s="287"/>
      <c r="C3812" s="287"/>
      <c r="D3812" s="325">
        <v>100460826</v>
      </c>
      <c r="E3812" s="326"/>
      <c r="F3812" s="326"/>
      <c r="G3812" s="326"/>
      <c r="H3812" s="326"/>
      <c r="I3812" s="327">
        <v>6.5000000000000002E-2</v>
      </c>
      <c r="J3812" s="326"/>
      <c r="K3812" s="326"/>
      <c r="L3812" s="328"/>
      <c r="M3812" s="326"/>
      <c r="N3812" s="326"/>
      <c r="O3812" s="327">
        <v>6.5000000000000002E-2</v>
      </c>
      <c r="P3812" s="326"/>
      <c r="Q3812" s="290">
        <v>0</v>
      </c>
    </row>
    <row r="3813" spans="1:17" ht="13.8" hidden="1" outlineLevel="1" collapsed="1" thickBot="1" x14ac:dyDescent="0.3">
      <c r="A3813" s="287"/>
      <c r="B3813" s="287"/>
      <c r="C3813" s="287"/>
      <c r="D3813" s="325">
        <v>100460889</v>
      </c>
      <c r="E3813" s="326"/>
      <c r="F3813" s="326"/>
      <c r="G3813" s="326"/>
      <c r="H3813" s="326"/>
      <c r="I3813" s="327">
        <v>1.46</v>
      </c>
      <c r="J3813" s="326"/>
      <c r="K3813" s="326"/>
      <c r="L3813" s="328"/>
      <c r="M3813" s="326"/>
      <c r="N3813" s="326"/>
      <c r="O3813" s="327">
        <v>1.46</v>
      </c>
      <c r="P3813" s="326"/>
      <c r="Q3813" s="290">
        <v>0</v>
      </c>
    </row>
    <row r="3814" spans="1:17" ht="13.8" hidden="1" outlineLevel="1" collapsed="1" thickBot="1" x14ac:dyDescent="0.3">
      <c r="A3814" s="287"/>
      <c r="B3814" s="287"/>
      <c r="C3814" s="287"/>
      <c r="D3814" s="325">
        <v>100460893</v>
      </c>
      <c r="E3814" s="326"/>
      <c r="F3814" s="326"/>
      <c r="G3814" s="326"/>
      <c r="H3814" s="326"/>
      <c r="I3814" s="327">
        <v>0.17449999999999999</v>
      </c>
      <c r="J3814" s="326"/>
      <c r="K3814" s="326"/>
      <c r="L3814" s="328"/>
      <c r="M3814" s="326"/>
      <c r="N3814" s="326"/>
      <c r="O3814" s="327">
        <v>0.17449999999999999</v>
      </c>
      <c r="P3814" s="326"/>
      <c r="Q3814" s="290">
        <v>0</v>
      </c>
    </row>
    <row r="3815" spans="1:17" ht="13.8" hidden="1" outlineLevel="1" collapsed="1" thickBot="1" x14ac:dyDescent="0.3">
      <c r="A3815" s="287"/>
      <c r="B3815" s="287"/>
      <c r="C3815" s="287"/>
      <c r="D3815" s="325">
        <v>100460894</v>
      </c>
      <c r="E3815" s="326"/>
      <c r="F3815" s="326"/>
      <c r="G3815" s="326"/>
      <c r="H3815" s="326"/>
      <c r="I3815" s="327">
        <v>0.17449999999999999</v>
      </c>
      <c r="J3815" s="326"/>
      <c r="K3815" s="326"/>
      <c r="L3815" s="328"/>
      <c r="M3815" s="326"/>
      <c r="N3815" s="326"/>
      <c r="O3815" s="327">
        <v>0.17449999999999999</v>
      </c>
      <c r="P3815" s="326"/>
      <c r="Q3815" s="290">
        <v>0</v>
      </c>
    </row>
    <row r="3816" spans="1:17" ht="13.8" hidden="1" outlineLevel="1" collapsed="1" thickBot="1" x14ac:dyDescent="0.3">
      <c r="A3816" s="287"/>
      <c r="B3816" s="287"/>
      <c r="C3816" s="287"/>
      <c r="D3816" s="325">
        <v>100460897</v>
      </c>
      <c r="E3816" s="326"/>
      <c r="F3816" s="326"/>
      <c r="G3816" s="326"/>
      <c r="H3816" s="326"/>
      <c r="I3816" s="327">
        <v>0.17449999999999999</v>
      </c>
      <c r="J3816" s="326"/>
      <c r="K3816" s="326"/>
      <c r="L3816" s="328"/>
      <c r="M3816" s="326"/>
      <c r="N3816" s="326"/>
      <c r="O3816" s="327">
        <v>0.17449999999999999</v>
      </c>
      <c r="P3816" s="326"/>
      <c r="Q3816" s="290">
        <v>0</v>
      </c>
    </row>
    <row r="3817" spans="1:17" ht="13.8" hidden="1" outlineLevel="1" collapsed="1" thickBot="1" x14ac:dyDescent="0.3">
      <c r="A3817" s="287"/>
      <c r="B3817" s="287"/>
      <c r="C3817" s="287"/>
      <c r="D3817" s="325">
        <v>100460898</v>
      </c>
      <c r="E3817" s="326"/>
      <c r="F3817" s="326"/>
      <c r="G3817" s="326"/>
      <c r="H3817" s="326"/>
      <c r="I3817" s="327">
        <v>1.22</v>
      </c>
      <c r="J3817" s="326"/>
      <c r="K3817" s="326"/>
      <c r="L3817" s="328"/>
      <c r="M3817" s="326"/>
      <c r="N3817" s="326"/>
      <c r="O3817" s="327">
        <v>1.22</v>
      </c>
      <c r="P3817" s="326"/>
      <c r="Q3817" s="290">
        <v>0</v>
      </c>
    </row>
    <row r="3818" spans="1:17" ht="13.8" hidden="1" outlineLevel="1" collapsed="1" thickBot="1" x14ac:dyDescent="0.3">
      <c r="A3818" s="287"/>
      <c r="B3818" s="287"/>
      <c r="C3818" s="287"/>
      <c r="D3818" s="325">
        <v>100460900</v>
      </c>
      <c r="E3818" s="326"/>
      <c r="F3818" s="326"/>
      <c r="G3818" s="326"/>
      <c r="H3818" s="326"/>
      <c r="I3818" s="327">
        <v>0.28000000000000003</v>
      </c>
      <c r="J3818" s="326"/>
      <c r="K3818" s="326"/>
      <c r="L3818" s="328"/>
      <c r="M3818" s="326"/>
      <c r="N3818" s="326"/>
      <c r="O3818" s="327">
        <v>0.28000000000000003</v>
      </c>
      <c r="P3818" s="326"/>
      <c r="Q3818" s="290">
        <v>0</v>
      </c>
    </row>
    <row r="3819" spans="1:17" ht="13.8" hidden="1" outlineLevel="1" collapsed="1" thickBot="1" x14ac:dyDescent="0.3">
      <c r="A3819" s="287"/>
      <c r="B3819" s="287"/>
      <c r="C3819" s="287"/>
      <c r="D3819" s="325">
        <v>100460904</v>
      </c>
      <c r="E3819" s="326"/>
      <c r="F3819" s="326"/>
      <c r="G3819" s="326"/>
      <c r="H3819" s="326"/>
      <c r="I3819" s="327">
        <v>0.27</v>
      </c>
      <c r="J3819" s="326"/>
      <c r="K3819" s="326"/>
      <c r="L3819" s="328"/>
      <c r="M3819" s="326"/>
      <c r="N3819" s="326"/>
      <c r="O3819" s="327">
        <v>0.27</v>
      </c>
      <c r="P3819" s="326"/>
      <c r="Q3819" s="290">
        <v>0</v>
      </c>
    </row>
    <row r="3820" spans="1:17" ht="13.8" hidden="1" outlineLevel="1" collapsed="1" thickBot="1" x14ac:dyDescent="0.3">
      <c r="A3820" s="287"/>
      <c r="B3820" s="287"/>
      <c r="C3820" s="287"/>
      <c r="D3820" s="325">
        <v>100460906</v>
      </c>
      <c r="E3820" s="326"/>
      <c r="F3820" s="326"/>
      <c r="G3820" s="326"/>
      <c r="H3820" s="326"/>
      <c r="I3820" s="327">
        <v>0.79</v>
      </c>
      <c r="J3820" s="326"/>
      <c r="K3820" s="326"/>
      <c r="L3820" s="328"/>
      <c r="M3820" s="326"/>
      <c r="N3820" s="326"/>
      <c r="O3820" s="327">
        <v>0.79</v>
      </c>
      <c r="P3820" s="326"/>
      <c r="Q3820" s="290">
        <v>0</v>
      </c>
    </row>
    <row r="3821" spans="1:17" ht="13.8" hidden="1" outlineLevel="1" collapsed="1" thickBot="1" x14ac:dyDescent="0.3">
      <c r="A3821" s="287"/>
      <c r="B3821" s="287"/>
      <c r="C3821" s="287"/>
      <c r="D3821" s="325">
        <v>100460908</v>
      </c>
      <c r="E3821" s="326"/>
      <c r="F3821" s="326"/>
      <c r="G3821" s="326"/>
      <c r="H3821" s="326"/>
      <c r="I3821" s="327">
        <v>0.17449999999999999</v>
      </c>
      <c r="J3821" s="326"/>
      <c r="K3821" s="326"/>
      <c r="L3821" s="328"/>
      <c r="M3821" s="326"/>
      <c r="N3821" s="326"/>
      <c r="O3821" s="327">
        <v>0.17449999999999999</v>
      </c>
      <c r="P3821" s="326"/>
      <c r="Q3821" s="290">
        <v>0</v>
      </c>
    </row>
    <row r="3822" spans="1:17" ht="13.8" hidden="1" outlineLevel="1" collapsed="1" thickBot="1" x14ac:dyDescent="0.3">
      <c r="A3822" s="287"/>
      <c r="B3822" s="287"/>
      <c r="C3822" s="287"/>
      <c r="D3822" s="325">
        <v>100460909</v>
      </c>
      <c r="E3822" s="326"/>
      <c r="F3822" s="326"/>
      <c r="G3822" s="326"/>
      <c r="H3822" s="326"/>
      <c r="I3822" s="327">
        <v>0.65</v>
      </c>
      <c r="J3822" s="326"/>
      <c r="K3822" s="326"/>
      <c r="L3822" s="328"/>
      <c r="M3822" s="326"/>
      <c r="N3822" s="326"/>
      <c r="O3822" s="327">
        <v>0.65</v>
      </c>
      <c r="P3822" s="326"/>
      <c r="Q3822" s="290">
        <v>0</v>
      </c>
    </row>
    <row r="3823" spans="1:17" ht="13.8" hidden="1" outlineLevel="1" collapsed="1" thickBot="1" x14ac:dyDescent="0.3">
      <c r="A3823" s="287"/>
      <c r="B3823" s="287"/>
      <c r="C3823" s="287"/>
      <c r="D3823" s="325">
        <v>100460766</v>
      </c>
      <c r="E3823" s="326"/>
      <c r="F3823" s="326"/>
      <c r="G3823" s="326"/>
      <c r="H3823" s="326"/>
      <c r="I3823" s="327">
        <v>0.22</v>
      </c>
      <c r="J3823" s="326"/>
      <c r="K3823" s="326"/>
      <c r="L3823" s="328"/>
      <c r="M3823" s="326"/>
      <c r="N3823" s="326"/>
      <c r="O3823" s="327">
        <v>0.22</v>
      </c>
      <c r="P3823" s="326"/>
      <c r="Q3823" s="290">
        <v>0</v>
      </c>
    </row>
    <row r="3824" spans="1:17" ht="13.8" hidden="1" outlineLevel="1" collapsed="1" thickBot="1" x14ac:dyDescent="0.3">
      <c r="A3824" s="287"/>
      <c r="B3824" s="287"/>
      <c r="C3824" s="287"/>
      <c r="D3824" s="325">
        <v>100460767</v>
      </c>
      <c r="E3824" s="326"/>
      <c r="F3824" s="326"/>
      <c r="G3824" s="326"/>
      <c r="H3824" s="326"/>
      <c r="I3824" s="327">
        <v>0.28999999999999998</v>
      </c>
      <c r="J3824" s="326"/>
      <c r="K3824" s="326"/>
      <c r="L3824" s="328"/>
      <c r="M3824" s="326"/>
      <c r="N3824" s="326"/>
      <c r="O3824" s="327">
        <v>0.28999999999999998</v>
      </c>
      <c r="P3824" s="326"/>
      <c r="Q3824" s="290">
        <v>0</v>
      </c>
    </row>
    <row r="3825" spans="1:17" ht="13.8" hidden="1" outlineLevel="1" collapsed="1" thickBot="1" x14ac:dyDescent="0.3">
      <c r="A3825" s="287"/>
      <c r="B3825" s="287"/>
      <c r="C3825" s="287"/>
      <c r="D3825" s="325">
        <v>100460768</v>
      </c>
      <c r="E3825" s="326"/>
      <c r="F3825" s="326"/>
      <c r="G3825" s="326"/>
      <c r="H3825" s="326"/>
      <c r="I3825" s="327">
        <v>0.17449999999999999</v>
      </c>
      <c r="J3825" s="326"/>
      <c r="K3825" s="326"/>
      <c r="L3825" s="328"/>
      <c r="M3825" s="326"/>
      <c r="N3825" s="326"/>
      <c r="O3825" s="327">
        <v>0.17449999999999999</v>
      </c>
      <c r="P3825" s="326"/>
      <c r="Q3825" s="290">
        <v>0</v>
      </c>
    </row>
    <row r="3826" spans="1:17" ht="13.8" hidden="1" outlineLevel="1" collapsed="1" thickBot="1" x14ac:dyDescent="0.3">
      <c r="A3826" s="287"/>
      <c r="B3826" s="287"/>
      <c r="C3826" s="287"/>
      <c r="D3826" s="325">
        <v>100460772</v>
      </c>
      <c r="E3826" s="326"/>
      <c r="F3826" s="326"/>
      <c r="G3826" s="326"/>
      <c r="H3826" s="326"/>
      <c r="I3826" s="327">
        <v>0.17449999999999999</v>
      </c>
      <c r="J3826" s="326"/>
      <c r="K3826" s="326"/>
      <c r="L3826" s="328"/>
      <c r="M3826" s="326"/>
      <c r="N3826" s="326"/>
      <c r="O3826" s="327">
        <v>0.17449999999999999</v>
      </c>
      <c r="P3826" s="326"/>
      <c r="Q3826" s="290">
        <v>0</v>
      </c>
    </row>
    <row r="3827" spans="1:17" ht="13.8" hidden="1" outlineLevel="1" collapsed="1" thickBot="1" x14ac:dyDescent="0.3">
      <c r="A3827" s="287"/>
      <c r="B3827" s="287"/>
      <c r="C3827" s="287"/>
      <c r="D3827" s="325">
        <v>100460774</v>
      </c>
      <c r="E3827" s="326"/>
      <c r="F3827" s="326"/>
      <c r="G3827" s="326"/>
      <c r="H3827" s="326"/>
      <c r="I3827" s="327">
        <v>0.17449999999999999</v>
      </c>
      <c r="J3827" s="326"/>
      <c r="K3827" s="326"/>
      <c r="L3827" s="328"/>
      <c r="M3827" s="326"/>
      <c r="N3827" s="326"/>
      <c r="O3827" s="327">
        <v>0.17449999999999999</v>
      </c>
      <c r="P3827" s="326"/>
      <c r="Q3827" s="290">
        <v>0</v>
      </c>
    </row>
    <row r="3828" spans="1:17" ht="13.8" hidden="1" outlineLevel="1" collapsed="1" thickBot="1" x14ac:dyDescent="0.3">
      <c r="A3828" s="287"/>
      <c r="B3828" s="287"/>
      <c r="C3828" s="287"/>
      <c r="D3828" s="325">
        <v>100460776</v>
      </c>
      <c r="E3828" s="326"/>
      <c r="F3828" s="326"/>
      <c r="G3828" s="326"/>
      <c r="H3828" s="326"/>
      <c r="I3828" s="327">
        <v>0.42</v>
      </c>
      <c r="J3828" s="326"/>
      <c r="K3828" s="326"/>
      <c r="L3828" s="328"/>
      <c r="M3828" s="326"/>
      <c r="N3828" s="326"/>
      <c r="O3828" s="327">
        <v>0.42</v>
      </c>
      <c r="P3828" s="326"/>
      <c r="Q3828" s="290">
        <v>0</v>
      </c>
    </row>
    <row r="3829" spans="1:17" ht="13.8" hidden="1" outlineLevel="1" collapsed="1" thickBot="1" x14ac:dyDescent="0.3">
      <c r="A3829" s="287"/>
      <c r="B3829" s="287"/>
      <c r="C3829" s="287"/>
      <c r="D3829" s="325">
        <v>100460777</v>
      </c>
      <c r="E3829" s="326"/>
      <c r="F3829" s="326"/>
      <c r="G3829" s="326"/>
      <c r="H3829" s="326"/>
      <c r="I3829" s="327">
        <v>0.17449999999999999</v>
      </c>
      <c r="J3829" s="326"/>
      <c r="K3829" s="326"/>
      <c r="L3829" s="328"/>
      <c r="M3829" s="326"/>
      <c r="N3829" s="326"/>
      <c r="O3829" s="327">
        <v>0.17449999999999999</v>
      </c>
      <c r="P3829" s="326"/>
      <c r="Q3829" s="290">
        <v>0</v>
      </c>
    </row>
    <row r="3830" spans="1:17" ht="13.8" hidden="1" outlineLevel="1" collapsed="1" thickBot="1" x14ac:dyDescent="0.3">
      <c r="A3830" s="287"/>
      <c r="B3830" s="287"/>
      <c r="C3830" s="287"/>
      <c r="D3830" s="325">
        <v>100460780</v>
      </c>
      <c r="E3830" s="326"/>
      <c r="F3830" s="326"/>
      <c r="G3830" s="326"/>
      <c r="H3830" s="326"/>
      <c r="I3830" s="327">
        <v>0.33</v>
      </c>
      <c r="J3830" s="326"/>
      <c r="K3830" s="326"/>
      <c r="L3830" s="328"/>
      <c r="M3830" s="326"/>
      <c r="N3830" s="326"/>
      <c r="O3830" s="327">
        <v>0.33</v>
      </c>
      <c r="P3830" s="326"/>
      <c r="Q3830" s="290">
        <v>0</v>
      </c>
    </row>
    <row r="3831" spans="1:17" ht="13.8" hidden="1" outlineLevel="1" collapsed="1" thickBot="1" x14ac:dyDescent="0.3">
      <c r="A3831" s="287"/>
      <c r="B3831" s="287"/>
      <c r="C3831" s="287"/>
      <c r="D3831" s="325">
        <v>100460755</v>
      </c>
      <c r="E3831" s="326"/>
      <c r="F3831" s="326"/>
      <c r="G3831" s="326"/>
      <c r="H3831" s="326"/>
      <c r="I3831" s="327">
        <v>0.17449999999999999</v>
      </c>
      <c r="J3831" s="326"/>
      <c r="K3831" s="326"/>
      <c r="L3831" s="328"/>
      <c r="M3831" s="326"/>
      <c r="N3831" s="326"/>
      <c r="O3831" s="327">
        <v>0.17449999999999999</v>
      </c>
      <c r="P3831" s="326"/>
      <c r="Q3831" s="290">
        <v>0</v>
      </c>
    </row>
    <row r="3832" spans="1:17" ht="13.8" hidden="1" outlineLevel="1" collapsed="1" thickBot="1" x14ac:dyDescent="0.3">
      <c r="A3832" s="287"/>
      <c r="B3832" s="287"/>
      <c r="C3832" s="287"/>
      <c r="D3832" s="325">
        <v>100460756</v>
      </c>
      <c r="E3832" s="326"/>
      <c r="F3832" s="326"/>
      <c r="G3832" s="326"/>
      <c r="H3832" s="326"/>
      <c r="I3832" s="327">
        <v>0.17449999999999999</v>
      </c>
      <c r="J3832" s="326"/>
      <c r="K3832" s="326"/>
      <c r="L3832" s="328"/>
      <c r="M3832" s="326"/>
      <c r="N3832" s="326"/>
      <c r="O3832" s="327">
        <v>0.17449999999999999</v>
      </c>
      <c r="P3832" s="326"/>
      <c r="Q3832" s="290">
        <v>0</v>
      </c>
    </row>
    <row r="3833" spans="1:17" ht="13.8" hidden="1" outlineLevel="1" collapsed="1" thickBot="1" x14ac:dyDescent="0.3">
      <c r="A3833" s="287"/>
      <c r="B3833" s="287"/>
      <c r="C3833" s="287"/>
      <c r="D3833" s="325">
        <v>100460759</v>
      </c>
      <c r="E3833" s="326"/>
      <c r="F3833" s="326"/>
      <c r="G3833" s="326"/>
      <c r="H3833" s="326"/>
      <c r="I3833" s="327">
        <v>0.17449999999999999</v>
      </c>
      <c r="J3833" s="326"/>
      <c r="K3833" s="326"/>
      <c r="L3833" s="328"/>
      <c r="M3833" s="326"/>
      <c r="N3833" s="326"/>
      <c r="O3833" s="327">
        <v>0.17449999999999999</v>
      </c>
      <c r="P3833" s="326"/>
      <c r="Q3833" s="290">
        <v>0</v>
      </c>
    </row>
    <row r="3834" spans="1:17" ht="13.8" hidden="1" outlineLevel="1" collapsed="1" thickBot="1" x14ac:dyDescent="0.3">
      <c r="A3834" s="287"/>
      <c r="B3834" s="287"/>
      <c r="C3834" s="287"/>
      <c r="D3834" s="325">
        <v>100460762</v>
      </c>
      <c r="E3834" s="326"/>
      <c r="F3834" s="326"/>
      <c r="G3834" s="326"/>
      <c r="H3834" s="326"/>
      <c r="I3834" s="327">
        <v>0.3</v>
      </c>
      <c r="J3834" s="326"/>
      <c r="K3834" s="326"/>
      <c r="L3834" s="328"/>
      <c r="M3834" s="326"/>
      <c r="N3834" s="326"/>
      <c r="O3834" s="327">
        <v>0.3</v>
      </c>
      <c r="P3834" s="326"/>
      <c r="Q3834" s="290">
        <v>0</v>
      </c>
    </row>
    <row r="3835" spans="1:17" ht="13.8" hidden="1" outlineLevel="1" collapsed="1" thickBot="1" x14ac:dyDescent="0.3">
      <c r="A3835" s="287"/>
      <c r="B3835" s="287"/>
      <c r="C3835" s="287"/>
      <c r="D3835" s="325">
        <v>100460752</v>
      </c>
      <c r="E3835" s="326"/>
      <c r="F3835" s="326"/>
      <c r="G3835" s="326"/>
      <c r="H3835" s="326"/>
      <c r="I3835" s="327">
        <v>0.21</v>
      </c>
      <c r="J3835" s="326"/>
      <c r="K3835" s="326"/>
      <c r="L3835" s="328"/>
      <c r="M3835" s="326"/>
      <c r="N3835" s="326"/>
      <c r="O3835" s="327">
        <v>0.21</v>
      </c>
      <c r="P3835" s="326"/>
      <c r="Q3835" s="290">
        <v>0</v>
      </c>
    </row>
    <row r="3836" spans="1:17" ht="13.8" hidden="1" outlineLevel="1" collapsed="1" thickBot="1" x14ac:dyDescent="0.3">
      <c r="A3836" s="287"/>
      <c r="B3836" s="287"/>
      <c r="C3836" s="287"/>
      <c r="D3836" s="325">
        <v>100460220</v>
      </c>
      <c r="E3836" s="326"/>
      <c r="F3836" s="326"/>
      <c r="G3836" s="326"/>
      <c r="H3836" s="326"/>
      <c r="I3836" s="327">
        <v>0.17449999999999999</v>
      </c>
      <c r="J3836" s="326"/>
      <c r="K3836" s="326"/>
      <c r="L3836" s="328"/>
      <c r="M3836" s="326"/>
      <c r="N3836" s="326"/>
      <c r="O3836" s="327">
        <v>0.17449999999999999</v>
      </c>
      <c r="P3836" s="326"/>
      <c r="Q3836" s="290">
        <v>0</v>
      </c>
    </row>
    <row r="3837" spans="1:17" ht="13.8" hidden="1" outlineLevel="1" collapsed="1" thickBot="1" x14ac:dyDescent="0.3">
      <c r="A3837" s="287"/>
      <c r="B3837" s="287"/>
      <c r="C3837" s="287"/>
      <c r="D3837" s="325">
        <v>100460876</v>
      </c>
      <c r="E3837" s="326"/>
      <c r="F3837" s="326"/>
      <c r="G3837" s="326"/>
      <c r="H3837" s="326"/>
      <c r="I3837" s="327">
        <v>0.17449999999999999</v>
      </c>
      <c r="J3837" s="326"/>
      <c r="K3837" s="326"/>
      <c r="L3837" s="328"/>
      <c r="M3837" s="326"/>
      <c r="N3837" s="326"/>
      <c r="O3837" s="327">
        <v>0.17449999999999999</v>
      </c>
      <c r="P3837" s="326"/>
      <c r="Q3837" s="290">
        <v>0</v>
      </c>
    </row>
    <row r="3838" spans="1:17" ht="13.8" hidden="1" outlineLevel="1" collapsed="1" thickBot="1" x14ac:dyDescent="0.3">
      <c r="A3838" s="287"/>
      <c r="B3838" s="287"/>
      <c r="C3838" s="287"/>
      <c r="D3838" s="325">
        <v>100460911</v>
      </c>
      <c r="E3838" s="326"/>
      <c r="F3838" s="326"/>
      <c r="G3838" s="326"/>
      <c r="H3838" s="326"/>
      <c r="I3838" s="327">
        <v>0.17449999999999999</v>
      </c>
      <c r="J3838" s="326"/>
      <c r="K3838" s="326"/>
      <c r="L3838" s="328"/>
      <c r="M3838" s="326"/>
      <c r="N3838" s="326"/>
      <c r="O3838" s="327">
        <v>0.17449999999999999</v>
      </c>
      <c r="P3838" s="326"/>
      <c r="Q3838" s="290">
        <v>0</v>
      </c>
    </row>
    <row r="3839" spans="1:17" ht="13.8" hidden="1" outlineLevel="1" collapsed="1" thickBot="1" x14ac:dyDescent="0.3">
      <c r="A3839" s="287"/>
      <c r="B3839" s="287"/>
      <c r="C3839" s="287"/>
      <c r="D3839" s="325">
        <v>100460912</v>
      </c>
      <c r="E3839" s="326"/>
      <c r="F3839" s="326"/>
      <c r="G3839" s="326"/>
      <c r="H3839" s="326"/>
      <c r="I3839" s="327">
        <v>0.17449999999999999</v>
      </c>
      <c r="J3839" s="326"/>
      <c r="K3839" s="326"/>
      <c r="L3839" s="328"/>
      <c r="M3839" s="326"/>
      <c r="N3839" s="326"/>
      <c r="O3839" s="327">
        <v>0.17449999999999999</v>
      </c>
      <c r="P3839" s="326"/>
      <c r="Q3839" s="290">
        <v>0</v>
      </c>
    </row>
    <row r="3840" spans="1:17" ht="13.8" hidden="1" outlineLevel="1" collapsed="1" thickBot="1" x14ac:dyDescent="0.3">
      <c r="A3840" s="287"/>
      <c r="B3840" s="287"/>
      <c r="C3840" s="287"/>
      <c r="D3840" s="325">
        <v>100460865</v>
      </c>
      <c r="E3840" s="326"/>
      <c r="F3840" s="326"/>
      <c r="G3840" s="326"/>
      <c r="H3840" s="326"/>
      <c r="I3840" s="327">
        <v>0.17449999999999999</v>
      </c>
      <c r="J3840" s="326"/>
      <c r="K3840" s="326"/>
      <c r="L3840" s="328"/>
      <c r="M3840" s="326"/>
      <c r="N3840" s="326"/>
      <c r="O3840" s="327">
        <v>0.17449999999999999</v>
      </c>
      <c r="P3840" s="326"/>
      <c r="Q3840" s="290">
        <v>0</v>
      </c>
    </row>
    <row r="3841" spans="1:17" ht="13.8" hidden="1" outlineLevel="1" collapsed="1" thickBot="1" x14ac:dyDescent="0.3">
      <c r="A3841" s="287"/>
      <c r="B3841" s="287"/>
      <c r="C3841" s="287"/>
      <c r="D3841" s="325">
        <v>100460868</v>
      </c>
      <c r="E3841" s="326"/>
      <c r="F3841" s="326"/>
      <c r="G3841" s="326"/>
      <c r="H3841" s="326"/>
      <c r="I3841" s="327">
        <v>0.17449999999999999</v>
      </c>
      <c r="J3841" s="326"/>
      <c r="K3841" s="326"/>
      <c r="L3841" s="328"/>
      <c r="M3841" s="326"/>
      <c r="N3841" s="326"/>
      <c r="O3841" s="327">
        <v>0.17449999999999999</v>
      </c>
      <c r="P3841" s="326"/>
      <c r="Q3841" s="290">
        <v>0</v>
      </c>
    </row>
    <row r="3842" spans="1:17" ht="13.8" hidden="1" outlineLevel="1" collapsed="1" thickBot="1" x14ac:dyDescent="0.3">
      <c r="A3842" s="287"/>
      <c r="B3842" s="287"/>
      <c r="C3842" s="287"/>
      <c r="D3842" s="325">
        <v>100460924</v>
      </c>
      <c r="E3842" s="326"/>
      <c r="F3842" s="326"/>
      <c r="G3842" s="326"/>
      <c r="H3842" s="326"/>
      <c r="I3842" s="327">
        <v>0.17449999999999999</v>
      </c>
      <c r="J3842" s="326"/>
      <c r="K3842" s="326"/>
      <c r="L3842" s="328"/>
      <c r="M3842" s="326"/>
      <c r="N3842" s="326"/>
      <c r="O3842" s="327">
        <v>0.17449999999999999</v>
      </c>
      <c r="P3842" s="326"/>
      <c r="Q3842" s="290">
        <v>0</v>
      </c>
    </row>
    <row r="3843" spans="1:17" ht="13.8" hidden="1" outlineLevel="1" collapsed="1" thickBot="1" x14ac:dyDescent="0.3">
      <c r="A3843" s="287"/>
      <c r="B3843" s="287"/>
      <c r="C3843" s="287"/>
      <c r="D3843" s="325">
        <v>100460925</v>
      </c>
      <c r="E3843" s="326"/>
      <c r="F3843" s="326"/>
      <c r="G3843" s="326"/>
      <c r="H3843" s="326"/>
      <c r="I3843" s="327">
        <v>0.17449999999999999</v>
      </c>
      <c r="J3843" s="326"/>
      <c r="K3843" s="326"/>
      <c r="L3843" s="328"/>
      <c r="M3843" s="326"/>
      <c r="N3843" s="326"/>
      <c r="O3843" s="327">
        <v>0.17449999999999999</v>
      </c>
      <c r="P3843" s="326"/>
      <c r="Q3843" s="290">
        <v>0</v>
      </c>
    </row>
    <row r="3844" spans="1:17" ht="13.8" hidden="1" outlineLevel="1" collapsed="1" thickBot="1" x14ac:dyDescent="0.3">
      <c r="A3844" s="287"/>
      <c r="B3844" s="287"/>
      <c r="C3844" s="287"/>
      <c r="D3844" s="325">
        <v>100460926</v>
      </c>
      <c r="E3844" s="326"/>
      <c r="F3844" s="326"/>
      <c r="G3844" s="326"/>
      <c r="H3844" s="326"/>
      <c r="I3844" s="327">
        <v>0.17449999999999999</v>
      </c>
      <c r="J3844" s="326"/>
      <c r="K3844" s="326"/>
      <c r="L3844" s="328"/>
      <c r="M3844" s="326"/>
      <c r="N3844" s="326"/>
      <c r="O3844" s="327">
        <v>0.17449999999999999</v>
      </c>
      <c r="P3844" s="326"/>
      <c r="Q3844" s="290">
        <v>0</v>
      </c>
    </row>
    <row r="3845" spans="1:17" ht="13.8" hidden="1" outlineLevel="1" collapsed="1" thickBot="1" x14ac:dyDescent="0.3">
      <c r="A3845" s="287"/>
      <c r="B3845" s="287"/>
      <c r="C3845" s="287"/>
      <c r="D3845" s="325">
        <v>100460938</v>
      </c>
      <c r="E3845" s="326"/>
      <c r="F3845" s="326"/>
      <c r="G3845" s="326"/>
      <c r="H3845" s="326"/>
      <c r="I3845" s="327">
        <v>0.08</v>
      </c>
      <c r="J3845" s="326"/>
      <c r="K3845" s="326"/>
      <c r="L3845" s="328"/>
      <c r="M3845" s="326"/>
      <c r="N3845" s="326"/>
      <c r="O3845" s="327">
        <v>0.08</v>
      </c>
      <c r="P3845" s="326"/>
      <c r="Q3845" s="290">
        <v>0</v>
      </c>
    </row>
    <row r="3846" spans="1:17" ht="13.8" hidden="1" outlineLevel="1" collapsed="1" thickBot="1" x14ac:dyDescent="0.3">
      <c r="A3846" s="287"/>
      <c r="B3846" s="287"/>
      <c r="C3846" s="287"/>
      <c r="D3846" s="325">
        <v>100460941</v>
      </c>
      <c r="E3846" s="326"/>
      <c r="F3846" s="326"/>
      <c r="G3846" s="326"/>
      <c r="H3846" s="326"/>
      <c r="I3846" s="327">
        <v>0.17449999999999999</v>
      </c>
      <c r="J3846" s="326"/>
      <c r="K3846" s="326"/>
      <c r="L3846" s="328"/>
      <c r="M3846" s="326"/>
      <c r="N3846" s="326"/>
      <c r="O3846" s="327">
        <v>0.17449999999999999</v>
      </c>
      <c r="P3846" s="326"/>
      <c r="Q3846" s="290">
        <v>0</v>
      </c>
    </row>
    <row r="3847" spans="1:17" ht="13.8" hidden="1" outlineLevel="1" collapsed="1" thickBot="1" x14ac:dyDescent="0.3">
      <c r="A3847" s="287"/>
      <c r="B3847" s="287"/>
      <c r="C3847" s="287"/>
      <c r="D3847" s="325">
        <v>100461048</v>
      </c>
      <c r="E3847" s="326"/>
      <c r="F3847" s="326"/>
      <c r="G3847" s="326"/>
      <c r="H3847" s="326"/>
      <c r="I3847" s="327">
        <v>0.17449999999999999</v>
      </c>
      <c r="J3847" s="326"/>
      <c r="K3847" s="326"/>
      <c r="L3847" s="328"/>
      <c r="M3847" s="326"/>
      <c r="N3847" s="326"/>
      <c r="O3847" s="327">
        <v>0.17449999999999999</v>
      </c>
      <c r="P3847" s="326"/>
      <c r="Q3847" s="290">
        <v>0</v>
      </c>
    </row>
    <row r="3848" spans="1:17" ht="13.8" hidden="1" outlineLevel="1" collapsed="1" thickBot="1" x14ac:dyDescent="0.3">
      <c r="A3848" s="287"/>
      <c r="B3848" s="287"/>
      <c r="C3848" s="287"/>
      <c r="D3848" s="325">
        <v>100461051</v>
      </c>
      <c r="E3848" s="326"/>
      <c r="F3848" s="326"/>
      <c r="G3848" s="326"/>
      <c r="H3848" s="326"/>
      <c r="I3848" s="327">
        <v>0.17449999999999999</v>
      </c>
      <c r="J3848" s="326"/>
      <c r="K3848" s="326"/>
      <c r="L3848" s="328"/>
      <c r="M3848" s="326"/>
      <c r="N3848" s="326"/>
      <c r="O3848" s="327">
        <v>0.17449999999999999</v>
      </c>
      <c r="P3848" s="326"/>
      <c r="Q3848" s="290">
        <v>0</v>
      </c>
    </row>
    <row r="3849" spans="1:17" ht="13.8" hidden="1" outlineLevel="1" collapsed="1" thickBot="1" x14ac:dyDescent="0.3">
      <c r="A3849" s="287"/>
      <c r="B3849" s="287"/>
      <c r="C3849" s="287"/>
      <c r="D3849" s="325">
        <v>100461052</v>
      </c>
      <c r="E3849" s="326"/>
      <c r="F3849" s="326"/>
      <c r="G3849" s="326"/>
      <c r="H3849" s="326"/>
      <c r="I3849" s="327">
        <v>0.17449999999999999</v>
      </c>
      <c r="J3849" s="326"/>
      <c r="K3849" s="326"/>
      <c r="L3849" s="328"/>
      <c r="M3849" s="326"/>
      <c r="N3849" s="326"/>
      <c r="O3849" s="327">
        <v>0.17449999999999999</v>
      </c>
      <c r="P3849" s="326"/>
      <c r="Q3849" s="290">
        <v>0</v>
      </c>
    </row>
    <row r="3850" spans="1:17" ht="13.8" hidden="1" outlineLevel="1" collapsed="1" thickBot="1" x14ac:dyDescent="0.3">
      <c r="A3850" s="287"/>
      <c r="B3850" s="287"/>
      <c r="C3850" s="287"/>
      <c r="D3850" s="325">
        <v>100461059</v>
      </c>
      <c r="E3850" s="326"/>
      <c r="F3850" s="326"/>
      <c r="G3850" s="326"/>
      <c r="H3850" s="326"/>
      <c r="I3850" s="327">
        <v>9.5000000000000001E-2</v>
      </c>
      <c r="J3850" s="326"/>
      <c r="K3850" s="326"/>
      <c r="L3850" s="328"/>
      <c r="M3850" s="326"/>
      <c r="N3850" s="326"/>
      <c r="O3850" s="327">
        <v>9.5000000000000001E-2</v>
      </c>
      <c r="P3850" s="326"/>
      <c r="Q3850" s="290">
        <v>0</v>
      </c>
    </row>
    <row r="3851" spans="1:17" ht="13.8" hidden="1" outlineLevel="1" collapsed="1" thickBot="1" x14ac:dyDescent="0.3">
      <c r="A3851" s="287"/>
      <c r="B3851" s="287"/>
      <c r="C3851" s="287"/>
      <c r="D3851" s="325">
        <v>100460966</v>
      </c>
      <c r="E3851" s="326"/>
      <c r="F3851" s="326"/>
      <c r="G3851" s="326"/>
      <c r="H3851" s="326"/>
      <c r="I3851" s="327">
        <v>0.17449999999999999</v>
      </c>
      <c r="J3851" s="326"/>
      <c r="K3851" s="326"/>
      <c r="L3851" s="328"/>
      <c r="M3851" s="326"/>
      <c r="N3851" s="326"/>
      <c r="O3851" s="327">
        <v>0.17449999999999999</v>
      </c>
      <c r="P3851" s="326"/>
      <c r="Q3851" s="290">
        <v>0</v>
      </c>
    </row>
    <row r="3852" spans="1:17" ht="13.8" hidden="1" outlineLevel="1" collapsed="1" thickBot="1" x14ac:dyDescent="0.3">
      <c r="A3852" s="287"/>
      <c r="B3852" s="287"/>
      <c r="C3852" s="287"/>
      <c r="D3852" s="325">
        <v>100460977</v>
      </c>
      <c r="E3852" s="326"/>
      <c r="F3852" s="326"/>
      <c r="G3852" s="326"/>
      <c r="H3852" s="326"/>
      <c r="I3852" s="327">
        <v>0.13</v>
      </c>
      <c r="J3852" s="326"/>
      <c r="K3852" s="326"/>
      <c r="L3852" s="328"/>
      <c r="M3852" s="326"/>
      <c r="N3852" s="326"/>
      <c r="O3852" s="327">
        <v>0.13</v>
      </c>
      <c r="P3852" s="326"/>
      <c r="Q3852" s="290">
        <v>0</v>
      </c>
    </row>
    <row r="3853" spans="1:17" ht="13.8" hidden="1" outlineLevel="1" collapsed="1" thickBot="1" x14ac:dyDescent="0.3">
      <c r="A3853" s="287"/>
      <c r="B3853" s="287"/>
      <c r="C3853" s="287"/>
      <c r="D3853" s="325">
        <v>100460978</v>
      </c>
      <c r="E3853" s="326"/>
      <c r="F3853" s="326"/>
      <c r="G3853" s="326"/>
      <c r="H3853" s="326"/>
      <c r="I3853" s="327">
        <v>3.02</v>
      </c>
      <c r="J3853" s="326"/>
      <c r="K3853" s="326"/>
      <c r="L3853" s="328"/>
      <c r="M3853" s="326"/>
      <c r="N3853" s="326"/>
      <c r="O3853" s="327">
        <v>3.02</v>
      </c>
      <c r="P3853" s="326"/>
      <c r="Q3853" s="290">
        <v>0</v>
      </c>
    </row>
    <row r="3854" spans="1:17" ht="13.8" hidden="1" outlineLevel="1" collapsed="1" thickBot="1" x14ac:dyDescent="0.3">
      <c r="A3854" s="287"/>
      <c r="B3854" s="287"/>
      <c r="C3854" s="287"/>
      <c r="D3854" s="325">
        <v>100460980</v>
      </c>
      <c r="E3854" s="326"/>
      <c r="F3854" s="326"/>
      <c r="G3854" s="326"/>
      <c r="H3854" s="326"/>
      <c r="I3854" s="327">
        <v>0.17449999999999999</v>
      </c>
      <c r="J3854" s="326"/>
      <c r="K3854" s="326"/>
      <c r="L3854" s="328"/>
      <c r="M3854" s="326"/>
      <c r="N3854" s="326"/>
      <c r="O3854" s="327">
        <v>0.17449999999999999</v>
      </c>
      <c r="P3854" s="326"/>
      <c r="Q3854" s="290">
        <v>0</v>
      </c>
    </row>
    <row r="3855" spans="1:17" ht="13.8" hidden="1" outlineLevel="1" collapsed="1" thickBot="1" x14ac:dyDescent="0.3">
      <c r="A3855" s="287"/>
      <c r="B3855" s="287"/>
      <c r="C3855" s="287"/>
      <c r="D3855" s="325">
        <v>100460990</v>
      </c>
      <c r="E3855" s="326"/>
      <c r="F3855" s="326"/>
      <c r="G3855" s="326"/>
      <c r="H3855" s="326"/>
      <c r="I3855" s="327">
        <v>0.17449999999999999</v>
      </c>
      <c r="J3855" s="326"/>
      <c r="K3855" s="326"/>
      <c r="L3855" s="328"/>
      <c r="M3855" s="326"/>
      <c r="N3855" s="326"/>
      <c r="O3855" s="327">
        <v>0.17449999999999999</v>
      </c>
      <c r="P3855" s="326"/>
      <c r="Q3855" s="290">
        <v>0</v>
      </c>
    </row>
    <row r="3856" spans="1:17" ht="13.8" hidden="1" outlineLevel="1" collapsed="1" thickBot="1" x14ac:dyDescent="0.3">
      <c r="A3856" s="287"/>
      <c r="B3856" s="287"/>
      <c r="C3856" s="287"/>
      <c r="D3856" s="325">
        <v>100460994</v>
      </c>
      <c r="E3856" s="326"/>
      <c r="F3856" s="326"/>
      <c r="G3856" s="326"/>
      <c r="H3856" s="326"/>
      <c r="I3856" s="327">
        <v>0.21</v>
      </c>
      <c r="J3856" s="326"/>
      <c r="K3856" s="326"/>
      <c r="L3856" s="328"/>
      <c r="M3856" s="326"/>
      <c r="N3856" s="326"/>
      <c r="O3856" s="327">
        <v>0.21</v>
      </c>
      <c r="P3856" s="326"/>
      <c r="Q3856" s="290">
        <v>0</v>
      </c>
    </row>
    <row r="3857" spans="1:17" ht="13.8" hidden="1" outlineLevel="1" collapsed="1" thickBot="1" x14ac:dyDescent="0.3">
      <c r="A3857" s="287"/>
      <c r="B3857" s="287"/>
      <c r="C3857" s="287"/>
      <c r="D3857" s="325">
        <v>100461005</v>
      </c>
      <c r="E3857" s="326"/>
      <c r="F3857" s="326"/>
      <c r="G3857" s="326"/>
      <c r="H3857" s="326"/>
      <c r="I3857" s="327">
        <v>0.17449999999999999</v>
      </c>
      <c r="J3857" s="326"/>
      <c r="K3857" s="326"/>
      <c r="L3857" s="328"/>
      <c r="M3857" s="326"/>
      <c r="N3857" s="326"/>
      <c r="O3857" s="327">
        <v>0.17449999999999999</v>
      </c>
      <c r="P3857" s="326"/>
      <c r="Q3857" s="290">
        <v>0</v>
      </c>
    </row>
    <row r="3858" spans="1:17" ht="13.8" hidden="1" outlineLevel="1" collapsed="1" thickBot="1" x14ac:dyDescent="0.3">
      <c r="A3858" s="287"/>
      <c r="B3858" s="287"/>
      <c r="C3858" s="287"/>
      <c r="D3858" s="325">
        <v>100461011</v>
      </c>
      <c r="E3858" s="326"/>
      <c r="F3858" s="326"/>
      <c r="G3858" s="326"/>
      <c r="H3858" s="326"/>
      <c r="I3858" s="327">
        <v>0.56999999999999995</v>
      </c>
      <c r="J3858" s="326"/>
      <c r="K3858" s="326"/>
      <c r="L3858" s="328"/>
      <c r="M3858" s="326"/>
      <c r="N3858" s="326"/>
      <c r="O3858" s="327">
        <v>0.56999999999999995</v>
      </c>
      <c r="P3858" s="326"/>
      <c r="Q3858" s="290">
        <v>0</v>
      </c>
    </row>
    <row r="3859" spans="1:17" ht="13.8" hidden="1" outlineLevel="1" collapsed="1" thickBot="1" x14ac:dyDescent="0.3">
      <c r="A3859" s="287"/>
      <c r="B3859" s="287"/>
      <c r="C3859" s="287"/>
      <c r="D3859" s="325">
        <v>100461016</v>
      </c>
      <c r="E3859" s="326"/>
      <c r="F3859" s="326"/>
      <c r="G3859" s="326"/>
      <c r="H3859" s="326"/>
      <c r="I3859" s="327">
        <v>0.17449999999999999</v>
      </c>
      <c r="J3859" s="326"/>
      <c r="K3859" s="326"/>
      <c r="L3859" s="328"/>
      <c r="M3859" s="326"/>
      <c r="N3859" s="326"/>
      <c r="O3859" s="327">
        <v>0.17449999999999999</v>
      </c>
      <c r="P3859" s="326"/>
      <c r="Q3859" s="290">
        <v>0</v>
      </c>
    </row>
    <row r="3860" spans="1:17" ht="13.8" hidden="1" outlineLevel="1" collapsed="1" thickBot="1" x14ac:dyDescent="0.3">
      <c r="A3860" s="287"/>
      <c r="B3860" s="287"/>
      <c r="C3860" s="287"/>
      <c r="D3860" s="325">
        <v>100461017</v>
      </c>
      <c r="E3860" s="326"/>
      <c r="F3860" s="326"/>
      <c r="G3860" s="326"/>
      <c r="H3860" s="326"/>
      <c r="I3860" s="327">
        <v>0.17449999999999999</v>
      </c>
      <c r="J3860" s="326"/>
      <c r="K3860" s="326"/>
      <c r="L3860" s="328"/>
      <c r="M3860" s="326"/>
      <c r="N3860" s="326"/>
      <c r="O3860" s="327">
        <v>0.17449999999999999</v>
      </c>
      <c r="P3860" s="326"/>
      <c r="Q3860" s="290">
        <v>0</v>
      </c>
    </row>
    <row r="3861" spans="1:17" ht="13.8" hidden="1" outlineLevel="1" collapsed="1" thickBot="1" x14ac:dyDescent="0.3">
      <c r="A3861" s="287"/>
      <c r="B3861" s="287"/>
      <c r="C3861" s="287"/>
      <c r="D3861" s="325">
        <v>100461024</v>
      </c>
      <c r="E3861" s="326"/>
      <c r="F3861" s="326"/>
      <c r="G3861" s="326"/>
      <c r="H3861" s="326"/>
      <c r="I3861" s="327">
        <v>0.17449999999999999</v>
      </c>
      <c r="J3861" s="326"/>
      <c r="K3861" s="326"/>
      <c r="L3861" s="328"/>
      <c r="M3861" s="326"/>
      <c r="N3861" s="326"/>
      <c r="O3861" s="327">
        <v>0.17449999999999999</v>
      </c>
      <c r="P3861" s="326"/>
      <c r="Q3861" s="290">
        <v>0</v>
      </c>
    </row>
    <row r="3862" spans="1:17" ht="13.8" hidden="1" outlineLevel="1" collapsed="1" thickBot="1" x14ac:dyDescent="0.3">
      <c r="A3862" s="287"/>
      <c r="B3862" s="287"/>
      <c r="C3862" s="287"/>
      <c r="D3862" s="325">
        <v>100461115</v>
      </c>
      <c r="E3862" s="326"/>
      <c r="F3862" s="326"/>
      <c r="G3862" s="326"/>
      <c r="H3862" s="326"/>
      <c r="I3862" s="327">
        <v>0.17449999999999999</v>
      </c>
      <c r="J3862" s="326"/>
      <c r="K3862" s="326"/>
      <c r="L3862" s="328"/>
      <c r="M3862" s="326"/>
      <c r="N3862" s="326"/>
      <c r="O3862" s="327">
        <v>0.17449999999999999</v>
      </c>
      <c r="P3862" s="326"/>
      <c r="Q3862" s="290">
        <v>0</v>
      </c>
    </row>
    <row r="3863" spans="1:17" ht="13.8" hidden="1" outlineLevel="1" collapsed="1" thickBot="1" x14ac:dyDescent="0.3">
      <c r="A3863" s="287"/>
      <c r="B3863" s="287"/>
      <c r="C3863" s="287"/>
      <c r="D3863" s="325">
        <v>100461116</v>
      </c>
      <c r="E3863" s="326"/>
      <c r="F3863" s="326"/>
      <c r="G3863" s="326"/>
      <c r="H3863" s="326"/>
      <c r="I3863" s="327">
        <v>0.17449999999999999</v>
      </c>
      <c r="J3863" s="326"/>
      <c r="K3863" s="326"/>
      <c r="L3863" s="328"/>
      <c r="M3863" s="326"/>
      <c r="N3863" s="326"/>
      <c r="O3863" s="327">
        <v>0.17449999999999999</v>
      </c>
      <c r="P3863" s="326"/>
      <c r="Q3863" s="290">
        <v>0</v>
      </c>
    </row>
    <row r="3864" spans="1:17" ht="13.8" hidden="1" outlineLevel="1" collapsed="1" thickBot="1" x14ac:dyDescent="0.3">
      <c r="A3864" s="287"/>
      <c r="B3864" s="287"/>
      <c r="C3864" s="287"/>
      <c r="D3864" s="325">
        <v>100461117</v>
      </c>
      <c r="E3864" s="326"/>
      <c r="F3864" s="326"/>
      <c r="G3864" s="326"/>
      <c r="H3864" s="326"/>
      <c r="I3864" s="327">
        <v>0.17449999999999999</v>
      </c>
      <c r="J3864" s="326"/>
      <c r="K3864" s="326"/>
      <c r="L3864" s="328"/>
      <c r="M3864" s="326"/>
      <c r="N3864" s="326"/>
      <c r="O3864" s="327">
        <v>0.17449999999999999</v>
      </c>
      <c r="P3864" s="326"/>
      <c r="Q3864" s="290">
        <v>0</v>
      </c>
    </row>
    <row r="3865" spans="1:17" ht="13.8" hidden="1" outlineLevel="1" collapsed="1" thickBot="1" x14ac:dyDescent="0.3">
      <c r="A3865" s="287"/>
      <c r="B3865" s="287"/>
      <c r="C3865" s="287"/>
      <c r="D3865" s="325">
        <v>100461118</v>
      </c>
      <c r="E3865" s="326"/>
      <c r="F3865" s="326"/>
      <c r="G3865" s="326"/>
      <c r="H3865" s="326"/>
      <c r="I3865" s="327">
        <v>0.17449999999999999</v>
      </c>
      <c r="J3865" s="326"/>
      <c r="K3865" s="326"/>
      <c r="L3865" s="328"/>
      <c r="M3865" s="326"/>
      <c r="N3865" s="326"/>
      <c r="O3865" s="327">
        <v>0.17449999999999999</v>
      </c>
      <c r="P3865" s="326"/>
      <c r="Q3865" s="290">
        <v>0</v>
      </c>
    </row>
    <row r="3866" spans="1:17" ht="13.8" hidden="1" outlineLevel="1" collapsed="1" thickBot="1" x14ac:dyDescent="0.3">
      <c r="A3866" s="287"/>
      <c r="B3866" s="287"/>
      <c r="C3866" s="287"/>
      <c r="D3866" s="325">
        <v>100461119</v>
      </c>
      <c r="E3866" s="326"/>
      <c r="F3866" s="326"/>
      <c r="G3866" s="326"/>
      <c r="H3866" s="326"/>
      <c r="I3866" s="327">
        <v>0.17449999999999999</v>
      </c>
      <c r="J3866" s="326"/>
      <c r="K3866" s="326"/>
      <c r="L3866" s="328"/>
      <c r="M3866" s="326"/>
      <c r="N3866" s="326"/>
      <c r="O3866" s="327">
        <v>0.17449999999999999</v>
      </c>
      <c r="P3866" s="326"/>
      <c r="Q3866" s="290">
        <v>0</v>
      </c>
    </row>
    <row r="3867" spans="1:17" ht="13.8" hidden="1" outlineLevel="1" collapsed="1" thickBot="1" x14ac:dyDescent="0.3">
      <c r="A3867" s="287"/>
      <c r="B3867" s="287"/>
      <c r="C3867" s="287"/>
      <c r="D3867" s="325">
        <v>100461120</v>
      </c>
      <c r="E3867" s="326"/>
      <c r="F3867" s="326"/>
      <c r="G3867" s="326"/>
      <c r="H3867" s="326"/>
      <c r="I3867" s="327">
        <v>0.17449999999999999</v>
      </c>
      <c r="J3867" s="326"/>
      <c r="K3867" s="326"/>
      <c r="L3867" s="328"/>
      <c r="M3867" s="326"/>
      <c r="N3867" s="326"/>
      <c r="O3867" s="327">
        <v>0.17449999999999999</v>
      </c>
      <c r="P3867" s="326"/>
      <c r="Q3867" s="290">
        <v>0</v>
      </c>
    </row>
    <row r="3868" spans="1:17" ht="13.8" hidden="1" outlineLevel="1" collapsed="1" thickBot="1" x14ac:dyDescent="0.3">
      <c r="A3868" s="287"/>
      <c r="B3868" s="287"/>
      <c r="C3868" s="287"/>
      <c r="D3868" s="325">
        <v>100461175</v>
      </c>
      <c r="E3868" s="326"/>
      <c r="F3868" s="326"/>
      <c r="G3868" s="326"/>
      <c r="H3868" s="326"/>
      <c r="I3868" s="327">
        <v>0.17</v>
      </c>
      <c r="J3868" s="326"/>
      <c r="K3868" s="326"/>
      <c r="L3868" s="328"/>
      <c r="M3868" s="326"/>
      <c r="N3868" s="326"/>
      <c r="O3868" s="327">
        <v>0.17</v>
      </c>
      <c r="P3868" s="326"/>
      <c r="Q3868" s="290">
        <v>0</v>
      </c>
    </row>
    <row r="3869" spans="1:17" ht="13.8" hidden="1" outlineLevel="1" collapsed="1" thickBot="1" x14ac:dyDescent="0.3">
      <c r="A3869" s="287"/>
      <c r="B3869" s="287"/>
      <c r="C3869" s="287"/>
      <c r="D3869" s="325">
        <v>100461176</v>
      </c>
      <c r="E3869" s="326"/>
      <c r="F3869" s="326"/>
      <c r="G3869" s="326"/>
      <c r="H3869" s="326"/>
      <c r="I3869" s="327">
        <v>0.7</v>
      </c>
      <c r="J3869" s="326"/>
      <c r="K3869" s="326"/>
      <c r="L3869" s="328"/>
      <c r="M3869" s="326"/>
      <c r="N3869" s="326"/>
      <c r="O3869" s="327">
        <v>0.7</v>
      </c>
      <c r="P3869" s="326"/>
      <c r="Q3869" s="290">
        <v>0</v>
      </c>
    </row>
    <row r="3870" spans="1:17" ht="13.8" hidden="1" outlineLevel="1" collapsed="1" thickBot="1" x14ac:dyDescent="0.3">
      <c r="A3870" s="287"/>
      <c r="B3870" s="287"/>
      <c r="C3870" s="287"/>
      <c r="D3870" s="325">
        <v>100461178</v>
      </c>
      <c r="E3870" s="326"/>
      <c r="F3870" s="326"/>
      <c r="G3870" s="326"/>
      <c r="H3870" s="326"/>
      <c r="I3870" s="327">
        <v>0.21</v>
      </c>
      <c r="J3870" s="326"/>
      <c r="K3870" s="326"/>
      <c r="L3870" s="328"/>
      <c r="M3870" s="326"/>
      <c r="N3870" s="326"/>
      <c r="O3870" s="327">
        <v>0.21</v>
      </c>
      <c r="P3870" s="326"/>
      <c r="Q3870" s="290">
        <v>0</v>
      </c>
    </row>
    <row r="3871" spans="1:17" ht="13.8" hidden="1" outlineLevel="1" collapsed="1" thickBot="1" x14ac:dyDescent="0.3">
      <c r="A3871" s="287"/>
      <c r="B3871" s="287"/>
      <c r="C3871" s="287"/>
      <c r="D3871" s="325">
        <v>100461179</v>
      </c>
      <c r="E3871" s="326"/>
      <c r="F3871" s="326"/>
      <c r="G3871" s="326"/>
      <c r="H3871" s="326"/>
      <c r="I3871" s="327">
        <v>0.51</v>
      </c>
      <c r="J3871" s="326"/>
      <c r="K3871" s="326"/>
      <c r="L3871" s="328"/>
      <c r="M3871" s="326"/>
      <c r="N3871" s="326"/>
      <c r="O3871" s="327">
        <v>0.51</v>
      </c>
      <c r="P3871" s="326"/>
      <c r="Q3871" s="290">
        <v>0</v>
      </c>
    </row>
    <row r="3872" spans="1:17" ht="13.8" hidden="1" outlineLevel="1" collapsed="1" thickBot="1" x14ac:dyDescent="0.3">
      <c r="A3872" s="287"/>
      <c r="B3872" s="287"/>
      <c r="C3872" s="287"/>
      <c r="D3872" s="325">
        <v>100461183</v>
      </c>
      <c r="E3872" s="326"/>
      <c r="F3872" s="326"/>
      <c r="G3872" s="326"/>
      <c r="H3872" s="326"/>
      <c r="I3872" s="327">
        <v>3.05</v>
      </c>
      <c r="J3872" s="326"/>
      <c r="K3872" s="326"/>
      <c r="L3872" s="328"/>
      <c r="M3872" s="326"/>
      <c r="N3872" s="326"/>
      <c r="O3872" s="327">
        <v>3.05</v>
      </c>
      <c r="P3872" s="326"/>
      <c r="Q3872" s="290">
        <v>0</v>
      </c>
    </row>
    <row r="3873" spans="1:17" ht="13.8" hidden="1" outlineLevel="1" collapsed="1" thickBot="1" x14ac:dyDescent="0.3">
      <c r="A3873" s="287"/>
      <c r="B3873" s="287"/>
      <c r="C3873" s="287"/>
      <c r="D3873" s="325">
        <v>100461165</v>
      </c>
      <c r="E3873" s="326"/>
      <c r="F3873" s="326"/>
      <c r="G3873" s="326"/>
      <c r="H3873" s="326"/>
      <c r="I3873" s="327">
        <v>0.62</v>
      </c>
      <c r="J3873" s="326"/>
      <c r="K3873" s="326"/>
      <c r="L3873" s="328"/>
      <c r="M3873" s="326"/>
      <c r="N3873" s="326"/>
      <c r="O3873" s="327">
        <v>0.62</v>
      </c>
      <c r="P3873" s="326"/>
      <c r="Q3873" s="290">
        <v>0</v>
      </c>
    </row>
    <row r="3874" spans="1:17" ht="13.8" hidden="1" outlineLevel="1" collapsed="1" thickBot="1" x14ac:dyDescent="0.3">
      <c r="A3874" s="287"/>
      <c r="B3874" s="287"/>
      <c r="C3874" s="287"/>
      <c r="D3874" s="325">
        <v>100461158</v>
      </c>
      <c r="E3874" s="326"/>
      <c r="F3874" s="326"/>
      <c r="G3874" s="326"/>
      <c r="H3874" s="326"/>
      <c r="I3874" s="327">
        <v>0.36</v>
      </c>
      <c r="J3874" s="326"/>
      <c r="K3874" s="326"/>
      <c r="L3874" s="328"/>
      <c r="M3874" s="326"/>
      <c r="N3874" s="326"/>
      <c r="O3874" s="327">
        <v>0.36</v>
      </c>
      <c r="P3874" s="326"/>
      <c r="Q3874" s="290">
        <v>0</v>
      </c>
    </row>
    <row r="3875" spans="1:17" ht="13.8" hidden="1" outlineLevel="1" collapsed="1" thickBot="1" x14ac:dyDescent="0.3">
      <c r="A3875" s="287"/>
      <c r="B3875" s="287"/>
      <c r="C3875" s="287"/>
      <c r="D3875" s="325">
        <v>100461206</v>
      </c>
      <c r="E3875" s="326"/>
      <c r="F3875" s="326"/>
      <c r="G3875" s="326"/>
      <c r="H3875" s="326"/>
      <c r="I3875" s="327">
        <v>0.4</v>
      </c>
      <c r="J3875" s="326"/>
      <c r="K3875" s="326"/>
      <c r="L3875" s="328"/>
      <c r="M3875" s="326"/>
      <c r="N3875" s="326"/>
      <c r="O3875" s="327">
        <v>0.4</v>
      </c>
      <c r="P3875" s="326"/>
      <c r="Q3875" s="290">
        <v>0</v>
      </c>
    </row>
    <row r="3876" spans="1:17" ht="13.8" hidden="1" outlineLevel="1" collapsed="1" thickBot="1" x14ac:dyDescent="0.3">
      <c r="A3876" s="287"/>
      <c r="B3876" s="287"/>
      <c r="C3876" s="287"/>
      <c r="D3876" s="325">
        <v>100461212</v>
      </c>
      <c r="E3876" s="326"/>
      <c r="F3876" s="326"/>
      <c r="G3876" s="326"/>
      <c r="H3876" s="326"/>
      <c r="I3876" s="327">
        <v>0.17449999999999999</v>
      </c>
      <c r="J3876" s="326"/>
      <c r="K3876" s="326"/>
      <c r="L3876" s="328"/>
      <c r="M3876" s="326"/>
      <c r="N3876" s="326"/>
      <c r="O3876" s="327">
        <v>0.17449999999999999</v>
      </c>
      <c r="P3876" s="326"/>
      <c r="Q3876" s="290">
        <v>0</v>
      </c>
    </row>
    <row r="3877" spans="1:17" ht="13.8" hidden="1" outlineLevel="1" collapsed="1" thickBot="1" x14ac:dyDescent="0.3">
      <c r="A3877" s="287"/>
      <c r="B3877" s="287"/>
      <c r="C3877" s="287"/>
      <c r="D3877" s="325">
        <v>100461213</v>
      </c>
      <c r="E3877" s="326"/>
      <c r="F3877" s="326"/>
      <c r="G3877" s="326"/>
      <c r="H3877" s="326"/>
      <c r="I3877" s="327">
        <v>0.17449999999999999</v>
      </c>
      <c r="J3877" s="326"/>
      <c r="K3877" s="326"/>
      <c r="L3877" s="328"/>
      <c r="M3877" s="326"/>
      <c r="N3877" s="326"/>
      <c r="O3877" s="327">
        <v>0.17449999999999999</v>
      </c>
      <c r="P3877" s="326"/>
      <c r="Q3877" s="290">
        <v>0</v>
      </c>
    </row>
    <row r="3878" spans="1:17" ht="13.8" hidden="1" outlineLevel="1" collapsed="1" thickBot="1" x14ac:dyDescent="0.3">
      <c r="A3878" s="287"/>
      <c r="B3878" s="287"/>
      <c r="C3878" s="287"/>
      <c r="D3878" s="325">
        <v>100461217</v>
      </c>
      <c r="E3878" s="326"/>
      <c r="F3878" s="326"/>
      <c r="G3878" s="326"/>
      <c r="H3878" s="326"/>
      <c r="I3878" s="327">
        <v>0.47</v>
      </c>
      <c r="J3878" s="326"/>
      <c r="K3878" s="326"/>
      <c r="L3878" s="328"/>
      <c r="M3878" s="326"/>
      <c r="N3878" s="326"/>
      <c r="O3878" s="327">
        <v>0.47</v>
      </c>
      <c r="P3878" s="326"/>
      <c r="Q3878" s="290">
        <v>0</v>
      </c>
    </row>
    <row r="3879" spans="1:17" ht="13.8" hidden="1" outlineLevel="1" collapsed="1" thickBot="1" x14ac:dyDescent="0.3">
      <c r="A3879" s="287"/>
      <c r="B3879" s="287"/>
      <c r="C3879" s="287"/>
      <c r="D3879" s="325">
        <v>100461219</v>
      </c>
      <c r="E3879" s="326"/>
      <c r="F3879" s="326"/>
      <c r="G3879" s="326"/>
      <c r="H3879" s="326"/>
      <c r="I3879" s="327">
        <v>0.17449999999999999</v>
      </c>
      <c r="J3879" s="326"/>
      <c r="K3879" s="326"/>
      <c r="L3879" s="328"/>
      <c r="M3879" s="326"/>
      <c r="N3879" s="326"/>
      <c r="O3879" s="327">
        <v>0.17449999999999999</v>
      </c>
      <c r="P3879" s="326"/>
      <c r="Q3879" s="290">
        <v>0</v>
      </c>
    </row>
    <row r="3880" spans="1:17" ht="13.8" hidden="1" outlineLevel="1" collapsed="1" thickBot="1" x14ac:dyDescent="0.3">
      <c r="A3880" s="287"/>
      <c r="B3880" s="287"/>
      <c r="C3880" s="287"/>
      <c r="D3880" s="325">
        <v>100461220</v>
      </c>
      <c r="E3880" s="326"/>
      <c r="F3880" s="326"/>
      <c r="G3880" s="326"/>
      <c r="H3880" s="326"/>
      <c r="I3880" s="327">
        <v>0.17449999999999999</v>
      </c>
      <c r="J3880" s="326"/>
      <c r="K3880" s="326"/>
      <c r="L3880" s="328"/>
      <c r="M3880" s="326"/>
      <c r="N3880" s="326"/>
      <c r="O3880" s="327">
        <v>0.17449999999999999</v>
      </c>
      <c r="P3880" s="326"/>
      <c r="Q3880" s="290">
        <v>0</v>
      </c>
    </row>
    <row r="3881" spans="1:17" ht="13.8" hidden="1" outlineLevel="1" collapsed="1" thickBot="1" x14ac:dyDescent="0.3">
      <c r="A3881" s="287"/>
      <c r="B3881" s="287"/>
      <c r="C3881" s="287"/>
      <c r="D3881" s="325">
        <v>100461148</v>
      </c>
      <c r="E3881" s="326"/>
      <c r="F3881" s="326"/>
      <c r="G3881" s="326"/>
      <c r="H3881" s="326"/>
      <c r="I3881" s="327">
        <v>0.37</v>
      </c>
      <c r="J3881" s="326"/>
      <c r="K3881" s="326"/>
      <c r="L3881" s="328"/>
      <c r="M3881" s="326"/>
      <c r="N3881" s="326"/>
      <c r="O3881" s="327">
        <v>0.37</v>
      </c>
      <c r="P3881" s="326"/>
      <c r="Q3881" s="290">
        <v>0</v>
      </c>
    </row>
    <row r="3882" spans="1:17" ht="13.8" hidden="1" outlineLevel="1" collapsed="1" thickBot="1" x14ac:dyDescent="0.3">
      <c r="A3882" s="287"/>
      <c r="B3882" s="287"/>
      <c r="C3882" s="287"/>
      <c r="D3882" s="325">
        <v>100461149</v>
      </c>
      <c r="E3882" s="326"/>
      <c r="F3882" s="326"/>
      <c r="G3882" s="326"/>
      <c r="H3882" s="326"/>
      <c r="I3882" s="327">
        <v>0.17449999999999999</v>
      </c>
      <c r="J3882" s="326"/>
      <c r="K3882" s="326"/>
      <c r="L3882" s="328"/>
      <c r="M3882" s="326"/>
      <c r="N3882" s="326"/>
      <c r="O3882" s="327">
        <v>0.17449999999999999</v>
      </c>
      <c r="P3882" s="326"/>
      <c r="Q3882" s="290">
        <v>0</v>
      </c>
    </row>
    <row r="3883" spans="1:17" ht="13.8" hidden="1" outlineLevel="1" collapsed="1" thickBot="1" x14ac:dyDescent="0.3">
      <c r="A3883" s="287"/>
      <c r="B3883" s="287"/>
      <c r="C3883" s="287"/>
      <c r="D3883" s="325">
        <v>100461027</v>
      </c>
      <c r="E3883" s="326"/>
      <c r="F3883" s="326"/>
      <c r="G3883" s="326"/>
      <c r="H3883" s="326"/>
      <c r="I3883" s="327">
        <v>0.44</v>
      </c>
      <c r="J3883" s="326"/>
      <c r="K3883" s="326"/>
      <c r="L3883" s="328"/>
      <c r="M3883" s="326"/>
      <c r="N3883" s="326"/>
      <c r="O3883" s="327">
        <v>0.44</v>
      </c>
      <c r="P3883" s="326"/>
      <c r="Q3883" s="290">
        <v>0</v>
      </c>
    </row>
    <row r="3884" spans="1:17" ht="13.8" hidden="1" outlineLevel="1" collapsed="1" thickBot="1" x14ac:dyDescent="0.3">
      <c r="A3884" s="287"/>
      <c r="B3884" s="287"/>
      <c r="C3884" s="287"/>
      <c r="D3884" s="325">
        <v>100461029</v>
      </c>
      <c r="E3884" s="326"/>
      <c r="F3884" s="326"/>
      <c r="G3884" s="326"/>
      <c r="H3884" s="326"/>
      <c r="I3884" s="327">
        <v>0.69</v>
      </c>
      <c r="J3884" s="326"/>
      <c r="K3884" s="326"/>
      <c r="L3884" s="328"/>
      <c r="M3884" s="326"/>
      <c r="N3884" s="326"/>
      <c r="O3884" s="327">
        <v>0.69</v>
      </c>
      <c r="P3884" s="326"/>
      <c r="Q3884" s="290">
        <v>0</v>
      </c>
    </row>
    <row r="3885" spans="1:17" ht="13.8" hidden="1" outlineLevel="1" collapsed="1" thickBot="1" x14ac:dyDescent="0.3">
      <c r="A3885" s="287"/>
      <c r="B3885" s="287"/>
      <c r="C3885" s="287"/>
      <c r="D3885" s="325">
        <v>100461142</v>
      </c>
      <c r="E3885" s="326"/>
      <c r="F3885" s="326"/>
      <c r="G3885" s="326"/>
      <c r="H3885" s="326"/>
      <c r="I3885" s="327">
        <v>4.74</v>
      </c>
      <c r="J3885" s="326"/>
      <c r="K3885" s="326"/>
      <c r="L3885" s="328"/>
      <c r="M3885" s="326"/>
      <c r="N3885" s="326"/>
      <c r="O3885" s="327">
        <v>4.74</v>
      </c>
      <c r="P3885" s="326"/>
      <c r="Q3885" s="290">
        <v>0</v>
      </c>
    </row>
    <row r="3886" spans="1:17" ht="13.8" hidden="1" outlineLevel="1" collapsed="1" thickBot="1" x14ac:dyDescent="0.3">
      <c r="A3886" s="287"/>
      <c r="B3886" s="287"/>
      <c r="C3886" s="287"/>
      <c r="D3886" s="325">
        <v>100461143</v>
      </c>
      <c r="E3886" s="326"/>
      <c r="F3886" s="326"/>
      <c r="G3886" s="326"/>
      <c r="H3886" s="326"/>
      <c r="I3886" s="327">
        <v>0.82</v>
      </c>
      <c r="J3886" s="326"/>
      <c r="K3886" s="326"/>
      <c r="L3886" s="328"/>
      <c r="M3886" s="326"/>
      <c r="N3886" s="326"/>
      <c r="O3886" s="327">
        <v>0.82</v>
      </c>
      <c r="P3886" s="326"/>
      <c r="Q3886" s="290">
        <v>0</v>
      </c>
    </row>
    <row r="3887" spans="1:17" ht="13.8" hidden="1" outlineLevel="1" collapsed="1" thickBot="1" x14ac:dyDescent="0.3">
      <c r="A3887" s="287"/>
      <c r="B3887" s="287"/>
      <c r="C3887" s="287"/>
      <c r="D3887" s="325">
        <v>100461145</v>
      </c>
      <c r="E3887" s="326"/>
      <c r="F3887" s="326"/>
      <c r="G3887" s="326"/>
      <c r="H3887" s="326"/>
      <c r="I3887" s="327">
        <v>0.28000000000000003</v>
      </c>
      <c r="J3887" s="326"/>
      <c r="K3887" s="326"/>
      <c r="L3887" s="328"/>
      <c r="M3887" s="326"/>
      <c r="N3887" s="326"/>
      <c r="O3887" s="327">
        <v>0.28000000000000003</v>
      </c>
      <c r="P3887" s="326"/>
      <c r="Q3887" s="290">
        <v>0</v>
      </c>
    </row>
    <row r="3888" spans="1:17" ht="13.8" hidden="1" outlineLevel="1" collapsed="1" thickBot="1" x14ac:dyDescent="0.3">
      <c r="A3888" s="287"/>
      <c r="B3888" s="287"/>
      <c r="C3888" s="287"/>
      <c r="D3888" s="325">
        <v>100461135</v>
      </c>
      <c r="E3888" s="326"/>
      <c r="F3888" s="326"/>
      <c r="G3888" s="326"/>
      <c r="H3888" s="326"/>
      <c r="I3888" s="327">
        <v>0.17449999999999999</v>
      </c>
      <c r="J3888" s="326"/>
      <c r="K3888" s="326"/>
      <c r="L3888" s="328"/>
      <c r="M3888" s="326"/>
      <c r="N3888" s="326"/>
      <c r="O3888" s="327">
        <v>0.17449999999999999</v>
      </c>
      <c r="P3888" s="326"/>
      <c r="Q3888" s="290">
        <v>0</v>
      </c>
    </row>
    <row r="3889" spans="1:17" ht="13.8" hidden="1" outlineLevel="1" collapsed="1" thickBot="1" x14ac:dyDescent="0.3">
      <c r="A3889" s="287"/>
      <c r="B3889" s="287"/>
      <c r="C3889" s="287"/>
      <c r="D3889" s="325">
        <v>100461136</v>
      </c>
      <c r="E3889" s="326"/>
      <c r="F3889" s="326"/>
      <c r="G3889" s="326"/>
      <c r="H3889" s="326"/>
      <c r="I3889" s="327">
        <v>0.12</v>
      </c>
      <c r="J3889" s="326"/>
      <c r="K3889" s="326"/>
      <c r="L3889" s="328"/>
      <c r="M3889" s="326"/>
      <c r="N3889" s="326"/>
      <c r="O3889" s="327">
        <v>0.12</v>
      </c>
      <c r="P3889" s="326"/>
      <c r="Q3889" s="290">
        <v>0</v>
      </c>
    </row>
    <row r="3890" spans="1:17" ht="13.8" hidden="1" outlineLevel="1" collapsed="1" thickBot="1" x14ac:dyDescent="0.3">
      <c r="A3890" s="287"/>
      <c r="B3890" s="287"/>
      <c r="C3890" s="287"/>
      <c r="D3890" s="325">
        <v>100461137</v>
      </c>
      <c r="E3890" s="326"/>
      <c r="F3890" s="326"/>
      <c r="G3890" s="326"/>
      <c r="H3890" s="326"/>
      <c r="I3890" s="327">
        <v>0.17449999999999999</v>
      </c>
      <c r="J3890" s="326"/>
      <c r="K3890" s="326"/>
      <c r="L3890" s="328"/>
      <c r="M3890" s="326"/>
      <c r="N3890" s="326"/>
      <c r="O3890" s="327">
        <v>0.17449999999999999</v>
      </c>
      <c r="P3890" s="326"/>
      <c r="Q3890" s="290">
        <v>0</v>
      </c>
    </row>
    <row r="3891" spans="1:17" ht="13.8" hidden="1" outlineLevel="1" collapsed="1" thickBot="1" x14ac:dyDescent="0.3">
      <c r="A3891" s="287"/>
      <c r="B3891" s="287"/>
      <c r="C3891" s="287"/>
      <c r="D3891" s="325">
        <v>100461138</v>
      </c>
      <c r="E3891" s="326"/>
      <c r="F3891" s="326"/>
      <c r="G3891" s="326"/>
      <c r="H3891" s="326"/>
      <c r="I3891" s="327">
        <v>0.08</v>
      </c>
      <c r="J3891" s="326"/>
      <c r="K3891" s="326"/>
      <c r="L3891" s="328"/>
      <c r="M3891" s="326"/>
      <c r="N3891" s="326"/>
      <c r="O3891" s="327">
        <v>0.08</v>
      </c>
      <c r="P3891" s="326"/>
      <c r="Q3891" s="290">
        <v>0</v>
      </c>
    </row>
    <row r="3892" spans="1:17" ht="13.8" hidden="1" outlineLevel="1" collapsed="1" thickBot="1" x14ac:dyDescent="0.3">
      <c r="A3892" s="287"/>
      <c r="B3892" s="287"/>
      <c r="C3892" s="287"/>
      <c r="D3892" s="325">
        <v>100461139</v>
      </c>
      <c r="E3892" s="326"/>
      <c r="F3892" s="326"/>
      <c r="G3892" s="326"/>
      <c r="H3892" s="326"/>
      <c r="I3892" s="327">
        <v>0.17449999999999999</v>
      </c>
      <c r="J3892" s="326"/>
      <c r="K3892" s="326"/>
      <c r="L3892" s="328"/>
      <c r="M3892" s="326"/>
      <c r="N3892" s="326"/>
      <c r="O3892" s="327">
        <v>0.17449999999999999</v>
      </c>
      <c r="P3892" s="326"/>
      <c r="Q3892" s="290">
        <v>0</v>
      </c>
    </row>
    <row r="3893" spans="1:17" ht="13.8" hidden="1" outlineLevel="1" collapsed="1" thickBot="1" x14ac:dyDescent="0.3">
      <c r="A3893" s="287"/>
      <c r="B3893" s="287"/>
      <c r="C3893" s="287"/>
      <c r="D3893" s="325">
        <v>100461126</v>
      </c>
      <c r="E3893" s="326"/>
      <c r="F3893" s="326"/>
      <c r="G3893" s="326"/>
      <c r="H3893" s="326"/>
      <c r="I3893" s="327">
        <v>0.23</v>
      </c>
      <c r="J3893" s="326"/>
      <c r="K3893" s="326"/>
      <c r="L3893" s="328"/>
      <c r="M3893" s="326"/>
      <c r="N3893" s="326"/>
      <c r="O3893" s="327">
        <v>0.23</v>
      </c>
      <c r="P3893" s="326"/>
      <c r="Q3893" s="290">
        <v>0</v>
      </c>
    </row>
    <row r="3894" spans="1:17" ht="13.8" hidden="1" outlineLevel="1" collapsed="1" thickBot="1" x14ac:dyDescent="0.3">
      <c r="A3894" s="287"/>
      <c r="B3894" s="287"/>
      <c r="C3894" s="287"/>
      <c r="D3894" s="325">
        <v>100461128</v>
      </c>
      <c r="E3894" s="326"/>
      <c r="F3894" s="326"/>
      <c r="G3894" s="326"/>
      <c r="H3894" s="326"/>
      <c r="I3894" s="327">
        <v>0.17449999999999999</v>
      </c>
      <c r="J3894" s="326"/>
      <c r="K3894" s="326"/>
      <c r="L3894" s="328"/>
      <c r="M3894" s="326"/>
      <c r="N3894" s="326"/>
      <c r="O3894" s="327">
        <v>0.17449999999999999</v>
      </c>
      <c r="P3894" s="326"/>
      <c r="Q3894" s="290">
        <v>0</v>
      </c>
    </row>
    <row r="3895" spans="1:17" ht="13.8" hidden="1" outlineLevel="1" collapsed="1" thickBot="1" x14ac:dyDescent="0.3">
      <c r="A3895" s="287"/>
      <c r="B3895" s="287"/>
      <c r="C3895" s="287"/>
      <c r="D3895" s="325">
        <v>100461129</v>
      </c>
      <c r="E3895" s="326"/>
      <c r="F3895" s="326"/>
      <c r="G3895" s="326"/>
      <c r="H3895" s="326"/>
      <c r="I3895" s="327">
        <v>0.17449999999999999</v>
      </c>
      <c r="J3895" s="326"/>
      <c r="K3895" s="326"/>
      <c r="L3895" s="328"/>
      <c r="M3895" s="326"/>
      <c r="N3895" s="326"/>
      <c r="O3895" s="327">
        <v>0.17449999999999999</v>
      </c>
      <c r="P3895" s="326"/>
      <c r="Q3895" s="290">
        <v>0</v>
      </c>
    </row>
    <row r="3896" spans="1:17" ht="13.8" hidden="1" outlineLevel="1" collapsed="1" thickBot="1" x14ac:dyDescent="0.3">
      <c r="A3896" s="287"/>
      <c r="B3896" s="287"/>
      <c r="C3896" s="287"/>
      <c r="D3896" s="325">
        <v>100461130</v>
      </c>
      <c r="E3896" s="326"/>
      <c r="F3896" s="326"/>
      <c r="G3896" s="326"/>
      <c r="H3896" s="326"/>
      <c r="I3896" s="327">
        <v>0.54</v>
      </c>
      <c r="J3896" s="326"/>
      <c r="K3896" s="326"/>
      <c r="L3896" s="328"/>
      <c r="M3896" s="326"/>
      <c r="N3896" s="326"/>
      <c r="O3896" s="327">
        <v>0.54</v>
      </c>
      <c r="P3896" s="326"/>
      <c r="Q3896" s="290">
        <v>0</v>
      </c>
    </row>
    <row r="3897" spans="1:17" ht="13.8" hidden="1" outlineLevel="1" collapsed="1" thickBot="1" x14ac:dyDescent="0.3">
      <c r="A3897" s="287"/>
      <c r="B3897" s="287"/>
      <c r="C3897" s="287"/>
      <c r="D3897" s="325">
        <v>100461131</v>
      </c>
      <c r="E3897" s="326"/>
      <c r="F3897" s="326"/>
      <c r="G3897" s="326"/>
      <c r="H3897" s="326"/>
      <c r="I3897" s="327">
        <v>0.17449999999999999</v>
      </c>
      <c r="J3897" s="326"/>
      <c r="K3897" s="326"/>
      <c r="L3897" s="328"/>
      <c r="M3897" s="326"/>
      <c r="N3897" s="326"/>
      <c r="O3897" s="327">
        <v>0.17449999999999999</v>
      </c>
      <c r="P3897" s="326"/>
      <c r="Q3897" s="290">
        <v>0</v>
      </c>
    </row>
    <row r="3898" spans="1:17" ht="13.8" hidden="1" outlineLevel="1" collapsed="1" thickBot="1" x14ac:dyDescent="0.3">
      <c r="A3898" s="287"/>
      <c r="B3898" s="287"/>
      <c r="C3898" s="287"/>
      <c r="D3898" s="325">
        <v>100461132</v>
      </c>
      <c r="E3898" s="326"/>
      <c r="F3898" s="326"/>
      <c r="G3898" s="326"/>
      <c r="H3898" s="326"/>
      <c r="I3898" s="327">
        <v>0.17449999999999999</v>
      </c>
      <c r="J3898" s="326"/>
      <c r="K3898" s="326"/>
      <c r="L3898" s="328"/>
      <c r="M3898" s="326"/>
      <c r="N3898" s="326"/>
      <c r="O3898" s="327">
        <v>0.17449999999999999</v>
      </c>
      <c r="P3898" s="326"/>
      <c r="Q3898" s="290">
        <v>0</v>
      </c>
    </row>
    <row r="3899" spans="1:17" ht="13.8" hidden="1" outlineLevel="1" collapsed="1" thickBot="1" x14ac:dyDescent="0.3">
      <c r="A3899" s="287"/>
      <c r="B3899" s="287"/>
      <c r="C3899" s="287"/>
      <c r="D3899" s="325">
        <v>100458685</v>
      </c>
      <c r="E3899" s="326"/>
      <c r="F3899" s="326"/>
      <c r="G3899" s="326"/>
      <c r="H3899" s="326"/>
      <c r="I3899" s="327">
        <v>0.32</v>
      </c>
      <c r="J3899" s="326"/>
      <c r="K3899" s="326"/>
      <c r="L3899" s="328"/>
      <c r="M3899" s="326"/>
      <c r="N3899" s="326"/>
      <c r="O3899" s="327">
        <v>0.32</v>
      </c>
      <c r="P3899" s="326"/>
      <c r="Q3899" s="290">
        <v>0</v>
      </c>
    </row>
    <row r="3900" spans="1:17" ht="13.8" hidden="1" outlineLevel="1" collapsed="1" thickBot="1" x14ac:dyDescent="0.3">
      <c r="A3900" s="287"/>
      <c r="B3900" s="287"/>
      <c r="C3900" s="287"/>
      <c r="D3900" s="325">
        <v>100458689</v>
      </c>
      <c r="E3900" s="326"/>
      <c r="F3900" s="326"/>
      <c r="G3900" s="326"/>
      <c r="H3900" s="326"/>
      <c r="I3900" s="327">
        <v>0.17449999999999999</v>
      </c>
      <c r="J3900" s="326"/>
      <c r="K3900" s="326"/>
      <c r="L3900" s="328"/>
      <c r="M3900" s="326"/>
      <c r="N3900" s="326"/>
      <c r="O3900" s="327">
        <v>0.17449999999999999</v>
      </c>
      <c r="P3900" s="326"/>
      <c r="Q3900" s="290">
        <v>0</v>
      </c>
    </row>
    <row r="3901" spans="1:17" ht="13.8" hidden="1" outlineLevel="1" collapsed="1" thickBot="1" x14ac:dyDescent="0.3">
      <c r="A3901" s="287"/>
      <c r="B3901" s="287"/>
      <c r="C3901" s="287"/>
      <c r="D3901" s="325">
        <v>100458690</v>
      </c>
      <c r="E3901" s="326"/>
      <c r="F3901" s="326"/>
      <c r="G3901" s="326"/>
      <c r="H3901" s="326"/>
      <c r="I3901" s="327">
        <v>0.52</v>
      </c>
      <c r="J3901" s="326"/>
      <c r="K3901" s="326"/>
      <c r="L3901" s="328"/>
      <c r="M3901" s="326"/>
      <c r="N3901" s="326"/>
      <c r="O3901" s="327">
        <v>0.52</v>
      </c>
      <c r="P3901" s="326"/>
      <c r="Q3901" s="290">
        <v>0</v>
      </c>
    </row>
    <row r="3902" spans="1:17" ht="13.8" hidden="1" outlineLevel="1" collapsed="1" thickBot="1" x14ac:dyDescent="0.3">
      <c r="A3902" s="287"/>
      <c r="B3902" s="287"/>
      <c r="C3902" s="287"/>
      <c r="D3902" s="325">
        <v>100458692</v>
      </c>
      <c r="E3902" s="326"/>
      <c r="F3902" s="326"/>
      <c r="G3902" s="326"/>
      <c r="H3902" s="326"/>
      <c r="I3902" s="327">
        <v>0.17449999999999999</v>
      </c>
      <c r="J3902" s="326"/>
      <c r="K3902" s="326"/>
      <c r="L3902" s="328"/>
      <c r="M3902" s="326"/>
      <c r="N3902" s="326"/>
      <c r="O3902" s="327">
        <v>0.17449999999999999</v>
      </c>
      <c r="P3902" s="326"/>
      <c r="Q3902" s="290">
        <v>0</v>
      </c>
    </row>
    <row r="3903" spans="1:17" ht="13.8" hidden="1" outlineLevel="1" collapsed="1" thickBot="1" x14ac:dyDescent="0.3">
      <c r="A3903" s="287"/>
      <c r="B3903" s="287"/>
      <c r="C3903" s="287"/>
      <c r="D3903" s="325">
        <v>100458695</v>
      </c>
      <c r="E3903" s="326"/>
      <c r="F3903" s="326"/>
      <c r="G3903" s="326"/>
      <c r="H3903" s="326"/>
      <c r="I3903" s="327">
        <v>0.17449999999999999</v>
      </c>
      <c r="J3903" s="326"/>
      <c r="K3903" s="326"/>
      <c r="L3903" s="328"/>
      <c r="M3903" s="326"/>
      <c r="N3903" s="326"/>
      <c r="O3903" s="327">
        <v>0.17449999999999999</v>
      </c>
      <c r="P3903" s="326"/>
      <c r="Q3903" s="290">
        <v>0</v>
      </c>
    </row>
    <row r="3904" spans="1:17" ht="13.8" hidden="1" outlineLevel="1" collapsed="1" thickBot="1" x14ac:dyDescent="0.3">
      <c r="A3904" s="287"/>
      <c r="B3904" s="287"/>
      <c r="C3904" s="287"/>
      <c r="D3904" s="325">
        <v>100458696</v>
      </c>
      <c r="E3904" s="326"/>
      <c r="F3904" s="326"/>
      <c r="G3904" s="326"/>
      <c r="H3904" s="326"/>
      <c r="I3904" s="327">
        <v>0.86</v>
      </c>
      <c r="J3904" s="326"/>
      <c r="K3904" s="326"/>
      <c r="L3904" s="328"/>
      <c r="M3904" s="326"/>
      <c r="N3904" s="326"/>
      <c r="O3904" s="327">
        <v>0.86</v>
      </c>
      <c r="P3904" s="326"/>
      <c r="Q3904" s="290">
        <v>0</v>
      </c>
    </row>
    <row r="3905" spans="1:17" ht="13.8" hidden="1" outlineLevel="1" collapsed="1" thickBot="1" x14ac:dyDescent="0.3">
      <c r="A3905" s="287"/>
      <c r="B3905" s="287"/>
      <c r="C3905" s="287"/>
      <c r="D3905" s="325">
        <v>100458697</v>
      </c>
      <c r="E3905" s="326"/>
      <c r="F3905" s="326"/>
      <c r="G3905" s="326"/>
      <c r="H3905" s="326"/>
      <c r="I3905" s="327">
        <v>0.17449999999999999</v>
      </c>
      <c r="J3905" s="326"/>
      <c r="K3905" s="326"/>
      <c r="L3905" s="328"/>
      <c r="M3905" s="326"/>
      <c r="N3905" s="326"/>
      <c r="O3905" s="327">
        <v>0.17449999999999999</v>
      </c>
      <c r="P3905" s="326"/>
      <c r="Q3905" s="290">
        <v>0</v>
      </c>
    </row>
    <row r="3906" spans="1:17" ht="13.8" hidden="1" outlineLevel="1" collapsed="1" thickBot="1" x14ac:dyDescent="0.3">
      <c r="A3906" s="287"/>
      <c r="B3906" s="287"/>
      <c r="C3906" s="287"/>
      <c r="D3906" s="325">
        <v>100458698</v>
      </c>
      <c r="E3906" s="326"/>
      <c r="F3906" s="326"/>
      <c r="G3906" s="326"/>
      <c r="H3906" s="326"/>
      <c r="I3906" s="327">
        <v>0.27</v>
      </c>
      <c r="J3906" s="326"/>
      <c r="K3906" s="326"/>
      <c r="L3906" s="328"/>
      <c r="M3906" s="326"/>
      <c r="N3906" s="326"/>
      <c r="O3906" s="327">
        <v>0.27</v>
      </c>
      <c r="P3906" s="326"/>
      <c r="Q3906" s="290">
        <v>0</v>
      </c>
    </row>
    <row r="3907" spans="1:17" ht="13.8" hidden="1" outlineLevel="1" collapsed="1" thickBot="1" x14ac:dyDescent="0.3">
      <c r="A3907" s="287"/>
      <c r="B3907" s="287"/>
      <c r="C3907" s="287"/>
      <c r="D3907" s="325">
        <v>100458700</v>
      </c>
      <c r="E3907" s="326"/>
      <c r="F3907" s="326"/>
      <c r="G3907" s="326"/>
      <c r="H3907" s="326"/>
      <c r="I3907" s="327">
        <v>6.5000000000000002E-2</v>
      </c>
      <c r="J3907" s="326"/>
      <c r="K3907" s="326"/>
      <c r="L3907" s="328"/>
      <c r="M3907" s="326"/>
      <c r="N3907" s="326"/>
      <c r="O3907" s="327">
        <v>6.5000000000000002E-2</v>
      </c>
      <c r="P3907" s="326"/>
      <c r="Q3907" s="290">
        <v>0</v>
      </c>
    </row>
    <row r="3908" spans="1:17" ht="13.8" hidden="1" outlineLevel="1" collapsed="1" thickBot="1" x14ac:dyDescent="0.3">
      <c r="A3908" s="287"/>
      <c r="B3908" s="287"/>
      <c r="C3908" s="287"/>
      <c r="D3908" s="325">
        <v>100458701</v>
      </c>
      <c r="E3908" s="326"/>
      <c r="F3908" s="326"/>
      <c r="G3908" s="326"/>
      <c r="H3908" s="326"/>
      <c r="I3908" s="327">
        <v>0.17449999999999999</v>
      </c>
      <c r="J3908" s="326"/>
      <c r="K3908" s="326"/>
      <c r="L3908" s="328"/>
      <c r="M3908" s="326"/>
      <c r="N3908" s="326"/>
      <c r="O3908" s="327">
        <v>0.17449999999999999</v>
      </c>
      <c r="P3908" s="326"/>
      <c r="Q3908" s="290">
        <v>0</v>
      </c>
    </row>
    <row r="3909" spans="1:17" ht="13.8" hidden="1" outlineLevel="1" collapsed="1" thickBot="1" x14ac:dyDescent="0.3">
      <c r="A3909" s="287"/>
      <c r="B3909" s="287"/>
      <c r="C3909" s="287"/>
      <c r="D3909" s="325">
        <v>100458702</v>
      </c>
      <c r="E3909" s="326"/>
      <c r="F3909" s="326"/>
      <c r="G3909" s="326"/>
      <c r="H3909" s="326"/>
      <c r="I3909" s="327">
        <v>0.17749999999999999</v>
      </c>
      <c r="J3909" s="326"/>
      <c r="K3909" s="326"/>
      <c r="L3909" s="328"/>
      <c r="M3909" s="326"/>
      <c r="N3909" s="326"/>
      <c r="O3909" s="327">
        <v>0.17749999999999999</v>
      </c>
      <c r="P3909" s="326"/>
      <c r="Q3909" s="290">
        <v>0</v>
      </c>
    </row>
    <row r="3910" spans="1:17" ht="13.8" hidden="1" outlineLevel="1" collapsed="1" thickBot="1" x14ac:dyDescent="0.3">
      <c r="A3910" s="287"/>
      <c r="B3910" s="287"/>
      <c r="C3910" s="287"/>
      <c r="D3910" s="325">
        <v>100458704</v>
      </c>
      <c r="E3910" s="326"/>
      <c r="F3910" s="326"/>
      <c r="G3910" s="326"/>
      <c r="H3910" s="326"/>
      <c r="I3910" s="327">
        <v>0.17449999999999999</v>
      </c>
      <c r="J3910" s="326"/>
      <c r="K3910" s="326"/>
      <c r="L3910" s="328"/>
      <c r="M3910" s="326"/>
      <c r="N3910" s="326"/>
      <c r="O3910" s="327">
        <v>0.17449999999999999</v>
      </c>
      <c r="P3910" s="326"/>
      <c r="Q3910" s="290">
        <v>0</v>
      </c>
    </row>
    <row r="3911" spans="1:17" ht="13.8" hidden="1" outlineLevel="1" collapsed="1" thickBot="1" x14ac:dyDescent="0.3">
      <c r="A3911" s="287"/>
      <c r="B3911" s="287"/>
      <c r="C3911" s="287"/>
      <c r="D3911" s="325">
        <v>100458705</v>
      </c>
      <c r="E3911" s="326"/>
      <c r="F3911" s="326"/>
      <c r="G3911" s="326"/>
      <c r="H3911" s="326"/>
      <c r="I3911" s="327">
        <v>0.17449999999999999</v>
      </c>
      <c r="J3911" s="326"/>
      <c r="K3911" s="326"/>
      <c r="L3911" s="328"/>
      <c r="M3911" s="326"/>
      <c r="N3911" s="326"/>
      <c r="O3911" s="327">
        <v>0.17449999999999999</v>
      </c>
      <c r="P3911" s="326"/>
      <c r="Q3911" s="290">
        <v>0</v>
      </c>
    </row>
    <row r="3912" spans="1:17" ht="13.8" hidden="1" outlineLevel="1" collapsed="1" thickBot="1" x14ac:dyDescent="0.3">
      <c r="A3912" s="287"/>
      <c r="B3912" s="287"/>
      <c r="C3912" s="287"/>
      <c r="D3912" s="325">
        <v>100458708</v>
      </c>
      <c r="E3912" s="326"/>
      <c r="F3912" s="326"/>
      <c r="G3912" s="326"/>
      <c r="H3912" s="326"/>
      <c r="I3912" s="327">
        <v>0.31</v>
      </c>
      <c r="J3912" s="326"/>
      <c r="K3912" s="326"/>
      <c r="L3912" s="328"/>
      <c r="M3912" s="326"/>
      <c r="N3912" s="326"/>
      <c r="O3912" s="327">
        <v>0.31</v>
      </c>
      <c r="P3912" s="326"/>
      <c r="Q3912" s="290">
        <v>0</v>
      </c>
    </row>
    <row r="3913" spans="1:17" ht="13.8" hidden="1" outlineLevel="1" collapsed="1" thickBot="1" x14ac:dyDescent="0.3">
      <c r="A3913" s="287"/>
      <c r="B3913" s="287"/>
      <c r="C3913" s="287"/>
      <c r="D3913" s="325">
        <v>100458712</v>
      </c>
      <c r="E3913" s="326"/>
      <c r="F3913" s="326"/>
      <c r="G3913" s="326"/>
      <c r="H3913" s="326"/>
      <c r="I3913" s="327">
        <v>0.17449999999999999</v>
      </c>
      <c r="J3913" s="326"/>
      <c r="K3913" s="326"/>
      <c r="L3913" s="328"/>
      <c r="M3913" s="326"/>
      <c r="N3913" s="326"/>
      <c r="O3913" s="327">
        <v>0.17449999999999999</v>
      </c>
      <c r="P3913" s="326"/>
      <c r="Q3913" s="290">
        <v>0</v>
      </c>
    </row>
    <row r="3914" spans="1:17" ht="13.8" hidden="1" outlineLevel="1" collapsed="1" thickBot="1" x14ac:dyDescent="0.3">
      <c r="A3914" s="287"/>
      <c r="B3914" s="287"/>
      <c r="C3914" s="287"/>
      <c r="D3914" s="325">
        <v>100458714</v>
      </c>
      <c r="E3914" s="326"/>
      <c r="F3914" s="326"/>
      <c r="G3914" s="326"/>
      <c r="H3914" s="326"/>
      <c r="I3914" s="327">
        <v>0.17449999999999999</v>
      </c>
      <c r="J3914" s="326"/>
      <c r="K3914" s="326"/>
      <c r="L3914" s="328"/>
      <c r="M3914" s="326"/>
      <c r="N3914" s="326"/>
      <c r="O3914" s="327">
        <v>0.17449999999999999</v>
      </c>
      <c r="P3914" s="326"/>
      <c r="Q3914" s="290">
        <v>0</v>
      </c>
    </row>
    <row r="3915" spans="1:17" ht="13.8" hidden="1" outlineLevel="1" collapsed="1" thickBot="1" x14ac:dyDescent="0.3">
      <c r="A3915" s="287"/>
      <c r="B3915" s="287"/>
      <c r="C3915" s="287"/>
      <c r="D3915" s="325">
        <v>100458715</v>
      </c>
      <c r="E3915" s="326"/>
      <c r="F3915" s="326"/>
      <c r="G3915" s="326"/>
      <c r="H3915" s="326"/>
      <c r="I3915" s="327">
        <v>0.17449999999999999</v>
      </c>
      <c r="J3915" s="326"/>
      <c r="K3915" s="326"/>
      <c r="L3915" s="328"/>
      <c r="M3915" s="326"/>
      <c r="N3915" s="326"/>
      <c r="O3915" s="327">
        <v>0.17449999999999999</v>
      </c>
      <c r="P3915" s="326"/>
      <c r="Q3915" s="290">
        <v>0</v>
      </c>
    </row>
    <row r="3916" spans="1:17" ht="13.8" hidden="1" outlineLevel="1" collapsed="1" thickBot="1" x14ac:dyDescent="0.3">
      <c r="A3916" s="287"/>
      <c r="B3916" s="287"/>
      <c r="C3916" s="287"/>
      <c r="D3916" s="325">
        <v>100458717</v>
      </c>
      <c r="E3916" s="326"/>
      <c r="F3916" s="326"/>
      <c r="G3916" s="326"/>
      <c r="H3916" s="326"/>
      <c r="I3916" s="327">
        <v>0.17449999999999999</v>
      </c>
      <c r="J3916" s="326"/>
      <c r="K3916" s="326"/>
      <c r="L3916" s="328"/>
      <c r="M3916" s="326"/>
      <c r="N3916" s="326"/>
      <c r="O3916" s="327">
        <v>0.17449999999999999</v>
      </c>
      <c r="P3916" s="326"/>
      <c r="Q3916" s="290">
        <v>0</v>
      </c>
    </row>
    <row r="3917" spans="1:17" ht="13.8" hidden="1" outlineLevel="1" collapsed="1" thickBot="1" x14ac:dyDescent="0.3">
      <c r="A3917" s="287"/>
      <c r="B3917" s="287"/>
      <c r="C3917" s="287"/>
      <c r="D3917" s="325">
        <v>100458722</v>
      </c>
      <c r="E3917" s="326"/>
      <c r="F3917" s="326"/>
      <c r="G3917" s="326"/>
      <c r="H3917" s="326"/>
      <c r="I3917" s="327">
        <v>0.17449999999999999</v>
      </c>
      <c r="J3917" s="326"/>
      <c r="K3917" s="326"/>
      <c r="L3917" s="328"/>
      <c r="M3917" s="326"/>
      <c r="N3917" s="326"/>
      <c r="O3917" s="327">
        <v>0.17449999999999999</v>
      </c>
      <c r="P3917" s="326"/>
      <c r="Q3917" s="290">
        <v>0</v>
      </c>
    </row>
    <row r="3918" spans="1:17" ht="13.8" hidden="1" outlineLevel="1" collapsed="1" thickBot="1" x14ac:dyDescent="0.3">
      <c r="A3918" s="287"/>
      <c r="B3918" s="287"/>
      <c r="C3918" s="287"/>
      <c r="D3918" s="325">
        <v>100458723</v>
      </c>
      <c r="E3918" s="326"/>
      <c r="F3918" s="326"/>
      <c r="G3918" s="326"/>
      <c r="H3918" s="326"/>
      <c r="I3918" s="327">
        <v>0.17449999999999999</v>
      </c>
      <c r="J3918" s="326"/>
      <c r="K3918" s="326"/>
      <c r="L3918" s="328"/>
      <c r="M3918" s="326"/>
      <c r="N3918" s="326"/>
      <c r="O3918" s="327">
        <v>0.17449999999999999</v>
      </c>
      <c r="P3918" s="326"/>
      <c r="Q3918" s="290">
        <v>0</v>
      </c>
    </row>
    <row r="3919" spans="1:17" ht="13.8" hidden="1" outlineLevel="1" collapsed="1" thickBot="1" x14ac:dyDescent="0.3">
      <c r="A3919" s="287"/>
      <c r="B3919" s="287"/>
      <c r="C3919" s="287"/>
      <c r="D3919" s="325">
        <v>100458724</v>
      </c>
      <c r="E3919" s="326"/>
      <c r="F3919" s="326"/>
      <c r="G3919" s="326"/>
      <c r="H3919" s="326"/>
      <c r="I3919" s="327">
        <v>0.22</v>
      </c>
      <c r="J3919" s="326"/>
      <c r="K3919" s="326"/>
      <c r="L3919" s="328"/>
      <c r="M3919" s="326"/>
      <c r="N3919" s="326"/>
      <c r="O3919" s="327">
        <v>0.22</v>
      </c>
      <c r="P3919" s="326"/>
      <c r="Q3919" s="290">
        <v>0</v>
      </c>
    </row>
    <row r="3920" spans="1:17" ht="13.8" hidden="1" outlineLevel="1" collapsed="1" thickBot="1" x14ac:dyDescent="0.3">
      <c r="A3920" s="287"/>
      <c r="B3920" s="287"/>
      <c r="C3920" s="287"/>
      <c r="D3920" s="325">
        <v>100458727</v>
      </c>
      <c r="E3920" s="326"/>
      <c r="F3920" s="326"/>
      <c r="G3920" s="326"/>
      <c r="H3920" s="326"/>
      <c r="I3920" s="327">
        <v>0.17449999999999999</v>
      </c>
      <c r="J3920" s="326"/>
      <c r="K3920" s="326"/>
      <c r="L3920" s="328"/>
      <c r="M3920" s="326"/>
      <c r="N3920" s="326"/>
      <c r="O3920" s="327">
        <v>0.17449999999999999</v>
      </c>
      <c r="P3920" s="326"/>
      <c r="Q3920" s="290">
        <v>0</v>
      </c>
    </row>
    <row r="3921" spans="1:17" ht="13.8" hidden="1" outlineLevel="1" collapsed="1" thickBot="1" x14ac:dyDescent="0.3">
      <c r="A3921" s="287"/>
      <c r="B3921" s="287"/>
      <c r="C3921" s="287"/>
      <c r="D3921" s="325">
        <v>100458729</v>
      </c>
      <c r="E3921" s="326"/>
      <c r="F3921" s="326"/>
      <c r="G3921" s="326"/>
      <c r="H3921" s="326"/>
      <c r="I3921" s="327">
        <v>0.17449999999999999</v>
      </c>
      <c r="J3921" s="326"/>
      <c r="K3921" s="326"/>
      <c r="L3921" s="328"/>
      <c r="M3921" s="326"/>
      <c r="N3921" s="326"/>
      <c r="O3921" s="327">
        <v>0.17449999999999999</v>
      </c>
      <c r="P3921" s="326"/>
      <c r="Q3921" s="290">
        <v>0</v>
      </c>
    </row>
    <row r="3922" spans="1:17" ht="13.8" hidden="1" outlineLevel="1" collapsed="1" thickBot="1" x14ac:dyDescent="0.3">
      <c r="A3922" s="287"/>
      <c r="B3922" s="287"/>
      <c r="C3922" s="287"/>
      <c r="D3922" s="325">
        <v>100458731</v>
      </c>
      <c r="E3922" s="326"/>
      <c r="F3922" s="326"/>
      <c r="G3922" s="326"/>
      <c r="H3922" s="326"/>
      <c r="I3922" s="327">
        <v>0.17449999999999999</v>
      </c>
      <c r="J3922" s="326"/>
      <c r="K3922" s="326"/>
      <c r="L3922" s="328"/>
      <c r="M3922" s="326"/>
      <c r="N3922" s="326"/>
      <c r="O3922" s="327">
        <v>0.17449999999999999</v>
      </c>
      <c r="P3922" s="326"/>
      <c r="Q3922" s="290">
        <v>0</v>
      </c>
    </row>
    <row r="3923" spans="1:17" ht="13.8" hidden="1" outlineLevel="1" collapsed="1" thickBot="1" x14ac:dyDescent="0.3">
      <c r="A3923" s="287"/>
      <c r="B3923" s="287"/>
      <c r="C3923" s="287"/>
      <c r="D3923" s="325">
        <v>100458732</v>
      </c>
      <c r="E3923" s="326"/>
      <c r="F3923" s="326"/>
      <c r="G3923" s="326"/>
      <c r="H3923" s="326"/>
      <c r="I3923" s="327">
        <v>0.16</v>
      </c>
      <c r="J3923" s="326"/>
      <c r="K3923" s="326"/>
      <c r="L3923" s="328"/>
      <c r="M3923" s="326"/>
      <c r="N3923" s="326"/>
      <c r="O3923" s="327">
        <v>0.16</v>
      </c>
      <c r="P3923" s="326"/>
      <c r="Q3923" s="290">
        <v>0</v>
      </c>
    </row>
    <row r="3924" spans="1:17" ht="13.8" hidden="1" outlineLevel="1" collapsed="1" thickBot="1" x14ac:dyDescent="0.3">
      <c r="A3924" s="287"/>
      <c r="B3924" s="287"/>
      <c r="C3924" s="287"/>
      <c r="D3924" s="325">
        <v>100458849</v>
      </c>
      <c r="E3924" s="326"/>
      <c r="F3924" s="326"/>
      <c r="G3924" s="326"/>
      <c r="H3924" s="326"/>
      <c r="I3924" s="327">
        <v>0.17449999999999999</v>
      </c>
      <c r="J3924" s="326"/>
      <c r="K3924" s="326"/>
      <c r="L3924" s="328"/>
      <c r="M3924" s="326"/>
      <c r="N3924" s="326"/>
      <c r="O3924" s="327">
        <v>0.17449999999999999</v>
      </c>
      <c r="P3924" s="326"/>
      <c r="Q3924" s="290">
        <v>0</v>
      </c>
    </row>
    <row r="3925" spans="1:17" ht="13.8" hidden="1" outlineLevel="1" collapsed="1" thickBot="1" x14ac:dyDescent="0.3">
      <c r="A3925" s="287"/>
      <c r="B3925" s="287"/>
      <c r="C3925" s="287"/>
      <c r="D3925" s="325">
        <v>100458851</v>
      </c>
      <c r="E3925" s="326"/>
      <c r="F3925" s="326"/>
      <c r="G3925" s="326"/>
      <c r="H3925" s="326"/>
      <c r="I3925" s="327">
        <v>0.17449999999999999</v>
      </c>
      <c r="J3925" s="326"/>
      <c r="K3925" s="326"/>
      <c r="L3925" s="328"/>
      <c r="M3925" s="326"/>
      <c r="N3925" s="326"/>
      <c r="O3925" s="327">
        <v>0.17449999999999999</v>
      </c>
      <c r="P3925" s="326"/>
      <c r="Q3925" s="290">
        <v>0</v>
      </c>
    </row>
    <row r="3926" spans="1:17" ht="13.8" hidden="1" outlineLevel="1" collapsed="1" thickBot="1" x14ac:dyDescent="0.3">
      <c r="A3926" s="287"/>
      <c r="B3926" s="287"/>
      <c r="C3926" s="287"/>
      <c r="D3926" s="325">
        <v>100458863</v>
      </c>
      <c r="E3926" s="326"/>
      <c r="F3926" s="326"/>
      <c r="G3926" s="326"/>
      <c r="H3926" s="326"/>
      <c r="I3926" s="327">
        <v>0.17449999999999999</v>
      </c>
      <c r="J3926" s="326"/>
      <c r="K3926" s="326"/>
      <c r="L3926" s="328"/>
      <c r="M3926" s="326"/>
      <c r="N3926" s="326"/>
      <c r="O3926" s="327">
        <v>0.17449999999999999</v>
      </c>
      <c r="P3926" s="326"/>
      <c r="Q3926" s="290">
        <v>0</v>
      </c>
    </row>
    <row r="3927" spans="1:17" ht="13.8" hidden="1" outlineLevel="1" collapsed="1" thickBot="1" x14ac:dyDescent="0.3">
      <c r="A3927" s="287"/>
      <c r="B3927" s="287"/>
      <c r="C3927" s="287"/>
      <c r="D3927" s="325">
        <v>100458866</v>
      </c>
      <c r="E3927" s="326"/>
      <c r="F3927" s="326"/>
      <c r="G3927" s="326"/>
      <c r="H3927" s="326"/>
      <c r="I3927" s="327">
        <v>0.17449999999999999</v>
      </c>
      <c r="J3927" s="326"/>
      <c r="K3927" s="326"/>
      <c r="L3927" s="328"/>
      <c r="M3927" s="326"/>
      <c r="N3927" s="326"/>
      <c r="O3927" s="327">
        <v>0.17449999999999999</v>
      </c>
      <c r="P3927" s="326"/>
      <c r="Q3927" s="290">
        <v>0</v>
      </c>
    </row>
    <row r="3928" spans="1:17" ht="13.8" hidden="1" outlineLevel="1" collapsed="1" thickBot="1" x14ac:dyDescent="0.3">
      <c r="A3928" s="287"/>
      <c r="B3928" s="287"/>
      <c r="C3928" s="287"/>
      <c r="D3928" s="325">
        <v>100458667</v>
      </c>
      <c r="E3928" s="326"/>
      <c r="F3928" s="326"/>
      <c r="G3928" s="326"/>
      <c r="H3928" s="326"/>
      <c r="I3928" s="327">
        <v>0.17449999999999999</v>
      </c>
      <c r="J3928" s="326"/>
      <c r="K3928" s="326"/>
      <c r="L3928" s="328"/>
      <c r="M3928" s="326"/>
      <c r="N3928" s="326"/>
      <c r="O3928" s="327">
        <v>0.17449999999999999</v>
      </c>
      <c r="P3928" s="326"/>
      <c r="Q3928" s="290">
        <v>0</v>
      </c>
    </row>
    <row r="3929" spans="1:17" ht="13.8" hidden="1" outlineLevel="1" collapsed="1" thickBot="1" x14ac:dyDescent="0.3">
      <c r="A3929" s="287"/>
      <c r="B3929" s="287"/>
      <c r="C3929" s="287"/>
      <c r="D3929" s="325">
        <v>100458671</v>
      </c>
      <c r="E3929" s="326"/>
      <c r="F3929" s="326"/>
      <c r="G3929" s="326"/>
      <c r="H3929" s="326"/>
      <c r="I3929" s="327">
        <v>0.17449999999999999</v>
      </c>
      <c r="J3929" s="326"/>
      <c r="K3929" s="326"/>
      <c r="L3929" s="328"/>
      <c r="M3929" s="326"/>
      <c r="N3929" s="326"/>
      <c r="O3929" s="327">
        <v>0.17449999999999999</v>
      </c>
      <c r="P3929" s="326"/>
      <c r="Q3929" s="290">
        <v>0</v>
      </c>
    </row>
    <row r="3930" spans="1:17" ht="13.8" hidden="1" outlineLevel="1" collapsed="1" thickBot="1" x14ac:dyDescent="0.3">
      <c r="A3930" s="287"/>
      <c r="B3930" s="287"/>
      <c r="C3930" s="287"/>
      <c r="D3930" s="325">
        <v>100458672</v>
      </c>
      <c r="E3930" s="326"/>
      <c r="F3930" s="326"/>
      <c r="G3930" s="326"/>
      <c r="H3930" s="326"/>
      <c r="I3930" s="327">
        <v>0.17449999999999999</v>
      </c>
      <c r="J3930" s="326"/>
      <c r="K3930" s="326"/>
      <c r="L3930" s="328"/>
      <c r="M3930" s="326"/>
      <c r="N3930" s="326"/>
      <c r="O3930" s="327">
        <v>0.17449999999999999</v>
      </c>
      <c r="P3930" s="326"/>
      <c r="Q3930" s="290">
        <v>0</v>
      </c>
    </row>
    <row r="3931" spans="1:17" ht="13.8" hidden="1" outlineLevel="1" collapsed="1" thickBot="1" x14ac:dyDescent="0.3">
      <c r="A3931" s="287"/>
      <c r="B3931" s="287"/>
      <c r="C3931" s="287"/>
      <c r="D3931" s="325">
        <v>100458875</v>
      </c>
      <c r="E3931" s="326"/>
      <c r="F3931" s="326"/>
      <c r="G3931" s="326"/>
      <c r="H3931" s="326"/>
      <c r="I3931" s="327">
        <v>0.31</v>
      </c>
      <c r="J3931" s="326"/>
      <c r="K3931" s="326"/>
      <c r="L3931" s="328"/>
      <c r="M3931" s="326"/>
      <c r="N3931" s="326"/>
      <c r="O3931" s="327">
        <v>0.31</v>
      </c>
      <c r="P3931" s="326"/>
      <c r="Q3931" s="290">
        <v>0</v>
      </c>
    </row>
    <row r="3932" spans="1:17" ht="13.8" hidden="1" outlineLevel="1" collapsed="1" thickBot="1" x14ac:dyDescent="0.3">
      <c r="A3932" s="287"/>
      <c r="B3932" s="287"/>
      <c r="C3932" s="287"/>
      <c r="D3932" s="325">
        <v>100458876</v>
      </c>
      <c r="E3932" s="326"/>
      <c r="F3932" s="326"/>
      <c r="G3932" s="326"/>
      <c r="H3932" s="326"/>
      <c r="I3932" s="327">
        <v>0.39</v>
      </c>
      <c r="J3932" s="326"/>
      <c r="K3932" s="326"/>
      <c r="L3932" s="328"/>
      <c r="M3932" s="326"/>
      <c r="N3932" s="326"/>
      <c r="O3932" s="327">
        <v>0.39</v>
      </c>
      <c r="P3932" s="326"/>
      <c r="Q3932" s="290">
        <v>0</v>
      </c>
    </row>
    <row r="3933" spans="1:17" ht="13.8" hidden="1" outlineLevel="1" collapsed="1" thickBot="1" x14ac:dyDescent="0.3">
      <c r="A3933" s="287"/>
      <c r="B3933" s="287"/>
      <c r="C3933" s="287"/>
      <c r="D3933" s="325">
        <v>100458880</v>
      </c>
      <c r="E3933" s="326"/>
      <c r="F3933" s="326"/>
      <c r="G3933" s="326"/>
      <c r="H3933" s="326"/>
      <c r="I3933" s="327">
        <v>0.17449999999999999</v>
      </c>
      <c r="J3933" s="326"/>
      <c r="K3933" s="326"/>
      <c r="L3933" s="328"/>
      <c r="M3933" s="326"/>
      <c r="N3933" s="326"/>
      <c r="O3933" s="327">
        <v>0.17449999999999999</v>
      </c>
      <c r="P3933" s="326"/>
      <c r="Q3933" s="290">
        <v>0</v>
      </c>
    </row>
    <row r="3934" spans="1:17" ht="13.8" hidden="1" outlineLevel="1" collapsed="1" thickBot="1" x14ac:dyDescent="0.3">
      <c r="A3934" s="287"/>
      <c r="B3934" s="287"/>
      <c r="C3934" s="287"/>
      <c r="D3934" s="325">
        <v>100458884</v>
      </c>
      <c r="E3934" s="326"/>
      <c r="F3934" s="326"/>
      <c r="G3934" s="326"/>
      <c r="H3934" s="326"/>
      <c r="I3934" s="327">
        <v>0.22</v>
      </c>
      <c r="J3934" s="326"/>
      <c r="K3934" s="326"/>
      <c r="L3934" s="328"/>
      <c r="M3934" s="326"/>
      <c r="N3934" s="326"/>
      <c r="O3934" s="327">
        <v>0.22</v>
      </c>
      <c r="P3934" s="326"/>
      <c r="Q3934" s="290">
        <v>0</v>
      </c>
    </row>
    <row r="3935" spans="1:17" ht="13.8" hidden="1" outlineLevel="1" collapsed="1" thickBot="1" x14ac:dyDescent="0.3">
      <c r="A3935" s="287"/>
      <c r="B3935" s="287"/>
      <c r="C3935" s="287"/>
      <c r="D3935" s="325">
        <v>100458869</v>
      </c>
      <c r="E3935" s="326"/>
      <c r="F3935" s="326"/>
      <c r="G3935" s="326"/>
      <c r="H3935" s="326"/>
      <c r="I3935" s="327">
        <v>0.17449999999999999</v>
      </c>
      <c r="J3935" s="326"/>
      <c r="K3935" s="326"/>
      <c r="L3935" s="328"/>
      <c r="M3935" s="326"/>
      <c r="N3935" s="326"/>
      <c r="O3935" s="327">
        <v>0.17449999999999999</v>
      </c>
      <c r="P3935" s="326"/>
      <c r="Q3935" s="290">
        <v>0</v>
      </c>
    </row>
    <row r="3936" spans="1:17" ht="13.8" hidden="1" outlineLevel="1" collapsed="1" thickBot="1" x14ac:dyDescent="0.3">
      <c r="A3936" s="287"/>
      <c r="B3936" s="287"/>
      <c r="C3936" s="287"/>
      <c r="D3936" s="325">
        <v>100458870</v>
      </c>
      <c r="E3936" s="326"/>
      <c r="F3936" s="326"/>
      <c r="G3936" s="326"/>
      <c r="H3936" s="326"/>
      <c r="I3936" s="327">
        <v>0.17449999999999999</v>
      </c>
      <c r="J3936" s="326"/>
      <c r="K3936" s="326"/>
      <c r="L3936" s="328"/>
      <c r="M3936" s="326"/>
      <c r="N3936" s="326"/>
      <c r="O3936" s="327">
        <v>0.17449999999999999</v>
      </c>
      <c r="P3936" s="326"/>
      <c r="Q3936" s="290">
        <v>0</v>
      </c>
    </row>
    <row r="3937" spans="1:17" ht="13.8" hidden="1" outlineLevel="1" collapsed="1" thickBot="1" x14ac:dyDescent="0.3">
      <c r="A3937" s="287"/>
      <c r="B3937" s="287"/>
      <c r="C3937" s="287"/>
      <c r="D3937" s="325">
        <v>100458805</v>
      </c>
      <c r="E3937" s="326"/>
      <c r="F3937" s="326"/>
      <c r="G3937" s="326"/>
      <c r="H3937" s="326"/>
      <c r="I3937" s="327">
        <v>0.17449999999999999</v>
      </c>
      <c r="J3937" s="326"/>
      <c r="K3937" s="326"/>
      <c r="L3937" s="328"/>
      <c r="M3937" s="326"/>
      <c r="N3937" s="326"/>
      <c r="O3937" s="327">
        <v>0.17449999999999999</v>
      </c>
      <c r="P3937" s="326"/>
      <c r="Q3937" s="290">
        <v>0</v>
      </c>
    </row>
    <row r="3938" spans="1:17" ht="13.8" hidden="1" outlineLevel="1" collapsed="1" thickBot="1" x14ac:dyDescent="0.3">
      <c r="A3938" s="287"/>
      <c r="B3938" s="287"/>
      <c r="C3938" s="287"/>
      <c r="D3938" s="325">
        <v>100458806</v>
      </c>
      <c r="E3938" s="326"/>
      <c r="F3938" s="326"/>
      <c r="G3938" s="326"/>
      <c r="H3938" s="326"/>
      <c r="I3938" s="327">
        <v>0.24</v>
      </c>
      <c r="J3938" s="326"/>
      <c r="K3938" s="326"/>
      <c r="L3938" s="328"/>
      <c r="M3938" s="326"/>
      <c r="N3938" s="326"/>
      <c r="O3938" s="327">
        <v>0.24</v>
      </c>
      <c r="P3938" s="326"/>
      <c r="Q3938" s="290">
        <v>0</v>
      </c>
    </row>
    <row r="3939" spans="1:17" ht="13.8" hidden="1" outlineLevel="1" collapsed="1" thickBot="1" x14ac:dyDescent="0.3">
      <c r="A3939" s="287"/>
      <c r="B3939" s="287"/>
      <c r="C3939" s="287"/>
      <c r="D3939" s="325">
        <v>100458807</v>
      </c>
      <c r="E3939" s="326"/>
      <c r="F3939" s="326"/>
      <c r="G3939" s="326"/>
      <c r="H3939" s="326"/>
      <c r="I3939" s="327">
        <v>0.26</v>
      </c>
      <c r="J3939" s="326"/>
      <c r="K3939" s="326"/>
      <c r="L3939" s="328"/>
      <c r="M3939" s="326"/>
      <c r="N3939" s="326"/>
      <c r="O3939" s="327">
        <v>0.26</v>
      </c>
      <c r="P3939" s="326"/>
      <c r="Q3939" s="290">
        <v>0</v>
      </c>
    </row>
    <row r="3940" spans="1:17" ht="13.8" hidden="1" outlineLevel="1" collapsed="1" thickBot="1" x14ac:dyDescent="0.3">
      <c r="A3940" s="287"/>
      <c r="B3940" s="287"/>
      <c r="C3940" s="287"/>
      <c r="D3940" s="325">
        <v>100458808</v>
      </c>
      <c r="E3940" s="326"/>
      <c r="F3940" s="326"/>
      <c r="G3940" s="326"/>
      <c r="H3940" s="326"/>
      <c r="I3940" s="327">
        <v>0.17449999999999999</v>
      </c>
      <c r="J3940" s="326"/>
      <c r="K3940" s="326"/>
      <c r="L3940" s="328"/>
      <c r="M3940" s="326"/>
      <c r="N3940" s="326"/>
      <c r="O3940" s="327">
        <v>0.17449999999999999</v>
      </c>
      <c r="P3940" s="326"/>
      <c r="Q3940" s="290">
        <v>0</v>
      </c>
    </row>
    <row r="3941" spans="1:17" ht="13.8" hidden="1" outlineLevel="1" collapsed="1" thickBot="1" x14ac:dyDescent="0.3">
      <c r="A3941" s="287"/>
      <c r="B3941" s="287"/>
      <c r="C3941" s="287"/>
      <c r="D3941" s="325">
        <v>100458809</v>
      </c>
      <c r="E3941" s="326"/>
      <c r="F3941" s="326"/>
      <c r="G3941" s="326"/>
      <c r="H3941" s="326"/>
      <c r="I3941" s="327">
        <v>0.17449999999999999</v>
      </c>
      <c r="J3941" s="326"/>
      <c r="K3941" s="326"/>
      <c r="L3941" s="328"/>
      <c r="M3941" s="326"/>
      <c r="N3941" s="326"/>
      <c r="O3941" s="327">
        <v>0.17449999999999999</v>
      </c>
      <c r="P3941" s="326"/>
      <c r="Q3941" s="290">
        <v>0</v>
      </c>
    </row>
    <row r="3942" spans="1:17" ht="13.8" hidden="1" outlineLevel="1" collapsed="1" thickBot="1" x14ac:dyDescent="0.3">
      <c r="A3942" s="287"/>
      <c r="B3942" s="287"/>
      <c r="C3942" s="287"/>
      <c r="D3942" s="325">
        <v>100458810</v>
      </c>
      <c r="E3942" s="326"/>
      <c r="F3942" s="326"/>
      <c r="G3942" s="326"/>
      <c r="H3942" s="326"/>
      <c r="I3942" s="327">
        <v>0.17449999999999999</v>
      </c>
      <c r="J3942" s="326"/>
      <c r="K3942" s="326"/>
      <c r="L3942" s="328"/>
      <c r="M3942" s="326"/>
      <c r="N3942" s="326"/>
      <c r="O3942" s="327">
        <v>0.17449999999999999</v>
      </c>
      <c r="P3942" s="326"/>
      <c r="Q3942" s="290">
        <v>0</v>
      </c>
    </row>
    <row r="3943" spans="1:17" ht="13.8" hidden="1" outlineLevel="1" collapsed="1" thickBot="1" x14ac:dyDescent="0.3">
      <c r="A3943" s="287"/>
      <c r="B3943" s="287"/>
      <c r="C3943" s="287"/>
      <c r="D3943" s="325">
        <v>100458811</v>
      </c>
      <c r="E3943" s="326"/>
      <c r="F3943" s="326"/>
      <c r="G3943" s="326"/>
      <c r="H3943" s="326"/>
      <c r="I3943" s="327">
        <v>0.17449999999999999</v>
      </c>
      <c r="J3943" s="326"/>
      <c r="K3943" s="326"/>
      <c r="L3943" s="328"/>
      <c r="M3943" s="326"/>
      <c r="N3943" s="326"/>
      <c r="O3943" s="327">
        <v>0.17449999999999999</v>
      </c>
      <c r="P3943" s="326"/>
      <c r="Q3943" s="290">
        <v>0</v>
      </c>
    </row>
    <row r="3944" spans="1:17" ht="13.8" hidden="1" outlineLevel="1" collapsed="1" thickBot="1" x14ac:dyDescent="0.3">
      <c r="A3944" s="287"/>
      <c r="B3944" s="287"/>
      <c r="C3944" s="287"/>
      <c r="D3944" s="325">
        <v>100458812</v>
      </c>
      <c r="E3944" s="326"/>
      <c r="F3944" s="326"/>
      <c r="G3944" s="326"/>
      <c r="H3944" s="326"/>
      <c r="I3944" s="327">
        <v>0.17449999999999999</v>
      </c>
      <c r="J3944" s="326"/>
      <c r="K3944" s="326"/>
      <c r="L3944" s="328"/>
      <c r="M3944" s="326"/>
      <c r="N3944" s="326"/>
      <c r="O3944" s="327">
        <v>0.17449999999999999</v>
      </c>
      <c r="P3944" s="326"/>
      <c r="Q3944" s="290">
        <v>0</v>
      </c>
    </row>
    <row r="3945" spans="1:17" ht="13.8" hidden="1" outlineLevel="1" collapsed="1" thickBot="1" x14ac:dyDescent="0.3">
      <c r="A3945" s="287"/>
      <c r="B3945" s="287"/>
      <c r="C3945" s="287"/>
      <c r="D3945" s="325">
        <v>100458813</v>
      </c>
      <c r="E3945" s="326"/>
      <c r="F3945" s="326"/>
      <c r="G3945" s="326"/>
      <c r="H3945" s="326"/>
      <c r="I3945" s="327">
        <v>0.17449999999999999</v>
      </c>
      <c r="J3945" s="326"/>
      <c r="K3945" s="326"/>
      <c r="L3945" s="328"/>
      <c r="M3945" s="326"/>
      <c r="N3945" s="326"/>
      <c r="O3945" s="327">
        <v>0.17449999999999999</v>
      </c>
      <c r="P3945" s="326"/>
      <c r="Q3945" s="290">
        <v>0</v>
      </c>
    </row>
    <row r="3946" spans="1:17" ht="13.8" hidden="1" outlineLevel="1" collapsed="1" thickBot="1" x14ac:dyDescent="0.3">
      <c r="A3946" s="287"/>
      <c r="B3946" s="287"/>
      <c r="C3946" s="287"/>
      <c r="D3946" s="325">
        <v>100458814</v>
      </c>
      <c r="E3946" s="326"/>
      <c r="F3946" s="326"/>
      <c r="G3946" s="326"/>
      <c r="H3946" s="326"/>
      <c r="I3946" s="327">
        <v>0.17449999999999999</v>
      </c>
      <c r="J3946" s="326"/>
      <c r="K3946" s="326"/>
      <c r="L3946" s="328"/>
      <c r="M3946" s="326"/>
      <c r="N3946" s="326"/>
      <c r="O3946" s="327">
        <v>0.17449999999999999</v>
      </c>
      <c r="P3946" s="326"/>
      <c r="Q3946" s="290">
        <v>0</v>
      </c>
    </row>
    <row r="3947" spans="1:17" ht="13.8" hidden="1" outlineLevel="1" collapsed="1" thickBot="1" x14ac:dyDescent="0.3">
      <c r="A3947" s="287"/>
      <c r="B3947" s="287"/>
      <c r="C3947" s="287"/>
      <c r="D3947" s="325">
        <v>100458815</v>
      </c>
      <c r="E3947" s="326"/>
      <c r="F3947" s="326"/>
      <c r="G3947" s="326"/>
      <c r="H3947" s="326"/>
      <c r="I3947" s="327">
        <v>0.17449999999999999</v>
      </c>
      <c r="J3947" s="326"/>
      <c r="K3947" s="326"/>
      <c r="L3947" s="328"/>
      <c r="M3947" s="326"/>
      <c r="N3947" s="326"/>
      <c r="O3947" s="327">
        <v>0.17449999999999999</v>
      </c>
      <c r="P3947" s="326"/>
      <c r="Q3947" s="290">
        <v>0</v>
      </c>
    </row>
    <row r="3948" spans="1:17" ht="13.8" hidden="1" outlineLevel="1" collapsed="1" thickBot="1" x14ac:dyDescent="0.3">
      <c r="A3948" s="287"/>
      <c r="B3948" s="287"/>
      <c r="C3948" s="287"/>
      <c r="D3948" s="325">
        <v>100458816</v>
      </c>
      <c r="E3948" s="326"/>
      <c r="F3948" s="326"/>
      <c r="G3948" s="326"/>
      <c r="H3948" s="326"/>
      <c r="I3948" s="327">
        <v>0.17449999999999999</v>
      </c>
      <c r="J3948" s="326"/>
      <c r="K3948" s="326"/>
      <c r="L3948" s="328"/>
      <c r="M3948" s="326"/>
      <c r="N3948" s="326"/>
      <c r="O3948" s="327">
        <v>0.17449999999999999</v>
      </c>
      <c r="P3948" s="326"/>
      <c r="Q3948" s="290">
        <v>0</v>
      </c>
    </row>
    <row r="3949" spans="1:17" ht="13.8" hidden="1" outlineLevel="1" collapsed="1" thickBot="1" x14ac:dyDescent="0.3">
      <c r="A3949" s="287"/>
      <c r="B3949" s="287"/>
      <c r="C3949" s="287"/>
      <c r="D3949" s="325">
        <v>100458817</v>
      </c>
      <c r="E3949" s="326"/>
      <c r="F3949" s="326"/>
      <c r="G3949" s="326"/>
      <c r="H3949" s="326"/>
      <c r="I3949" s="327">
        <v>0.12</v>
      </c>
      <c r="J3949" s="326"/>
      <c r="K3949" s="326"/>
      <c r="L3949" s="328"/>
      <c r="M3949" s="326"/>
      <c r="N3949" s="326"/>
      <c r="O3949" s="327">
        <v>0.12</v>
      </c>
      <c r="P3949" s="326"/>
      <c r="Q3949" s="290">
        <v>0</v>
      </c>
    </row>
    <row r="3950" spans="1:17" ht="13.8" hidden="1" outlineLevel="1" collapsed="1" thickBot="1" x14ac:dyDescent="0.3">
      <c r="A3950" s="287"/>
      <c r="B3950" s="287"/>
      <c r="C3950" s="287"/>
      <c r="D3950" s="325">
        <v>100458818</v>
      </c>
      <c r="E3950" s="326"/>
      <c r="F3950" s="326"/>
      <c r="G3950" s="326"/>
      <c r="H3950" s="326"/>
      <c r="I3950" s="327">
        <v>0.3</v>
      </c>
      <c r="J3950" s="326"/>
      <c r="K3950" s="326"/>
      <c r="L3950" s="328"/>
      <c r="M3950" s="326"/>
      <c r="N3950" s="326"/>
      <c r="O3950" s="327">
        <v>0.3</v>
      </c>
      <c r="P3950" s="326"/>
      <c r="Q3950" s="290">
        <v>0</v>
      </c>
    </row>
    <row r="3951" spans="1:17" ht="13.8" hidden="1" outlineLevel="1" collapsed="1" thickBot="1" x14ac:dyDescent="0.3">
      <c r="A3951" s="287"/>
      <c r="B3951" s="287"/>
      <c r="C3951" s="287"/>
      <c r="D3951" s="325">
        <v>100458819</v>
      </c>
      <c r="E3951" s="326"/>
      <c r="F3951" s="326"/>
      <c r="G3951" s="326"/>
      <c r="H3951" s="326"/>
      <c r="I3951" s="327">
        <v>0.17449999999999999</v>
      </c>
      <c r="J3951" s="326"/>
      <c r="K3951" s="326"/>
      <c r="L3951" s="328"/>
      <c r="M3951" s="326"/>
      <c r="N3951" s="326"/>
      <c r="O3951" s="327">
        <v>0.17449999999999999</v>
      </c>
      <c r="P3951" s="326"/>
      <c r="Q3951" s="290">
        <v>0</v>
      </c>
    </row>
    <row r="3952" spans="1:17" ht="13.8" hidden="1" outlineLevel="1" collapsed="1" thickBot="1" x14ac:dyDescent="0.3">
      <c r="A3952" s="287"/>
      <c r="B3952" s="287"/>
      <c r="C3952" s="287"/>
      <c r="D3952" s="325">
        <v>100458820</v>
      </c>
      <c r="E3952" s="326"/>
      <c r="F3952" s="326"/>
      <c r="G3952" s="326"/>
      <c r="H3952" s="326"/>
      <c r="I3952" s="327">
        <v>0.17449999999999999</v>
      </c>
      <c r="J3952" s="326"/>
      <c r="K3952" s="326"/>
      <c r="L3952" s="328"/>
      <c r="M3952" s="326"/>
      <c r="N3952" s="326"/>
      <c r="O3952" s="327">
        <v>0.17449999999999999</v>
      </c>
      <c r="P3952" s="326"/>
      <c r="Q3952" s="290">
        <v>0</v>
      </c>
    </row>
    <row r="3953" spans="1:17" ht="13.8" hidden="1" outlineLevel="1" collapsed="1" thickBot="1" x14ac:dyDescent="0.3">
      <c r="A3953" s="287"/>
      <c r="B3953" s="287"/>
      <c r="C3953" s="287"/>
      <c r="D3953" s="325">
        <v>100458823</v>
      </c>
      <c r="E3953" s="326"/>
      <c r="F3953" s="326"/>
      <c r="G3953" s="326"/>
      <c r="H3953" s="326"/>
      <c r="I3953" s="327">
        <v>0.17449999999999999</v>
      </c>
      <c r="J3953" s="326"/>
      <c r="K3953" s="326"/>
      <c r="L3953" s="328"/>
      <c r="M3953" s="326"/>
      <c r="N3953" s="326"/>
      <c r="O3953" s="327">
        <v>0.17449999999999999</v>
      </c>
      <c r="P3953" s="326"/>
      <c r="Q3953" s="290">
        <v>0</v>
      </c>
    </row>
    <row r="3954" spans="1:17" ht="13.8" hidden="1" outlineLevel="1" collapsed="1" thickBot="1" x14ac:dyDescent="0.3">
      <c r="A3954" s="287"/>
      <c r="B3954" s="287"/>
      <c r="C3954" s="287"/>
      <c r="D3954" s="325">
        <v>100458824</v>
      </c>
      <c r="E3954" s="326"/>
      <c r="F3954" s="326"/>
      <c r="G3954" s="326"/>
      <c r="H3954" s="326"/>
      <c r="I3954" s="327">
        <v>0.17449999999999999</v>
      </c>
      <c r="J3954" s="326"/>
      <c r="K3954" s="326"/>
      <c r="L3954" s="328"/>
      <c r="M3954" s="326"/>
      <c r="N3954" s="326"/>
      <c r="O3954" s="327">
        <v>0.17449999999999999</v>
      </c>
      <c r="P3954" s="326"/>
      <c r="Q3954" s="290">
        <v>0</v>
      </c>
    </row>
    <row r="3955" spans="1:17" ht="13.8" hidden="1" outlineLevel="1" collapsed="1" thickBot="1" x14ac:dyDescent="0.3">
      <c r="A3955" s="287"/>
      <c r="B3955" s="287"/>
      <c r="C3955" s="287"/>
      <c r="D3955" s="325">
        <v>100458826</v>
      </c>
      <c r="E3955" s="326"/>
      <c r="F3955" s="326"/>
      <c r="G3955" s="326"/>
      <c r="H3955" s="326"/>
      <c r="I3955" s="327">
        <v>0.17449999999999999</v>
      </c>
      <c r="J3955" s="326"/>
      <c r="K3955" s="326"/>
      <c r="L3955" s="328"/>
      <c r="M3955" s="326"/>
      <c r="N3955" s="326"/>
      <c r="O3955" s="327">
        <v>0.17449999999999999</v>
      </c>
      <c r="P3955" s="326"/>
      <c r="Q3955" s="290">
        <v>0</v>
      </c>
    </row>
    <row r="3956" spans="1:17" ht="13.8" hidden="1" outlineLevel="1" collapsed="1" thickBot="1" x14ac:dyDescent="0.3">
      <c r="A3956" s="287"/>
      <c r="B3956" s="287"/>
      <c r="C3956" s="287"/>
      <c r="D3956" s="325">
        <v>100458827</v>
      </c>
      <c r="E3956" s="326"/>
      <c r="F3956" s="326"/>
      <c r="G3956" s="326"/>
      <c r="H3956" s="326"/>
      <c r="I3956" s="327">
        <v>0.17449999999999999</v>
      </c>
      <c r="J3956" s="326"/>
      <c r="K3956" s="326"/>
      <c r="L3956" s="328"/>
      <c r="M3956" s="326"/>
      <c r="N3956" s="326"/>
      <c r="O3956" s="327">
        <v>0.17449999999999999</v>
      </c>
      <c r="P3956" s="326"/>
      <c r="Q3956" s="290">
        <v>0</v>
      </c>
    </row>
    <row r="3957" spans="1:17" ht="13.8" hidden="1" outlineLevel="1" collapsed="1" thickBot="1" x14ac:dyDescent="0.3">
      <c r="A3957" s="287"/>
      <c r="B3957" s="287"/>
      <c r="C3957" s="287"/>
      <c r="D3957" s="325">
        <v>100458828</v>
      </c>
      <c r="E3957" s="326"/>
      <c r="F3957" s="326"/>
      <c r="G3957" s="326"/>
      <c r="H3957" s="326"/>
      <c r="I3957" s="327">
        <v>0.17449999999999999</v>
      </c>
      <c r="J3957" s="326"/>
      <c r="K3957" s="326"/>
      <c r="L3957" s="328"/>
      <c r="M3957" s="326"/>
      <c r="N3957" s="326"/>
      <c r="O3957" s="327">
        <v>0.17449999999999999</v>
      </c>
      <c r="P3957" s="326"/>
      <c r="Q3957" s="290">
        <v>0</v>
      </c>
    </row>
    <row r="3958" spans="1:17" ht="13.8" hidden="1" outlineLevel="1" collapsed="1" thickBot="1" x14ac:dyDescent="0.3">
      <c r="A3958" s="287"/>
      <c r="B3958" s="287"/>
      <c r="C3958" s="287"/>
      <c r="D3958" s="325">
        <v>100458829</v>
      </c>
      <c r="E3958" s="326"/>
      <c r="F3958" s="326"/>
      <c r="G3958" s="326"/>
      <c r="H3958" s="326"/>
      <c r="I3958" s="327">
        <v>0.17449999999999999</v>
      </c>
      <c r="J3958" s="326"/>
      <c r="K3958" s="326"/>
      <c r="L3958" s="328"/>
      <c r="M3958" s="326"/>
      <c r="N3958" s="326"/>
      <c r="O3958" s="327">
        <v>0.17449999999999999</v>
      </c>
      <c r="P3958" s="326"/>
      <c r="Q3958" s="290">
        <v>0</v>
      </c>
    </row>
    <row r="3959" spans="1:17" ht="13.8" hidden="1" outlineLevel="1" collapsed="1" thickBot="1" x14ac:dyDescent="0.3">
      <c r="A3959" s="287"/>
      <c r="B3959" s="287"/>
      <c r="C3959" s="287"/>
      <c r="D3959" s="325">
        <v>100458830</v>
      </c>
      <c r="E3959" s="326"/>
      <c r="F3959" s="326"/>
      <c r="G3959" s="326"/>
      <c r="H3959" s="326"/>
      <c r="I3959" s="327">
        <v>0.38</v>
      </c>
      <c r="J3959" s="326"/>
      <c r="K3959" s="326"/>
      <c r="L3959" s="328"/>
      <c r="M3959" s="326"/>
      <c r="N3959" s="326"/>
      <c r="O3959" s="327">
        <v>0.38</v>
      </c>
      <c r="P3959" s="326"/>
      <c r="Q3959" s="290">
        <v>0</v>
      </c>
    </row>
    <row r="3960" spans="1:17" ht="13.8" hidden="1" outlineLevel="1" collapsed="1" thickBot="1" x14ac:dyDescent="0.3">
      <c r="A3960" s="287"/>
      <c r="B3960" s="287"/>
      <c r="C3960" s="287"/>
      <c r="D3960" s="325">
        <v>100458831</v>
      </c>
      <c r="E3960" s="326"/>
      <c r="F3960" s="326"/>
      <c r="G3960" s="326"/>
      <c r="H3960" s="326"/>
      <c r="I3960" s="327">
        <v>0.17449999999999999</v>
      </c>
      <c r="J3960" s="326"/>
      <c r="K3960" s="326"/>
      <c r="L3960" s="328"/>
      <c r="M3960" s="326"/>
      <c r="N3960" s="326"/>
      <c r="O3960" s="327">
        <v>0.17449999999999999</v>
      </c>
      <c r="P3960" s="326"/>
      <c r="Q3960" s="290">
        <v>0</v>
      </c>
    </row>
    <row r="3961" spans="1:17" ht="13.8" hidden="1" outlineLevel="1" collapsed="1" thickBot="1" x14ac:dyDescent="0.3">
      <c r="A3961" s="287"/>
      <c r="B3961" s="287"/>
      <c r="C3961" s="287"/>
      <c r="D3961" s="325">
        <v>100458832</v>
      </c>
      <c r="E3961" s="326"/>
      <c r="F3961" s="326"/>
      <c r="G3961" s="326"/>
      <c r="H3961" s="326"/>
      <c r="I3961" s="327">
        <v>0.17449999999999999</v>
      </c>
      <c r="J3961" s="326"/>
      <c r="K3961" s="326"/>
      <c r="L3961" s="328"/>
      <c r="M3961" s="326"/>
      <c r="N3961" s="326"/>
      <c r="O3961" s="327">
        <v>0.17449999999999999</v>
      </c>
      <c r="P3961" s="326"/>
      <c r="Q3961" s="290">
        <v>0</v>
      </c>
    </row>
    <row r="3962" spans="1:17" ht="13.8" hidden="1" outlineLevel="1" collapsed="1" thickBot="1" x14ac:dyDescent="0.3">
      <c r="A3962" s="287"/>
      <c r="B3962" s="287"/>
      <c r="C3962" s="287"/>
      <c r="D3962" s="325">
        <v>100458834</v>
      </c>
      <c r="E3962" s="326"/>
      <c r="F3962" s="326"/>
      <c r="G3962" s="326"/>
      <c r="H3962" s="326"/>
      <c r="I3962" s="327">
        <v>0.17449999999999999</v>
      </c>
      <c r="J3962" s="326"/>
      <c r="K3962" s="326"/>
      <c r="L3962" s="328"/>
      <c r="M3962" s="326"/>
      <c r="N3962" s="326"/>
      <c r="O3962" s="327">
        <v>0.17449999999999999</v>
      </c>
      <c r="P3962" s="326"/>
      <c r="Q3962" s="290">
        <v>0</v>
      </c>
    </row>
    <row r="3963" spans="1:17" ht="13.8" hidden="1" outlineLevel="1" collapsed="1" thickBot="1" x14ac:dyDescent="0.3">
      <c r="A3963" s="287"/>
      <c r="B3963" s="287"/>
      <c r="C3963" s="287"/>
      <c r="D3963" s="325">
        <v>100458837</v>
      </c>
      <c r="E3963" s="326"/>
      <c r="F3963" s="326"/>
      <c r="G3963" s="326"/>
      <c r="H3963" s="326"/>
      <c r="I3963" s="327">
        <v>0.28000000000000003</v>
      </c>
      <c r="J3963" s="326"/>
      <c r="K3963" s="326"/>
      <c r="L3963" s="328"/>
      <c r="M3963" s="326"/>
      <c r="N3963" s="326"/>
      <c r="O3963" s="327">
        <v>0.28000000000000003</v>
      </c>
      <c r="P3963" s="326"/>
      <c r="Q3963" s="290">
        <v>0</v>
      </c>
    </row>
    <row r="3964" spans="1:17" ht="13.8" hidden="1" outlineLevel="1" collapsed="1" thickBot="1" x14ac:dyDescent="0.3">
      <c r="A3964" s="287"/>
      <c r="B3964" s="287"/>
      <c r="C3964" s="287"/>
      <c r="D3964" s="325">
        <v>100458838</v>
      </c>
      <c r="E3964" s="326"/>
      <c r="F3964" s="326"/>
      <c r="G3964" s="326"/>
      <c r="H3964" s="326"/>
      <c r="I3964" s="327">
        <v>0.17449999999999999</v>
      </c>
      <c r="J3964" s="326"/>
      <c r="K3964" s="326"/>
      <c r="L3964" s="328"/>
      <c r="M3964" s="326"/>
      <c r="N3964" s="326"/>
      <c r="O3964" s="327">
        <v>0.17449999999999999</v>
      </c>
      <c r="P3964" s="326"/>
      <c r="Q3964" s="290">
        <v>0</v>
      </c>
    </row>
    <row r="3965" spans="1:17" ht="13.8" hidden="1" outlineLevel="1" collapsed="1" thickBot="1" x14ac:dyDescent="0.3">
      <c r="A3965" s="287"/>
      <c r="B3965" s="287"/>
      <c r="C3965" s="287"/>
      <c r="D3965" s="325">
        <v>100458839</v>
      </c>
      <c r="E3965" s="326"/>
      <c r="F3965" s="326"/>
      <c r="G3965" s="326"/>
      <c r="H3965" s="326"/>
      <c r="I3965" s="327">
        <v>0.44</v>
      </c>
      <c r="J3965" s="326"/>
      <c r="K3965" s="326"/>
      <c r="L3965" s="328"/>
      <c r="M3965" s="326"/>
      <c r="N3965" s="326"/>
      <c r="O3965" s="327">
        <v>0.44</v>
      </c>
      <c r="P3965" s="326"/>
      <c r="Q3965" s="290">
        <v>0</v>
      </c>
    </row>
    <row r="3966" spans="1:17" ht="13.8" hidden="1" outlineLevel="1" collapsed="1" thickBot="1" x14ac:dyDescent="0.3">
      <c r="A3966" s="287"/>
      <c r="B3966" s="287"/>
      <c r="C3966" s="287"/>
      <c r="D3966" s="325">
        <v>100458840</v>
      </c>
      <c r="E3966" s="326"/>
      <c r="F3966" s="326"/>
      <c r="G3966" s="326"/>
      <c r="H3966" s="326"/>
      <c r="I3966" s="327">
        <v>0.17449999999999999</v>
      </c>
      <c r="J3966" s="326"/>
      <c r="K3966" s="326"/>
      <c r="L3966" s="328"/>
      <c r="M3966" s="326"/>
      <c r="N3966" s="326"/>
      <c r="O3966" s="327">
        <v>0.17449999999999999</v>
      </c>
      <c r="P3966" s="326"/>
      <c r="Q3966" s="290">
        <v>0</v>
      </c>
    </row>
    <row r="3967" spans="1:17" ht="13.8" hidden="1" outlineLevel="1" collapsed="1" thickBot="1" x14ac:dyDescent="0.3">
      <c r="A3967" s="287"/>
      <c r="B3967" s="287"/>
      <c r="C3967" s="287"/>
      <c r="D3967" s="325">
        <v>100458841</v>
      </c>
      <c r="E3967" s="326"/>
      <c r="F3967" s="326"/>
      <c r="G3967" s="326"/>
      <c r="H3967" s="326"/>
      <c r="I3967" s="327">
        <v>0.17449999999999999</v>
      </c>
      <c r="J3967" s="326"/>
      <c r="K3967" s="326"/>
      <c r="L3967" s="328"/>
      <c r="M3967" s="326"/>
      <c r="N3967" s="326"/>
      <c r="O3967" s="327">
        <v>0.17449999999999999</v>
      </c>
      <c r="P3967" s="326"/>
      <c r="Q3967" s="290">
        <v>0</v>
      </c>
    </row>
    <row r="3968" spans="1:17" ht="13.8" hidden="1" outlineLevel="1" collapsed="1" thickBot="1" x14ac:dyDescent="0.3">
      <c r="A3968" s="287"/>
      <c r="B3968" s="287"/>
      <c r="C3968" s="287"/>
      <c r="D3968" s="325">
        <v>100458842</v>
      </c>
      <c r="E3968" s="326"/>
      <c r="F3968" s="326"/>
      <c r="G3968" s="326"/>
      <c r="H3968" s="326"/>
      <c r="I3968" s="327">
        <v>0.17449999999999999</v>
      </c>
      <c r="J3968" s="326"/>
      <c r="K3968" s="326"/>
      <c r="L3968" s="328"/>
      <c r="M3968" s="326"/>
      <c r="N3968" s="326"/>
      <c r="O3968" s="327">
        <v>0.17449999999999999</v>
      </c>
      <c r="P3968" s="326"/>
      <c r="Q3968" s="290">
        <v>0</v>
      </c>
    </row>
    <row r="3969" spans="1:17" ht="13.8" hidden="1" outlineLevel="1" collapsed="1" thickBot="1" x14ac:dyDescent="0.3">
      <c r="A3969" s="287"/>
      <c r="B3969" s="287"/>
      <c r="C3969" s="287"/>
      <c r="D3969" s="325">
        <v>100458519</v>
      </c>
      <c r="E3969" s="326"/>
      <c r="F3969" s="326"/>
      <c r="G3969" s="326"/>
      <c r="H3969" s="326"/>
      <c r="I3969" s="327">
        <v>0.17449999999999999</v>
      </c>
      <c r="J3969" s="326"/>
      <c r="K3969" s="326"/>
      <c r="L3969" s="328"/>
      <c r="M3969" s="326"/>
      <c r="N3969" s="326"/>
      <c r="O3969" s="327">
        <v>0.17449999999999999</v>
      </c>
      <c r="P3969" s="326"/>
      <c r="Q3969" s="290">
        <v>0</v>
      </c>
    </row>
    <row r="3970" spans="1:17" ht="13.8" hidden="1" outlineLevel="1" collapsed="1" thickBot="1" x14ac:dyDescent="0.3">
      <c r="A3970" s="287"/>
      <c r="B3970" s="287"/>
      <c r="C3970" s="287"/>
      <c r="D3970" s="325">
        <v>100458524</v>
      </c>
      <c r="E3970" s="326"/>
      <c r="F3970" s="326"/>
      <c r="G3970" s="326"/>
      <c r="H3970" s="326"/>
      <c r="I3970" s="327">
        <v>0.33</v>
      </c>
      <c r="J3970" s="326"/>
      <c r="K3970" s="326"/>
      <c r="L3970" s="328"/>
      <c r="M3970" s="326"/>
      <c r="N3970" s="326"/>
      <c r="O3970" s="327">
        <v>0.33</v>
      </c>
      <c r="P3970" s="326"/>
      <c r="Q3970" s="290">
        <v>0</v>
      </c>
    </row>
    <row r="3971" spans="1:17" ht="13.8" hidden="1" outlineLevel="1" collapsed="1" thickBot="1" x14ac:dyDescent="0.3">
      <c r="A3971" s="287"/>
      <c r="B3971" s="287"/>
      <c r="C3971" s="287"/>
      <c r="D3971" s="325">
        <v>100458480</v>
      </c>
      <c r="E3971" s="326"/>
      <c r="F3971" s="326"/>
      <c r="G3971" s="326"/>
      <c r="H3971" s="326"/>
      <c r="I3971" s="327">
        <v>0.26</v>
      </c>
      <c r="J3971" s="326"/>
      <c r="K3971" s="326"/>
      <c r="L3971" s="328"/>
      <c r="M3971" s="326"/>
      <c r="N3971" s="326"/>
      <c r="O3971" s="327">
        <v>0.26</v>
      </c>
      <c r="P3971" s="326"/>
      <c r="Q3971" s="290">
        <v>0</v>
      </c>
    </row>
    <row r="3972" spans="1:17" ht="13.8" hidden="1" outlineLevel="1" collapsed="1" thickBot="1" x14ac:dyDescent="0.3">
      <c r="A3972" s="287"/>
      <c r="B3972" s="287"/>
      <c r="C3972" s="287"/>
      <c r="D3972" s="325">
        <v>100458489</v>
      </c>
      <c r="E3972" s="326"/>
      <c r="F3972" s="326"/>
      <c r="G3972" s="326"/>
      <c r="H3972" s="326"/>
      <c r="I3972" s="327">
        <v>0.17449999999999999</v>
      </c>
      <c r="J3972" s="326"/>
      <c r="K3972" s="326"/>
      <c r="L3972" s="328"/>
      <c r="M3972" s="326"/>
      <c r="N3972" s="326"/>
      <c r="O3972" s="327">
        <v>0.17449999999999999</v>
      </c>
      <c r="P3972" s="326"/>
      <c r="Q3972" s="290">
        <v>0</v>
      </c>
    </row>
    <row r="3973" spans="1:17" ht="13.8" hidden="1" outlineLevel="1" collapsed="1" thickBot="1" x14ac:dyDescent="0.3">
      <c r="A3973" s="287"/>
      <c r="B3973" s="287"/>
      <c r="C3973" s="287"/>
      <c r="D3973" s="325">
        <v>100458493</v>
      </c>
      <c r="E3973" s="326"/>
      <c r="F3973" s="326"/>
      <c r="G3973" s="326"/>
      <c r="H3973" s="326"/>
      <c r="I3973" s="327">
        <v>0.17449999999999999</v>
      </c>
      <c r="J3973" s="326"/>
      <c r="K3973" s="326"/>
      <c r="L3973" s="328"/>
      <c r="M3973" s="326"/>
      <c r="N3973" s="326"/>
      <c r="O3973" s="327">
        <v>0.17449999999999999</v>
      </c>
      <c r="P3973" s="326"/>
      <c r="Q3973" s="290">
        <v>0</v>
      </c>
    </row>
    <row r="3974" spans="1:17" ht="13.8" hidden="1" outlineLevel="1" collapsed="1" thickBot="1" x14ac:dyDescent="0.3">
      <c r="A3974" s="287"/>
      <c r="B3974" s="287"/>
      <c r="C3974" s="287"/>
      <c r="D3974" s="325">
        <v>100458532</v>
      </c>
      <c r="E3974" s="326"/>
      <c r="F3974" s="326"/>
      <c r="G3974" s="326"/>
      <c r="H3974" s="326"/>
      <c r="I3974" s="327">
        <v>0.17449999999999999</v>
      </c>
      <c r="J3974" s="326"/>
      <c r="K3974" s="326"/>
      <c r="L3974" s="328"/>
      <c r="M3974" s="326"/>
      <c r="N3974" s="326"/>
      <c r="O3974" s="327">
        <v>0.17449999999999999</v>
      </c>
      <c r="P3974" s="326"/>
      <c r="Q3974" s="290">
        <v>0</v>
      </c>
    </row>
    <row r="3975" spans="1:17" ht="13.8" hidden="1" outlineLevel="1" collapsed="1" thickBot="1" x14ac:dyDescent="0.3">
      <c r="A3975" s="287"/>
      <c r="B3975" s="287"/>
      <c r="C3975" s="287"/>
      <c r="D3975" s="325">
        <v>100458538</v>
      </c>
      <c r="E3975" s="326"/>
      <c r="F3975" s="326"/>
      <c r="G3975" s="326"/>
      <c r="H3975" s="326"/>
      <c r="I3975" s="327">
        <v>0.17449999999999999</v>
      </c>
      <c r="J3975" s="326"/>
      <c r="K3975" s="326"/>
      <c r="L3975" s="328"/>
      <c r="M3975" s="326"/>
      <c r="N3975" s="326"/>
      <c r="O3975" s="327">
        <v>0.17449999999999999</v>
      </c>
      <c r="P3975" s="326"/>
      <c r="Q3975" s="290">
        <v>0</v>
      </c>
    </row>
    <row r="3976" spans="1:17" ht="13.8" hidden="1" outlineLevel="1" collapsed="1" thickBot="1" x14ac:dyDescent="0.3">
      <c r="A3976" s="287"/>
      <c r="B3976" s="287"/>
      <c r="C3976" s="287"/>
      <c r="D3976" s="325">
        <v>100458543</v>
      </c>
      <c r="E3976" s="326"/>
      <c r="F3976" s="326"/>
      <c r="G3976" s="326"/>
      <c r="H3976" s="326"/>
      <c r="I3976" s="327">
        <v>0.17449999999999999</v>
      </c>
      <c r="J3976" s="326"/>
      <c r="K3976" s="326"/>
      <c r="L3976" s="328"/>
      <c r="M3976" s="326"/>
      <c r="N3976" s="326"/>
      <c r="O3976" s="327">
        <v>0.17449999999999999</v>
      </c>
      <c r="P3976" s="326"/>
      <c r="Q3976" s="290">
        <v>0</v>
      </c>
    </row>
    <row r="3977" spans="1:17" ht="13.8" hidden="1" outlineLevel="1" collapsed="1" thickBot="1" x14ac:dyDescent="0.3">
      <c r="A3977" s="287"/>
      <c r="B3977" s="287"/>
      <c r="C3977" s="287"/>
      <c r="D3977" s="325">
        <v>100458545</v>
      </c>
      <c r="E3977" s="326"/>
      <c r="F3977" s="326"/>
      <c r="G3977" s="326"/>
      <c r="H3977" s="326"/>
      <c r="I3977" s="327">
        <v>0.17449999999999999</v>
      </c>
      <c r="J3977" s="326"/>
      <c r="K3977" s="326"/>
      <c r="L3977" s="328"/>
      <c r="M3977" s="326"/>
      <c r="N3977" s="326"/>
      <c r="O3977" s="327">
        <v>0.17449999999999999</v>
      </c>
      <c r="P3977" s="326"/>
      <c r="Q3977" s="290">
        <v>0</v>
      </c>
    </row>
    <row r="3978" spans="1:17" ht="13.8" hidden="1" outlineLevel="1" collapsed="1" thickBot="1" x14ac:dyDescent="0.3">
      <c r="A3978" s="287"/>
      <c r="B3978" s="287"/>
      <c r="C3978" s="287"/>
      <c r="D3978" s="325">
        <v>100458511</v>
      </c>
      <c r="E3978" s="326"/>
      <c r="F3978" s="326"/>
      <c r="G3978" s="326"/>
      <c r="H3978" s="326"/>
      <c r="I3978" s="327">
        <v>0.3</v>
      </c>
      <c r="J3978" s="326"/>
      <c r="K3978" s="326"/>
      <c r="L3978" s="328"/>
      <c r="M3978" s="326"/>
      <c r="N3978" s="326"/>
      <c r="O3978" s="327">
        <v>0.3</v>
      </c>
      <c r="P3978" s="326"/>
      <c r="Q3978" s="290">
        <v>0</v>
      </c>
    </row>
    <row r="3979" spans="1:17" ht="13.8" hidden="1" outlineLevel="1" collapsed="1" thickBot="1" x14ac:dyDescent="0.3">
      <c r="A3979" s="287"/>
      <c r="B3979" s="287"/>
      <c r="C3979" s="287"/>
      <c r="D3979" s="325">
        <v>100458515</v>
      </c>
      <c r="E3979" s="326"/>
      <c r="F3979" s="326"/>
      <c r="G3979" s="326"/>
      <c r="H3979" s="326"/>
      <c r="I3979" s="327">
        <v>0.17449999999999999</v>
      </c>
      <c r="J3979" s="326"/>
      <c r="K3979" s="326"/>
      <c r="L3979" s="328"/>
      <c r="M3979" s="326"/>
      <c r="N3979" s="326"/>
      <c r="O3979" s="327">
        <v>0.17449999999999999</v>
      </c>
      <c r="P3979" s="326"/>
      <c r="Q3979" s="290">
        <v>0</v>
      </c>
    </row>
    <row r="3980" spans="1:17" ht="13.8" hidden="1" outlineLevel="1" collapsed="1" thickBot="1" x14ac:dyDescent="0.3">
      <c r="A3980" s="287"/>
      <c r="B3980" s="287"/>
      <c r="C3980" s="287"/>
      <c r="D3980" s="325">
        <v>100458555</v>
      </c>
      <c r="E3980" s="326"/>
      <c r="F3980" s="326"/>
      <c r="G3980" s="326"/>
      <c r="H3980" s="326"/>
      <c r="I3980" s="327">
        <v>0.17449999999999999</v>
      </c>
      <c r="J3980" s="326"/>
      <c r="K3980" s="326"/>
      <c r="L3980" s="328"/>
      <c r="M3980" s="326"/>
      <c r="N3980" s="326"/>
      <c r="O3980" s="327">
        <v>0.17449999999999999</v>
      </c>
      <c r="P3980" s="326"/>
      <c r="Q3980" s="290">
        <v>0</v>
      </c>
    </row>
    <row r="3981" spans="1:17" ht="13.8" hidden="1" outlineLevel="1" collapsed="1" thickBot="1" x14ac:dyDescent="0.3">
      <c r="A3981" s="287"/>
      <c r="B3981" s="287"/>
      <c r="C3981" s="287"/>
      <c r="D3981" s="325">
        <v>100458643</v>
      </c>
      <c r="E3981" s="326"/>
      <c r="F3981" s="326"/>
      <c r="G3981" s="326"/>
      <c r="H3981" s="326"/>
      <c r="I3981" s="327">
        <v>0.17449999999999999</v>
      </c>
      <c r="J3981" s="326"/>
      <c r="K3981" s="326"/>
      <c r="L3981" s="328"/>
      <c r="M3981" s="326"/>
      <c r="N3981" s="326"/>
      <c r="O3981" s="327">
        <v>0.17449999999999999</v>
      </c>
      <c r="P3981" s="326"/>
      <c r="Q3981" s="290">
        <v>0</v>
      </c>
    </row>
    <row r="3982" spans="1:17" ht="13.8" hidden="1" outlineLevel="1" collapsed="1" thickBot="1" x14ac:dyDescent="0.3">
      <c r="A3982" s="287"/>
      <c r="B3982" s="287"/>
      <c r="C3982" s="287"/>
      <c r="D3982" s="325">
        <v>100458631</v>
      </c>
      <c r="E3982" s="326"/>
      <c r="F3982" s="326"/>
      <c r="G3982" s="326"/>
      <c r="H3982" s="326"/>
      <c r="I3982" s="327">
        <v>0.17449999999999999</v>
      </c>
      <c r="J3982" s="326"/>
      <c r="K3982" s="326"/>
      <c r="L3982" s="328"/>
      <c r="M3982" s="326"/>
      <c r="N3982" s="326"/>
      <c r="O3982" s="327">
        <v>0.17449999999999999</v>
      </c>
      <c r="P3982" s="326"/>
      <c r="Q3982" s="290">
        <v>0</v>
      </c>
    </row>
    <row r="3983" spans="1:17" ht="13.8" hidden="1" outlineLevel="1" collapsed="1" thickBot="1" x14ac:dyDescent="0.3">
      <c r="A3983" s="287"/>
      <c r="B3983" s="287"/>
      <c r="C3983" s="287"/>
      <c r="D3983" s="325">
        <v>100458652</v>
      </c>
      <c r="E3983" s="326"/>
      <c r="F3983" s="326"/>
      <c r="G3983" s="326"/>
      <c r="H3983" s="326"/>
      <c r="I3983" s="327">
        <v>0.17449999999999999</v>
      </c>
      <c r="J3983" s="326"/>
      <c r="K3983" s="326"/>
      <c r="L3983" s="328"/>
      <c r="M3983" s="326"/>
      <c r="N3983" s="326"/>
      <c r="O3983" s="327">
        <v>0.17449999999999999</v>
      </c>
      <c r="P3983" s="326"/>
      <c r="Q3983" s="290">
        <v>0</v>
      </c>
    </row>
    <row r="3984" spans="1:17" ht="13.8" hidden="1" outlineLevel="1" collapsed="1" thickBot="1" x14ac:dyDescent="0.3">
      <c r="A3984" s="287"/>
      <c r="B3984" s="287"/>
      <c r="C3984" s="287"/>
      <c r="D3984" s="325">
        <v>100458653</v>
      </c>
      <c r="E3984" s="326"/>
      <c r="F3984" s="326"/>
      <c r="G3984" s="326"/>
      <c r="H3984" s="326"/>
      <c r="I3984" s="327">
        <v>0.17449999999999999</v>
      </c>
      <c r="J3984" s="326"/>
      <c r="K3984" s="326"/>
      <c r="L3984" s="328"/>
      <c r="M3984" s="326"/>
      <c r="N3984" s="326"/>
      <c r="O3984" s="327">
        <v>0.17449999999999999</v>
      </c>
      <c r="P3984" s="326"/>
      <c r="Q3984" s="290">
        <v>0</v>
      </c>
    </row>
    <row r="3985" spans="1:17" ht="13.8" hidden="1" outlineLevel="1" collapsed="1" thickBot="1" x14ac:dyDescent="0.3">
      <c r="A3985" s="287"/>
      <c r="B3985" s="287"/>
      <c r="C3985" s="287"/>
      <c r="D3985" s="325">
        <v>100458657</v>
      </c>
      <c r="E3985" s="326"/>
      <c r="F3985" s="326"/>
      <c r="G3985" s="326"/>
      <c r="H3985" s="326"/>
      <c r="I3985" s="327">
        <v>0.17449999999999999</v>
      </c>
      <c r="J3985" s="326"/>
      <c r="K3985" s="326"/>
      <c r="L3985" s="328"/>
      <c r="M3985" s="326"/>
      <c r="N3985" s="326"/>
      <c r="O3985" s="327">
        <v>0.17449999999999999</v>
      </c>
      <c r="P3985" s="326"/>
      <c r="Q3985" s="290">
        <v>0</v>
      </c>
    </row>
    <row r="3986" spans="1:17" ht="13.8" hidden="1" outlineLevel="1" collapsed="1" thickBot="1" x14ac:dyDescent="0.3">
      <c r="A3986" s="287"/>
      <c r="B3986" s="287"/>
      <c r="C3986" s="287"/>
      <c r="D3986" s="325">
        <v>100458659</v>
      </c>
      <c r="E3986" s="326"/>
      <c r="F3986" s="326"/>
      <c r="G3986" s="326"/>
      <c r="H3986" s="326"/>
      <c r="I3986" s="327">
        <v>0.33</v>
      </c>
      <c r="J3986" s="326"/>
      <c r="K3986" s="326"/>
      <c r="L3986" s="328"/>
      <c r="M3986" s="326"/>
      <c r="N3986" s="326"/>
      <c r="O3986" s="327">
        <v>0.33</v>
      </c>
      <c r="P3986" s="326"/>
      <c r="Q3986" s="290">
        <v>0</v>
      </c>
    </row>
    <row r="3987" spans="1:17" ht="13.8" hidden="1" outlineLevel="1" collapsed="1" thickBot="1" x14ac:dyDescent="0.3">
      <c r="A3987" s="287"/>
      <c r="B3987" s="287"/>
      <c r="C3987" s="287"/>
      <c r="D3987" s="325">
        <v>100458660</v>
      </c>
      <c r="E3987" s="326"/>
      <c r="F3987" s="326"/>
      <c r="G3987" s="326"/>
      <c r="H3987" s="326"/>
      <c r="I3987" s="327">
        <v>0.17449999999999999</v>
      </c>
      <c r="J3987" s="326"/>
      <c r="K3987" s="326"/>
      <c r="L3987" s="328"/>
      <c r="M3987" s="326"/>
      <c r="N3987" s="326"/>
      <c r="O3987" s="327">
        <v>0.17449999999999999</v>
      </c>
      <c r="P3987" s="326"/>
      <c r="Q3987" s="290">
        <v>0</v>
      </c>
    </row>
    <row r="3988" spans="1:17" ht="13.8" hidden="1" outlineLevel="1" collapsed="1" thickBot="1" x14ac:dyDescent="0.3">
      <c r="A3988" s="287"/>
      <c r="B3988" s="287"/>
      <c r="C3988" s="287"/>
      <c r="D3988" s="325">
        <v>100458664</v>
      </c>
      <c r="E3988" s="326"/>
      <c r="F3988" s="326"/>
      <c r="G3988" s="326"/>
      <c r="H3988" s="326"/>
      <c r="I3988" s="327">
        <v>0.17449999999999999</v>
      </c>
      <c r="J3988" s="326"/>
      <c r="K3988" s="326"/>
      <c r="L3988" s="328"/>
      <c r="M3988" s="326"/>
      <c r="N3988" s="326"/>
      <c r="O3988" s="327">
        <v>0.17449999999999999</v>
      </c>
      <c r="P3988" s="326"/>
      <c r="Q3988" s="290">
        <v>0</v>
      </c>
    </row>
    <row r="3989" spans="1:17" ht="13.8" hidden="1" outlineLevel="1" collapsed="1" thickBot="1" x14ac:dyDescent="0.3">
      <c r="A3989" s="287"/>
      <c r="B3989" s="287"/>
      <c r="C3989" s="287"/>
      <c r="D3989" s="325">
        <v>100458573</v>
      </c>
      <c r="E3989" s="326"/>
      <c r="F3989" s="326"/>
      <c r="G3989" s="326"/>
      <c r="H3989" s="326"/>
      <c r="I3989" s="327">
        <v>0.17449999999999999</v>
      </c>
      <c r="J3989" s="326"/>
      <c r="K3989" s="326"/>
      <c r="L3989" s="328"/>
      <c r="M3989" s="326"/>
      <c r="N3989" s="326"/>
      <c r="O3989" s="327">
        <v>0.17449999999999999</v>
      </c>
      <c r="P3989" s="326"/>
      <c r="Q3989" s="290">
        <v>0</v>
      </c>
    </row>
    <row r="3990" spans="1:17" ht="13.8" hidden="1" outlineLevel="1" collapsed="1" thickBot="1" x14ac:dyDescent="0.3">
      <c r="A3990" s="287"/>
      <c r="B3990" s="287"/>
      <c r="C3990" s="287"/>
      <c r="D3990" s="325">
        <v>100458574</v>
      </c>
      <c r="E3990" s="326"/>
      <c r="F3990" s="326"/>
      <c r="G3990" s="326"/>
      <c r="H3990" s="326"/>
      <c r="I3990" s="327">
        <v>0.17449999999999999</v>
      </c>
      <c r="J3990" s="326"/>
      <c r="K3990" s="326"/>
      <c r="L3990" s="328"/>
      <c r="M3990" s="326"/>
      <c r="N3990" s="326"/>
      <c r="O3990" s="327">
        <v>0.17449999999999999</v>
      </c>
      <c r="P3990" s="326"/>
      <c r="Q3990" s="290">
        <v>0</v>
      </c>
    </row>
    <row r="3991" spans="1:17" ht="13.8" hidden="1" outlineLevel="1" collapsed="1" thickBot="1" x14ac:dyDescent="0.3">
      <c r="A3991" s="287"/>
      <c r="B3991" s="287"/>
      <c r="C3991" s="287"/>
      <c r="D3991" s="325">
        <v>100458577</v>
      </c>
      <c r="E3991" s="326"/>
      <c r="F3991" s="326"/>
      <c r="G3991" s="326"/>
      <c r="H3991" s="326"/>
      <c r="I3991" s="327">
        <v>0.17449999999999999</v>
      </c>
      <c r="J3991" s="326"/>
      <c r="K3991" s="326"/>
      <c r="L3991" s="328"/>
      <c r="M3991" s="326"/>
      <c r="N3991" s="326"/>
      <c r="O3991" s="327">
        <v>0.17449999999999999</v>
      </c>
      <c r="P3991" s="326"/>
      <c r="Q3991" s="290">
        <v>0</v>
      </c>
    </row>
    <row r="3992" spans="1:17" ht="13.8" hidden="1" outlineLevel="1" collapsed="1" thickBot="1" x14ac:dyDescent="0.3">
      <c r="A3992" s="287"/>
      <c r="B3992" s="287"/>
      <c r="C3992" s="287"/>
      <c r="D3992" s="325">
        <v>100458581</v>
      </c>
      <c r="E3992" s="326"/>
      <c r="F3992" s="326"/>
      <c r="G3992" s="326"/>
      <c r="H3992" s="326"/>
      <c r="I3992" s="327">
        <v>0.17449999999999999</v>
      </c>
      <c r="J3992" s="326"/>
      <c r="K3992" s="326"/>
      <c r="L3992" s="328"/>
      <c r="M3992" s="326"/>
      <c r="N3992" s="326"/>
      <c r="O3992" s="327">
        <v>0.17449999999999999</v>
      </c>
      <c r="P3992" s="326"/>
      <c r="Q3992" s="290">
        <v>0</v>
      </c>
    </row>
    <row r="3993" spans="1:17" ht="13.8" hidden="1" outlineLevel="1" collapsed="1" thickBot="1" x14ac:dyDescent="0.3">
      <c r="A3993" s="287"/>
      <c r="B3993" s="287"/>
      <c r="C3993" s="287"/>
      <c r="D3993" s="325">
        <v>100458590</v>
      </c>
      <c r="E3993" s="326"/>
      <c r="F3993" s="326"/>
      <c r="G3993" s="326"/>
      <c r="H3993" s="326"/>
      <c r="I3993" s="327">
        <v>0.17449999999999999</v>
      </c>
      <c r="J3993" s="326"/>
      <c r="K3993" s="326"/>
      <c r="L3993" s="328"/>
      <c r="M3993" s="326"/>
      <c r="N3993" s="326"/>
      <c r="O3993" s="327">
        <v>0.17449999999999999</v>
      </c>
      <c r="P3993" s="326"/>
      <c r="Q3993" s="290">
        <v>0</v>
      </c>
    </row>
    <row r="3994" spans="1:17" ht="13.8" hidden="1" outlineLevel="1" collapsed="1" thickBot="1" x14ac:dyDescent="0.3">
      <c r="A3994" s="287"/>
      <c r="B3994" s="287"/>
      <c r="C3994" s="287"/>
      <c r="D3994" s="325">
        <v>100458592</v>
      </c>
      <c r="E3994" s="326"/>
      <c r="F3994" s="326"/>
      <c r="G3994" s="326"/>
      <c r="H3994" s="326"/>
      <c r="I3994" s="327">
        <v>0.17449999999999999</v>
      </c>
      <c r="J3994" s="326"/>
      <c r="K3994" s="326"/>
      <c r="L3994" s="328"/>
      <c r="M3994" s="326"/>
      <c r="N3994" s="326"/>
      <c r="O3994" s="327">
        <v>0.17449999999999999</v>
      </c>
      <c r="P3994" s="326"/>
      <c r="Q3994" s="290">
        <v>0</v>
      </c>
    </row>
    <row r="3995" spans="1:17" ht="13.8" hidden="1" outlineLevel="1" collapsed="1" thickBot="1" x14ac:dyDescent="0.3">
      <c r="A3995" s="287"/>
      <c r="B3995" s="287"/>
      <c r="C3995" s="287"/>
      <c r="D3995" s="325">
        <v>100458619</v>
      </c>
      <c r="E3995" s="326"/>
      <c r="F3995" s="326"/>
      <c r="G3995" s="326"/>
      <c r="H3995" s="326"/>
      <c r="I3995" s="327">
        <v>0.17449999999999999</v>
      </c>
      <c r="J3995" s="326"/>
      <c r="K3995" s="326"/>
      <c r="L3995" s="328"/>
      <c r="M3995" s="326"/>
      <c r="N3995" s="326"/>
      <c r="O3995" s="327">
        <v>0.17449999999999999</v>
      </c>
      <c r="P3995" s="326"/>
      <c r="Q3995" s="290">
        <v>0</v>
      </c>
    </row>
    <row r="3996" spans="1:17" ht="13.8" hidden="1" outlineLevel="1" collapsed="1" thickBot="1" x14ac:dyDescent="0.3">
      <c r="A3996" s="287"/>
      <c r="B3996" s="287"/>
      <c r="C3996" s="287"/>
      <c r="D3996" s="325">
        <v>100458735</v>
      </c>
      <c r="E3996" s="326"/>
      <c r="F3996" s="326"/>
      <c r="G3996" s="326"/>
      <c r="H3996" s="326"/>
      <c r="I3996" s="327">
        <v>0.3</v>
      </c>
      <c r="J3996" s="326"/>
      <c r="K3996" s="326"/>
      <c r="L3996" s="328"/>
      <c r="M3996" s="326"/>
      <c r="N3996" s="326"/>
      <c r="O3996" s="327">
        <v>0.3</v>
      </c>
      <c r="P3996" s="326"/>
      <c r="Q3996" s="290">
        <v>0</v>
      </c>
    </row>
    <row r="3997" spans="1:17" ht="13.8" hidden="1" outlineLevel="1" collapsed="1" thickBot="1" x14ac:dyDescent="0.3">
      <c r="A3997" s="287"/>
      <c r="B3997" s="287"/>
      <c r="C3997" s="287"/>
      <c r="D3997" s="325">
        <v>100458737</v>
      </c>
      <c r="E3997" s="326"/>
      <c r="F3997" s="326"/>
      <c r="G3997" s="326"/>
      <c r="H3997" s="326"/>
      <c r="I3997" s="327">
        <v>0.4</v>
      </c>
      <c r="J3997" s="326"/>
      <c r="K3997" s="326"/>
      <c r="L3997" s="328"/>
      <c r="M3997" s="326"/>
      <c r="N3997" s="326"/>
      <c r="O3997" s="327">
        <v>0.4</v>
      </c>
      <c r="P3997" s="326"/>
      <c r="Q3997" s="290">
        <v>0</v>
      </c>
    </row>
    <row r="3998" spans="1:17" ht="13.8" hidden="1" outlineLevel="1" collapsed="1" thickBot="1" x14ac:dyDescent="0.3">
      <c r="A3998" s="287"/>
      <c r="B3998" s="287"/>
      <c r="C3998" s="287"/>
      <c r="D3998" s="325">
        <v>100458739</v>
      </c>
      <c r="E3998" s="326"/>
      <c r="F3998" s="326"/>
      <c r="G3998" s="326"/>
      <c r="H3998" s="326"/>
      <c r="I3998" s="327">
        <v>0.41</v>
      </c>
      <c r="J3998" s="326"/>
      <c r="K3998" s="326"/>
      <c r="L3998" s="328"/>
      <c r="M3998" s="326"/>
      <c r="N3998" s="326"/>
      <c r="O3998" s="327">
        <v>0.41</v>
      </c>
      <c r="P3998" s="326"/>
      <c r="Q3998" s="290">
        <v>0</v>
      </c>
    </row>
    <row r="3999" spans="1:17" ht="13.8" hidden="1" outlineLevel="1" collapsed="1" thickBot="1" x14ac:dyDescent="0.3">
      <c r="A3999" s="287"/>
      <c r="B3999" s="287"/>
      <c r="C3999" s="287"/>
      <c r="D3999" s="325">
        <v>100458740</v>
      </c>
      <c r="E3999" s="326"/>
      <c r="F3999" s="326"/>
      <c r="G3999" s="326"/>
      <c r="H3999" s="326"/>
      <c r="I3999" s="327">
        <v>0.17449999999999999</v>
      </c>
      <c r="J3999" s="326"/>
      <c r="K3999" s="326"/>
      <c r="L3999" s="328"/>
      <c r="M3999" s="326"/>
      <c r="N3999" s="326"/>
      <c r="O3999" s="327">
        <v>0.17449999999999999</v>
      </c>
      <c r="P3999" s="326"/>
      <c r="Q3999" s="290">
        <v>0</v>
      </c>
    </row>
    <row r="4000" spans="1:17" ht="13.8" hidden="1" outlineLevel="1" collapsed="1" thickBot="1" x14ac:dyDescent="0.3">
      <c r="A4000" s="287"/>
      <c r="B4000" s="287"/>
      <c r="C4000" s="287"/>
      <c r="D4000" s="325">
        <v>100458742</v>
      </c>
      <c r="E4000" s="326"/>
      <c r="F4000" s="326"/>
      <c r="G4000" s="326"/>
      <c r="H4000" s="326"/>
      <c r="I4000" s="327">
        <v>0.17449999999999999</v>
      </c>
      <c r="J4000" s="326"/>
      <c r="K4000" s="326"/>
      <c r="L4000" s="328"/>
      <c r="M4000" s="326"/>
      <c r="N4000" s="326"/>
      <c r="O4000" s="327">
        <v>0.17449999999999999</v>
      </c>
      <c r="P4000" s="326"/>
      <c r="Q4000" s="290">
        <v>0</v>
      </c>
    </row>
    <row r="4001" spans="1:17" ht="13.8" hidden="1" outlineLevel="1" collapsed="1" thickBot="1" x14ac:dyDescent="0.3">
      <c r="A4001" s="287"/>
      <c r="B4001" s="287"/>
      <c r="C4001" s="287"/>
      <c r="D4001" s="325">
        <v>100458744</v>
      </c>
      <c r="E4001" s="326"/>
      <c r="F4001" s="326"/>
      <c r="G4001" s="326"/>
      <c r="H4001" s="326"/>
      <c r="I4001" s="327">
        <v>0.17449999999999999</v>
      </c>
      <c r="J4001" s="326"/>
      <c r="K4001" s="326"/>
      <c r="L4001" s="328"/>
      <c r="M4001" s="326"/>
      <c r="N4001" s="326"/>
      <c r="O4001" s="327">
        <v>0.17449999999999999</v>
      </c>
      <c r="P4001" s="326"/>
      <c r="Q4001" s="290">
        <v>0</v>
      </c>
    </row>
    <row r="4002" spans="1:17" ht="13.8" hidden="1" outlineLevel="1" collapsed="1" thickBot="1" x14ac:dyDescent="0.3">
      <c r="A4002" s="287"/>
      <c r="B4002" s="287"/>
      <c r="C4002" s="287"/>
      <c r="D4002" s="325">
        <v>100458746</v>
      </c>
      <c r="E4002" s="326"/>
      <c r="F4002" s="326"/>
      <c r="G4002" s="326"/>
      <c r="H4002" s="326"/>
      <c r="I4002" s="327">
        <v>0.17449999999999999</v>
      </c>
      <c r="J4002" s="326"/>
      <c r="K4002" s="326"/>
      <c r="L4002" s="328"/>
      <c r="M4002" s="326"/>
      <c r="N4002" s="326"/>
      <c r="O4002" s="327">
        <v>0.17449999999999999</v>
      </c>
      <c r="P4002" s="326"/>
      <c r="Q4002" s="290">
        <v>0</v>
      </c>
    </row>
    <row r="4003" spans="1:17" ht="13.8" hidden="1" outlineLevel="1" collapsed="1" thickBot="1" x14ac:dyDescent="0.3">
      <c r="A4003" s="287"/>
      <c r="B4003" s="287"/>
      <c r="C4003" s="287"/>
      <c r="D4003" s="325">
        <v>100458747</v>
      </c>
      <c r="E4003" s="326"/>
      <c r="F4003" s="326"/>
      <c r="G4003" s="326"/>
      <c r="H4003" s="326"/>
      <c r="I4003" s="327">
        <v>0.17449999999999999</v>
      </c>
      <c r="J4003" s="326"/>
      <c r="K4003" s="326"/>
      <c r="L4003" s="328"/>
      <c r="M4003" s="326"/>
      <c r="N4003" s="326"/>
      <c r="O4003" s="327">
        <v>0.17449999999999999</v>
      </c>
      <c r="P4003" s="326"/>
      <c r="Q4003" s="290">
        <v>0</v>
      </c>
    </row>
    <row r="4004" spans="1:17" ht="13.8" hidden="1" outlineLevel="1" collapsed="1" thickBot="1" x14ac:dyDescent="0.3">
      <c r="A4004" s="287"/>
      <c r="B4004" s="287"/>
      <c r="C4004" s="287"/>
      <c r="D4004" s="325">
        <v>100458751</v>
      </c>
      <c r="E4004" s="326"/>
      <c r="F4004" s="326"/>
      <c r="G4004" s="326"/>
      <c r="H4004" s="326"/>
      <c r="I4004" s="327">
        <v>0.17449999999999999</v>
      </c>
      <c r="J4004" s="326"/>
      <c r="K4004" s="326"/>
      <c r="L4004" s="328"/>
      <c r="M4004" s="326"/>
      <c r="N4004" s="326"/>
      <c r="O4004" s="327">
        <v>0.17449999999999999</v>
      </c>
      <c r="P4004" s="326"/>
      <c r="Q4004" s="290">
        <v>0</v>
      </c>
    </row>
    <row r="4005" spans="1:17" ht="13.8" hidden="1" outlineLevel="1" collapsed="1" thickBot="1" x14ac:dyDescent="0.3">
      <c r="A4005" s="287"/>
      <c r="B4005" s="287"/>
      <c r="C4005" s="287"/>
      <c r="D4005" s="325">
        <v>100458752</v>
      </c>
      <c r="E4005" s="326"/>
      <c r="F4005" s="326"/>
      <c r="G4005" s="326"/>
      <c r="H4005" s="326"/>
      <c r="I4005" s="327">
        <v>0.17449999999999999</v>
      </c>
      <c r="J4005" s="326"/>
      <c r="K4005" s="326"/>
      <c r="L4005" s="328"/>
      <c r="M4005" s="326"/>
      <c r="N4005" s="326"/>
      <c r="O4005" s="327">
        <v>0.17449999999999999</v>
      </c>
      <c r="P4005" s="326"/>
      <c r="Q4005" s="290">
        <v>0</v>
      </c>
    </row>
    <row r="4006" spans="1:17" ht="13.8" hidden="1" outlineLevel="1" collapsed="1" thickBot="1" x14ac:dyDescent="0.3">
      <c r="A4006" s="287"/>
      <c r="B4006" s="287"/>
      <c r="C4006" s="287"/>
      <c r="D4006" s="325">
        <v>100458753</v>
      </c>
      <c r="E4006" s="326"/>
      <c r="F4006" s="326"/>
      <c r="G4006" s="326"/>
      <c r="H4006" s="326"/>
      <c r="I4006" s="327">
        <v>0.27</v>
      </c>
      <c r="J4006" s="326"/>
      <c r="K4006" s="326"/>
      <c r="L4006" s="328"/>
      <c r="M4006" s="326"/>
      <c r="N4006" s="326"/>
      <c r="O4006" s="327">
        <v>0.27</v>
      </c>
      <c r="P4006" s="326"/>
      <c r="Q4006" s="290">
        <v>0</v>
      </c>
    </row>
    <row r="4007" spans="1:17" ht="13.8" hidden="1" outlineLevel="1" collapsed="1" thickBot="1" x14ac:dyDescent="0.3">
      <c r="A4007" s="287"/>
      <c r="B4007" s="287"/>
      <c r="C4007" s="287"/>
      <c r="D4007" s="325">
        <v>100458756</v>
      </c>
      <c r="E4007" s="326"/>
      <c r="F4007" s="326"/>
      <c r="G4007" s="326"/>
      <c r="H4007" s="326"/>
      <c r="I4007" s="327">
        <v>0.17449999999999999</v>
      </c>
      <c r="J4007" s="326"/>
      <c r="K4007" s="326"/>
      <c r="L4007" s="328"/>
      <c r="M4007" s="326"/>
      <c r="N4007" s="326"/>
      <c r="O4007" s="327">
        <v>0.17449999999999999</v>
      </c>
      <c r="P4007" s="326"/>
      <c r="Q4007" s="290">
        <v>0</v>
      </c>
    </row>
    <row r="4008" spans="1:17" ht="13.8" hidden="1" outlineLevel="1" collapsed="1" thickBot="1" x14ac:dyDescent="0.3">
      <c r="A4008" s="287"/>
      <c r="B4008" s="287"/>
      <c r="C4008" s="287"/>
      <c r="D4008" s="325">
        <v>100458760</v>
      </c>
      <c r="E4008" s="326"/>
      <c r="F4008" s="326"/>
      <c r="G4008" s="326"/>
      <c r="H4008" s="326"/>
      <c r="I4008" s="327">
        <v>0.17449999999999999</v>
      </c>
      <c r="J4008" s="326"/>
      <c r="K4008" s="326"/>
      <c r="L4008" s="328"/>
      <c r="M4008" s="326"/>
      <c r="N4008" s="326"/>
      <c r="O4008" s="327">
        <v>0.17449999999999999</v>
      </c>
      <c r="P4008" s="326"/>
      <c r="Q4008" s="290">
        <v>0</v>
      </c>
    </row>
    <row r="4009" spans="1:17" ht="13.8" hidden="1" outlineLevel="1" collapsed="1" thickBot="1" x14ac:dyDescent="0.3">
      <c r="A4009" s="287"/>
      <c r="B4009" s="287"/>
      <c r="C4009" s="287"/>
      <c r="D4009" s="325">
        <v>100458764</v>
      </c>
      <c r="E4009" s="326"/>
      <c r="F4009" s="326"/>
      <c r="G4009" s="326"/>
      <c r="H4009" s="326"/>
      <c r="I4009" s="327">
        <v>0.17449999999999999</v>
      </c>
      <c r="J4009" s="326"/>
      <c r="K4009" s="326"/>
      <c r="L4009" s="328"/>
      <c r="M4009" s="326"/>
      <c r="N4009" s="326"/>
      <c r="O4009" s="327">
        <v>0.17449999999999999</v>
      </c>
      <c r="P4009" s="326"/>
      <c r="Q4009" s="290">
        <v>0</v>
      </c>
    </row>
    <row r="4010" spans="1:17" ht="13.8" hidden="1" outlineLevel="1" collapsed="1" thickBot="1" x14ac:dyDescent="0.3">
      <c r="A4010" s="287"/>
      <c r="B4010" s="287"/>
      <c r="C4010" s="287"/>
      <c r="D4010" s="325">
        <v>100458765</v>
      </c>
      <c r="E4010" s="326"/>
      <c r="F4010" s="326"/>
      <c r="G4010" s="326"/>
      <c r="H4010" s="326"/>
      <c r="I4010" s="327">
        <v>0.17449999999999999</v>
      </c>
      <c r="J4010" s="326"/>
      <c r="K4010" s="326"/>
      <c r="L4010" s="328"/>
      <c r="M4010" s="326"/>
      <c r="N4010" s="326"/>
      <c r="O4010" s="327">
        <v>0.17449999999999999</v>
      </c>
      <c r="P4010" s="326"/>
      <c r="Q4010" s="290">
        <v>0</v>
      </c>
    </row>
    <row r="4011" spans="1:17" ht="13.8" hidden="1" outlineLevel="1" collapsed="1" thickBot="1" x14ac:dyDescent="0.3">
      <c r="A4011" s="287"/>
      <c r="B4011" s="287"/>
      <c r="C4011" s="287"/>
      <c r="D4011" s="325">
        <v>100458766</v>
      </c>
      <c r="E4011" s="326"/>
      <c r="F4011" s="326"/>
      <c r="G4011" s="326"/>
      <c r="H4011" s="326"/>
      <c r="I4011" s="327">
        <v>0.17449999999999999</v>
      </c>
      <c r="J4011" s="326"/>
      <c r="K4011" s="326"/>
      <c r="L4011" s="328"/>
      <c r="M4011" s="326"/>
      <c r="N4011" s="326"/>
      <c r="O4011" s="327">
        <v>0.17449999999999999</v>
      </c>
      <c r="P4011" s="326"/>
      <c r="Q4011" s="290">
        <v>0</v>
      </c>
    </row>
    <row r="4012" spans="1:17" ht="13.8" hidden="1" outlineLevel="1" collapsed="1" thickBot="1" x14ac:dyDescent="0.3">
      <c r="A4012" s="287"/>
      <c r="B4012" s="287"/>
      <c r="C4012" s="287"/>
      <c r="D4012" s="325">
        <v>100458771</v>
      </c>
      <c r="E4012" s="326"/>
      <c r="F4012" s="326"/>
      <c r="G4012" s="326"/>
      <c r="H4012" s="326"/>
      <c r="I4012" s="327">
        <v>0.4</v>
      </c>
      <c r="J4012" s="326"/>
      <c r="K4012" s="326"/>
      <c r="L4012" s="328"/>
      <c r="M4012" s="326"/>
      <c r="N4012" s="326"/>
      <c r="O4012" s="327">
        <v>0.4</v>
      </c>
      <c r="P4012" s="326"/>
      <c r="Q4012" s="290">
        <v>0</v>
      </c>
    </row>
    <row r="4013" spans="1:17" ht="13.8" hidden="1" outlineLevel="1" collapsed="1" thickBot="1" x14ac:dyDescent="0.3">
      <c r="A4013" s="287"/>
      <c r="B4013" s="287"/>
      <c r="C4013" s="287"/>
      <c r="D4013" s="325">
        <v>100458772</v>
      </c>
      <c r="E4013" s="326"/>
      <c r="F4013" s="326"/>
      <c r="G4013" s="326"/>
      <c r="H4013" s="326"/>
      <c r="I4013" s="327">
        <v>0.35</v>
      </c>
      <c r="J4013" s="326"/>
      <c r="K4013" s="326"/>
      <c r="L4013" s="328"/>
      <c r="M4013" s="326"/>
      <c r="N4013" s="326"/>
      <c r="O4013" s="327">
        <v>0.35</v>
      </c>
      <c r="P4013" s="326"/>
      <c r="Q4013" s="290">
        <v>0</v>
      </c>
    </row>
    <row r="4014" spans="1:17" ht="13.8" hidden="1" outlineLevel="1" collapsed="1" thickBot="1" x14ac:dyDescent="0.3">
      <c r="A4014" s="287"/>
      <c r="B4014" s="287"/>
      <c r="C4014" s="287"/>
      <c r="D4014" s="325">
        <v>100458774</v>
      </c>
      <c r="E4014" s="326"/>
      <c r="F4014" s="326"/>
      <c r="G4014" s="326"/>
      <c r="H4014" s="326"/>
      <c r="I4014" s="327">
        <v>0.17449999999999999</v>
      </c>
      <c r="J4014" s="326"/>
      <c r="K4014" s="326"/>
      <c r="L4014" s="328"/>
      <c r="M4014" s="326"/>
      <c r="N4014" s="326"/>
      <c r="O4014" s="327">
        <v>0.17449999999999999</v>
      </c>
      <c r="P4014" s="326"/>
      <c r="Q4014" s="290">
        <v>0</v>
      </c>
    </row>
    <row r="4015" spans="1:17" ht="13.8" hidden="1" outlineLevel="1" collapsed="1" thickBot="1" x14ac:dyDescent="0.3">
      <c r="A4015" s="287"/>
      <c r="B4015" s="287"/>
      <c r="C4015" s="287"/>
      <c r="D4015" s="325">
        <v>100458777</v>
      </c>
      <c r="E4015" s="326"/>
      <c r="F4015" s="326"/>
      <c r="G4015" s="326"/>
      <c r="H4015" s="326"/>
      <c r="I4015" s="327">
        <v>0.17449999999999999</v>
      </c>
      <c r="J4015" s="326"/>
      <c r="K4015" s="326"/>
      <c r="L4015" s="328"/>
      <c r="M4015" s="326"/>
      <c r="N4015" s="326"/>
      <c r="O4015" s="327">
        <v>0.17449999999999999</v>
      </c>
      <c r="P4015" s="326"/>
      <c r="Q4015" s="290">
        <v>0</v>
      </c>
    </row>
    <row r="4016" spans="1:17" ht="13.8" hidden="1" outlineLevel="1" collapsed="1" thickBot="1" x14ac:dyDescent="0.3">
      <c r="A4016" s="287"/>
      <c r="B4016" s="287"/>
      <c r="C4016" s="287"/>
      <c r="D4016" s="325">
        <v>100458779</v>
      </c>
      <c r="E4016" s="326"/>
      <c r="F4016" s="326"/>
      <c r="G4016" s="326"/>
      <c r="H4016" s="326"/>
      <c r="I4016" s="327">
        <v>0.39</v>
      </c>
      <c r="J4016" s="326"/>
      <c r="K4016" s="326"/>
      <c r="L4016" s="328"/>
      <c r="M4016" s="326"/>
      <c r="N4016" s="326"/>
      <c r="O4016" s="327">
        <v>0.39</v>
      </c>
      <c r="P4016" s="326"/>
      <c r="Q4016" s="290">
        <v>0</v>
      </c>
    </row>
    <row r="4017" spans="1:17" ht="13.8" hidden="1" outlineLevel="1" collapsed="1" thickBot="1" x14ac:dyDescent="0.3">
      <c r="A4017" s="287"/>
      <c r="B4017" s="287"/>
      <c r="C4017" s="287"/>
      <c r="D4017" s="325">
        <v>100458781</v>
      </c>
      <c r="E4017" s="326"/>
      <c r="F4017" s="326"/>
      <c r="G4017" s="326"/>
      <c r="H4017" s="326"/>
      <c r="I4017" s="327">
        <v>0.35</v>
      </c>
      <c r="J4017" s="326"/>
      <c r="K4017" s="326"/>
      <c r="L4017" s="328"/>
      <c r="M4017" s="326"/>
      <c r="N4017" s="326"/>
      <c r="O4017" s="327">
        <v>0.35</v>
      </c>
      <c r="P4017" s="326"/>
      <c r="Q4017" s="290">
        <v>0</v>
      </c>
    </row>
    <row r="4018" spans="1:17" ht="13.8" hidden="1" outlineLevel="1" collapsed="1" thickBot="1" x14ac:dyDescent="0.3">
      <c r="A4018" s="287"/>
      <c r="B4018" s="287"/>
      <c r="C4018" s="287"/>
      <c r="D4018" s="325">
        <v>100458784</v>
      </c>
      <c r="E4018" s="326"/>
      <c r="F4018" s="326"/>
      <c r="G4018" s="326"/>
      <c r="H4018" s="326"/>
      <c r="I4018" s="327">
        <v>0.55000000000000004</v>
      </c>
      <c r="J4018" s="326"/>
      <c r="K4018" s="326"/>
      <c r="L4018" s="328"/>
      <c r="M4018" s="326"/>
      <c r="N4018" s="326"/>
      <c r="O4018" s="327">
        <v>0.55000000000000004</v>
      </c>
      <c r="P4018" s="326"/>
      <c r="Q4018" s="290">
        <v>0</v>
      </c>
    </row>
    <row r="4019" spans="1:17" ht="13.8" hidden="1" outlineLevel="1" collapsed="1" thickBot="1" x14ac:dyDescent="0.3">
      <c r="A4019" s="287"/>
      <c r="B4019" s="287"/>
      <c r="C4019" s="287"/>
      <c r="D4019" s="325">
        <v>100458785</v>
      </c>
      <c r="E4019" s="326"/>
      <c r="F4019" s="326"/>
      <c r="G4019" s="326"/>
      <c r="H4019" s="326"/>
      <c r="I4019" s="327">
        <v>0.17449999999999999</v>
      </c>
      <c r="J4019" s="326"/>
      <c r="K4019" s="326"/>
      <c r="L4019" s="328"/>
      <c r="M4019" s="326"/>
      <c r="N4019" s="326"/>
      <c r="O4019" s="327">
        <v>0.17449999999999999</v>
      </c>
      <c r="P4019" s="326"/>
      <c r="Q4019" s="290">
        <v>0</v>
      </c>
    </row>
    <row r="4020" spans="1:17" ht="13.8" hidden="1" outlineLevel="1" collapsed="1" thickBot="1" x14ac:dyDescent="0.3">
      <c r="A4020" s="287"/>
      <c r="B4020" s="287"/>
      <c r="C4020" s="287"/>
      <c r="D4020" s="325">
        <v>100458787</v>
      </c>
      <c r="E4020" s="326"/>
      <c r="F4020" s="326"/>
      <c r="G4020" s="326"/>
      <c r="H4020" s="326"/>
      <c r="I4020" s="327">
        <v>0.09</v>
      </c>
      <c r="J4020" s="326"/>
      <c r="K4020" s="326"/>
      <c r="L4020" s="328"/>
      <c r="M4020" s="326"/>
      <c r="N4020" s="326"/>
      <c r="O4020" s="327">
        <v>0.09</v>
      </c>
      <c r="P4020" s="326"/>
      <c r="Q4020" s="290">
        <v>0</v>
      </c>
    </row>
    <row r="4021" spans="1:17" ht="13.8" hidden="1" outlineLevel="1" collapsed="1" thickBot="1" x14ac:dyDescent="0.3">
      <c r="A4021" s="287"/>
      <c r="B4021" s="287"/>
      <c r="C4021" s="287"/>
      <c r="D4021" s="325">
        <v>100458788</v>
      </c>
      <c r="E4021" s="326"/>
      <c r="F4021" s="326"/>
      <c r="G4021" s="326"/>
      <c r="H4021" s="326"/>
      <c r="I4021" s="327">
        <v>0.17449999999999999</v>
      </c>
      <c r="J4021" s="326"/>
      <c r="K4021" s="326"/>
      <c r="L4021" s="328"/>
      <c r="M4021" s="326"/>
      <c r="N4021" s="326"/>
      <c r="O4021" s="327">
        <v>0.17449999999999999</v>
      </c>
      <c r="P4021" s="326"/>
      <c r="Q4021" s="290">
        <v>0</v>
      </c>
    </row>
    <row r="4022" spans="1:17" ht="13.8" hidden="1" outlineLevel="1" collapsed="1" thickBot="1" x14ac:dyDescent="0.3">
      <c r="A4022" s="287"/>
      <c r="B4022" s="287"/>
      <c r="C4022" s="287"/>
      <c r="D4022" s="325">
        <v>100458791</v>
      </c>
      <c r="E4022" s="326"/>
      <c r="F4022" s="326"/>
      <c r="G4022" s="326"/>
      <c r="H4022" s="326"/>
      <c r="I4022" s="327">
        <v>0.17749999999999999</v>
      </c>
      <c r="J4022" s="326"/>
      <c r="K4022" s="326"/>
      <c r="L4022" s="328"/>
      <c r="M4022" s="326"/>
      <c r="N4022" s="326"/>
      <c r="O4022" s="327">
        <v>0.17749999999999999</v>
      </c>
      <c r="P4022" s="326"/>
      <c r="Q4022" s="290">
        <v>0</v>
      </c>
    </row>
    <row r="4023" spans="1:17" ht="13.8" hidden="1" outlineLevel="1" collapsed="1" thickBot="1" x14ac:dyDescent="0.3">
      <c r="A4023" s="287"/>
      <c r="B4023" s="287"/>
      <c r="C4023" s="287"/>
      <c r="D4023" s="325">
        <v>100458793</v>
      </c>
      <c r="E4023" s="326"/>
      <c r="F4023" s="326"/>
      <c r="G4023" s="326"/>
      <c r="H4023" s="326"/>
      <c r="I4023" s="327">
        <v>0.04</v>
      </c>
      <c r="J4023" s="326"/>
      <c r="K4023" s="326"/>
      <c r="L4023" s="328"/>
      <c r="M4023" s="326"/>
      <c r="N4023" s="326"/>
      <c r="O4023" s="327">
        <v>0.04</v>
      </c>
      <c r="P4023" s="326"/>
      <c r="Q4023" s="290">
        <v>0</v>
      </c>
    </row>
    <row r="4024" spans="1:17" ht="13.8" hidden="1" outlineLevel="1" collapsed="1" thickBot="1" x14ac:dyDescent="0.3">
      <c r="A4024" s="287"/>
      <c r="B4024" s="287"/>
      <c r="C4024" s="287"/>
      <c r="D4024" s="325">
        <v>100458795</v>
      </c>
      <c r="E4024" s="326"/>
      <c r="F4024" s="326"/>
      <c r="G4024" s="326"/>
      <c r="H4024" s="326"/>
      <c r="I4024" s="327">
        <v>0.17449999999999999</v>
      </c>
      <c r="J4024" s="326"/>
      <c r="K4024" s="326"/>
      <c r="L4024" s="328"/>
      <c r="M4024" s="326"/>
      <c r="N4024" s="326"/>
      <c r="O4024" s="327">
        <v>0.17449999999999999</v>
      </c>
      <c r="P4024" s="326"/>
      <c r="Q4024" s="290">
        <v>0</v>
      </c>
    </row>
    <row r="4025" spans="1:17" ht="13.8" hidden="1" outlineLevel="1" collapsed="1" thickBot="1" x14ac:dyDescent="0.3">
      <c r="A4025" s="287"/>
      <c r="B4025" s="287"/>
      <c r="C4025" s="287"/>
      <c r="D4025" s="325">
        <v>100458797</v>
      </c>
      <c r="E4025" s="326"/>
      <c r="F4025" s="326"/>
      <c r="G4025" s="326"/>
      <c r="H4025" s="326"/>
      <c r="I4025" s="327">
        <v>0.17449999999999999</v>
      </c>
      <c r="J4025" s="326"/>
      <c r="K4025" s="326"/>
      <c r="L4025" s="328"/>
      <c r="M4025" s="326"/>
      <c r="N4025" s="326"/>
      <c r="O4025" s="327">
        <v>0.17449999999999999</v>
      </c>
      <c r="P4025" s="326"/>
      <c r="Q4025" s="290">
        <v>0</v>
      </c>
    </row>
    <row r="4026" spans="1:17" ht="13.8" hidden="1" outlineLevel="1" collapsed="1" thickBot="1" x14ac:dyDescent="0.3">
      <c r="A4026" s="287"/>
      <c r="B4026" s="287"/>
      <c r="C4026" s="287"/>
      <c r="D4026" s="325">
        <v>100458798</v>
      </c>
      <c r="E4026" s="326"/>
      <c r="F4026" s="326"/>
      <c r="G4026" s="326"/>
      <c r="H4026" s="326"/>
      <c r="I4026" s="327">
        <v>6.5000000000000002E-2</v>
      </c>
      <c r="J4026" s="326"/>
      <c r="K4026" s="326"/>
      <c r="L4026" s="328"/>
      <c r="M4026" s="326"/>
      <c r="N4026" s="326"/>
      <c r="O4026" s="327">
        <v>6.5000000000000002E-2</v>
      </c>
      <c r="P4026" s="326"/>
      <c r="Q4026" s="290">
        <v>0</v>
      </c>
    </row>
    <row r="4027" spans="1:17" ht="13.8" hidden="1" outlineLevel="1" collapsed="1" thickBot="1" x14ac:dyDescent="0.3">
      <c r="A4027" s="287"/>
      <c r="B4027" s="287"/>
      <c r="C4027" s="287"/>
      <c r="D4027" s="325">
        <v>100458799</v>
      </c>
      <c r="E4027" s="326"/>
      <c r="F4027" s="326"/>
      <c r="G4027" s="326"/>
      <c r="H4027" s="326"/>
      <c r="I4027" s="327">
        <v>0.17449999999999999</v>
      </c>
      <c r="J4027" s="326"/>
      <c r="K4027" s="326"/>
      <c r="L4027" s="328"/>
      <c r="M4027" s="326"/>
      <c r="N4027" s="326"/>
      <c r="O4027" s="327">
        <v>0.17449999999999999</v>
      </c>
      <c r="P4027" s="326"/>
      <c r="Q4027" s="290">
        <v>0</v>
      </c>
    </row>
    <row r="4028" spans="1:17" ht="13.8" hidden="1" outlineLevel="1" collapsed="1" thickBot="1" x14ac:dyDescent="0.3">
      <c r="A4028" s="287"/>
      <c r="B4028" s="287"/>
      <c r="C4028" s="287"/>
      <c r="D4028" s="325">
        <v>100458800</v>
      </c>
      <c r="E4028" s="326"/>
      <c r="F4028" s="326"/>
      <c r="G4028" s="326"/>
      <c r="H4028" s="326"/>
      <c r="I4028" s="327">
        <v>0.17449999999999999</v>
      </c>
      <c r="J4028" s="326"/>
      <c r="K4028" s="326"/>
      <c r="L4028" s="328"/>
      <c r="M4028" s="326"/>
      <c r="N4028" s="326"/>
      <c r="O4028" s="327">
        <v>0.17449999999999999</v>
      </c>
      <c r="P4028" s="326"/>
      <c r="Q4028" s="290">
        <v>0</v>
      </c>
    </row>
    <row r="4029" spans="1:17" ht="13.8" hidden="1" outlineLevel="1" collapsed="1" thickBot="1" x14ac:dyDescent="0.3">
      <c r="A4029" s="287"/>
      <c r="B4029" s="287"/>
      <c r="C4029" s="287"/>
      <c r="D4029" s="325">
        <v>100458801</v>
      </c>
      <c r="E4029" s="326"/>
      <c r="F4029" s="326"/>
      <c r="G4029" s="326"/>
      <c r="H4029" s="326"/>
      <c r="I4029" s="327">
        <v>0.17449999999999999</v>
      </c>
      <c r="J4029" s="326"/>
      <c r="K4029" s="326"/>
      <c r="L4029" s="328"/>
      <c r="M4029" s="326"/>
      <c r="N4029" s="326"/>
      <c r="O4029" s="327">
        <v>0.17449999999999999</v>
      </c>
      <c r="P4029" s="326"/>
      <c r="Q4029" s="290">
        <v>0</v>
      </c>
    </row>
    <row r="4030" spans="1:17" ht="13.8" hidden="1" outlineLevel="1" collapsed="1" thickBot="1" x14ac:dyDescent="0.3">
      <c r="A4030" s="287"/>
      <c r="B4030" s="287"/>
      <c r="C4030" s="287"/>
      <c r="D4030" s="325">
        <v>100458802</v>
      </c>
      <c r="E4030" s="326"/>
      <c r="F4030" s="326"/>
      <c r="G4030" s="326"/>
      <c r="H4030" s="326"/>
      <c r="I4030" s="327">
        <v>0.17449999999999999</v>
      </c>
      <c r="J4030" s="326"/>
      <c r="K4030" s="326"/>
      <c r="L4030" s="328"/>
      <c r="M4030" s="326"/>
      <c r="N4030" s="326"/>
      <c r="O4030" s="327">
        <v>0.17449999999999999</v>
      </c>
      <c r="P4030" s="326"/>
      <c r="Q4030" s="290">
        <v>0</v>
      </c>
    </row>
    <row r="4031" spans="1:17" ht="13.8" hidden="1" outlineLevel="1" collapsed="1" thickBot="1" x14ac:dyDescent="0.3">
      <c r="A4031" s="287"/>
      <c r="B4031" s="287"/>
      <c r="C4031" s="287"/>
      <c r="D4031" s="325">
        <v>100458803</v>
      </c>
      <c r="E4031" s="326"/>
      <c r="F4031" s="326"/>
      <c r="G4031" s="326"/>
      <c r="H4031" s="326"/>
      <c r="I4031" s="327">
        <v>0.42</v>
      </c>
      <c r="J4031" s="326"/>
      <c r="K4031" s="326"/>
      <c r="L4031" s="328"/>
      <c r="M4031" s="326"/>
      <c r="N4031" s="326"/>
      <c r="O4031" s="327">
        <v>0.42</v>
      </c>
      <c r="P4031" s="326"/>
      <c r="Q4031" s="290">
        <v>0</v>
      </c>
    </row>
    <row r="4032" spans="1:17" ht="13.8" hidden="1" outlineLevel="1" collapsed="1" thickBot="1" x14ac:dyDescent="0.3">
      <c r="A4032" s="287"/>
      <c r="B4032" s="287"/>
      <c r="C4032" s="287"/>
      <c r="D4032" s="325">
        <v>100459163</v>
      </c>
      <c r="E4032" s="326"/>
      <c r="F4032" s="326"/>
      <c r="G4032" s="326"/>
      <c r="H4032" s="326"/>
      <c r="I4032" s="327">
        <v>0.33</v>
      </c>
      <c r="J4032" s="326"/>
      <c r="K4032" s="326"/>
      <c r="L4032" s="328"/>
      <c r="M4032" s="326"/>
      <c r="N4032" s="326"/>
      <c r="O4032" s="327">
        <v>0.33</v>
      </c>
      <c r="P4032" s="326"/>
      <c r="Q4032" s="290">
        <v>0</v>
      </c>
    </row>
    <row r="4033" spans="1:17" ht="13.8" hidden="1" outlineLevel="1" collapsed="1" thickBot="1" x14ac:dyDescent="0.3">
      <c r="A4033" s="287"/>
      <c r="B4033" s="287"/>
      <c r="C4033" s="287"/>
      <c r="D4033" s="325">
        <v>100459167</v>
      </c>
      <c r="E4033" s="326"/>
      <c r="F4033" s="326"/>
      <c r="G4033" s="326"/>
      <c r="H4033" s="326"/>
      <c r="I4033" s="327">
        <v>0.17449999999999999</v>
      </c>
      <c r="J4033" s="326"/>
      <c r="K4033" s="326"/>
      <c r="L4033" s="328"/>
      <c r="M4033" s="326"/>
      <c r="N4033" s="326"/>
      <c r="O4033" s="327">
        <v>0.17449999999999999</v>
      </c>
      <c r="P4033" s="326"/>
      <c r="Q4033" s="290">
        <v>0</v>
      </c>
    </row>
    <row r="4034" spans="1:17" ht="13.8" hidden="1" outlineLevel="1" collapsed="1" thickBot="1" x14ac:dyDescent="0.3">
      <c r="A4034" s="287"/>
      <c r="B4034" s="287"/>
      <c r="C4034" s="287"/>
      <c r="D4034" s="325">
        <v>100459169</v>
      </c>
      <c r="E4034" s="326"/>
      <c r="F4034" s="326"/>
      <c r="G4034" s="326"/>
      <c r="H4034" s="326"/>
      <c r="I4034" s="327">
        <v>0.17449999999999999</v>
      </c>
      <c r="J4034" s="326"/>
      <c r="K4034" s="326"/>
      <c r="L4034" s="328"/>
      <c r="M4034" s="326"/>
      <c r="N4034" s="326"/>
      <c r="O4034" s="327">
        <v>0.17449999999999999</v>
      </c>
      <c r="P4034" s="326"/>
      <c r="Q4034" s="290">
        <v>0</v>
      </c>
    </row>
    <row r="4035" spans="1:17" ht="13.8" hidden="1" outlineLevel="1" collapsed="1" thickBot="1" x14ac:dyDescent="0.3">
      <c r="A4035" s="287"/>
      <c r="B4035" s="287"/>
      <c r="C4035" s="287"/>
      <c r="D4035" s="325">
        <v>100459170</v>
      </c>
      <c r="E4035" s="326"/>
      <c r="F4035" s="326"/>
      <c r="G4035" s="326"/>
      <c r="H4035" s="326"/>
      <c r="I4035" s="327">
        <v>0.17449999999999999</v>
      </c>
      <c r="J4035" s="326"/>
      <c r="K4035" s="326"/>
      <c r="L4035" s="328"/>
      <c r="M4035" s="326"/>
      <c r="N4035" s="326"/>
      <c r="O4035" s="327">
        <v>0.17449999999999999</v>
      </c>
      <c r="P4035" s="326"/>
      <c r="Q4035" s="290">
        <v>0</v>
      </c>
    </row>
    <row r="4036" spans="1:17" ht="13.8" hidden="1" outlineLevel="1" collapsed="1" thickBot="1" x14ac:dyDescent="0.3">
      <c r="A4036" s="287"/>
      <c r="B4036" s="287"/>
      <c r="C4036" s="287"/>
      <c r="D4036" s="325">
        <v>100459171</v>
      </c>
      <c r="E4036" s="326"/>
      <c r="F4036" s="326"/>
      <c r="G4036" s="326"/>
      <c r="H4036" s="326"/>
      <c r="I4036" s="327">
        <v>0.17449999999999999</v>
      </c>
      <c r="J4036" s="326"/>
      <c r="K4036" s="326"/>
      <c r="L4036" s="328"/>
      <c r="M4036" s="326"/>
      <c r="N4036" s="326"/>
      <c r="O4036" s="327">
        <v>0.17449999999999999</v>
      </c>
      <c r="P4036" s="326"/>
      <c r="Q4036" s="290">
        <v>0</v>
      </c>
    </row>
    <row r="4037" spans="1:17" ht="13.8" hidden="1" outlineLevel="1" collapsed="1" thickBot="1" x14ac:dyDescent="0.3">
      <c r="A4037" s="287"/>
      <c r="B4037" s="287"/>
      <c r="C4037" s="287"/>
      <c r="D4037" s="325">
        <v>100459175</v>
      </c>
      <c r="E4037" s="326"/>
      <c r="F4037" s="326"/>
      <c r="G4037" s="326"/>
      <c r="H4037" s="326"/>
      <c r="I4037" s="327">
        <v>0.17449999999999999</v>
      </c>
      <c r="J4037" s="326"/>
      <c r="K4037" s="326"/>
      <c r="L4037" s="328"/>
      <c r="M4037" s="326"/>
      <c r="N4037" s="326"/>
      <c r="O4037" s="327">
        <v>0.17449999999999999</v>
      </c>
      <c r="P4037" s="326"/>
      <c r="Q4037" s="290">
        <v>0</v>
      </c>
    </row>
    <row r="4038" spans="1:17" ht="13.8" hidden="1" outlineLevel="1" collapsed="1" thickBot="1" x14ac:dyDescent="0.3">
      <c r="A4038" s="287"/>
      <c r="B4038" s="287"/>
      <c r="C4038" s="287"/>
      <c r="D4038" s="325">
        <v>100459177</v>
      </c>
      <c r="E4038" s="326"/>
      <c r="F4038" s="326"/>
      <c r="G4038" s="326"/>
      <c r="H4038" s="326"/>
      <c r="I4038" s="327">
        <v>0.17449999999999999</v>
      </c>
      <c r="J4038" s="326"/>
      <c r="K4038" s="326"/>
      <c r="L4038" s="328"/>
      <c r="M4038" s="326"/>
      <c r="N4038" s="326"/>
      <c r="O4038" s="327">
        <v>0.17449999999999999</v>
      </c>
      <c r="P4038" s="326"/>
      <c r="Q4038" s="290">
        <v>0</v>
      </c>
    </row>
    <row r="4039" spans="1:17" ht="13.8" hidden="1" outlineLevel="1" collapsed="1" thickBot="1" x14ac:dyDescent="0.3">
      <c r="A4039" s="287"/>
      <c r="B4039" s="287"/>
      <c r="C4039" s="287"/>
      <c r="D4039" s="325">
        <v>100459181</v>
      </c>
      <c r="E4039" s="326"/>
      <c r="F4039" s="326"/>
      <c r="G4039" s="326"/>
      <c r="H4039" s="326"/>
      <c r="I4039" s="327">
        <v>0.39</v>
      </c>
      <c r="J4039" s="326"/>
      <c r="K4039" s="326"/>
      <c r="L4039" s="328"/>
      <c r="M4039" s="326"/>
      <c r="N4039" s="326"/>
      <c r="O4039" s="327">
        <v>0.39</v>
      </c>
      <c r="P4039" s="326"/>
      <c r="Q4039" s="290">
        <v>0</v>
      </c>
    </row>
    <row r="4040" spans="1:17" ht="13.8" hidden="1" outlineLevel="1" collapsed="1" thickBot="1" x14ac:dyDescent="0.3">
      <c r="A4040" s="287"/>
      <c r="B4040" s="287"/>
      <c r="C4040" s="287"/>
      <c r="D4040" s="325">
        <v>100459182</v>
      </c>
      <c r="E4040" s="326"/>
      <c r="F4040" s="326"/>
      <c r="G4040" s="326"/>
      <c r="H4040" s="326"/>
      <c r="I4040" s="327">
        <v>0.17449999999999999</v>
      </c>
      <c r="J4040" s="326"/>
      <c r="K4040" s="326"/>
      <c r="L4040" s="328"/>
      <c r="M4040" s="326"/>
      <c r="N4040" s="326"/>
      <c r="O4040" s="327">
        <v>0.17449999999999999</v>
      </c>
      <c r="P4040" s="326"/>
      <c r="Q4040" s="290">
        <v>0</v>
      </c>
    </row>
    <row r="4041" spans="1:17" ht="13.8" hidden="1" outlineLevel="1" collapsed="1" thickBot="1" x14ac:dyDescent="0.3">
      <c r="A4041" s="287"/>
      <c r="B4041" s="287"/>
      <c r="C4041" s="287"/>
      <c r="D4041" s="325">
        <v>100459183</v>
      </c>
      <c r="E4041" s="326"/>
      <c r="F4041" s="326"/>
      <c r="G4041" s="326"/>
      <c r="H4041" s="326"/>
      <c r="I4041" s="327">
        <v>0.17449999999999999</v>
      </c>
      <c r="J4041" s="326"/>
      <c r="K4041" s="326"/>
      <c r="L4041" s="328"/>
      <c r="M4041" s="326"/>
      <c r="N4041" s="326"/>
      <c r="O4041" s="327">
        <v>0.17449999999999999</v>
      </c>
      <c r="P4041" s="326"/>
      <c r="Q4041" s="290">
        <v>0</v>
      </c>
    </row>
    <row r="4042" spans="1:17" ht="13.8" hidden="1" outlineLevel="1" collapsed="1" thickBot="1" x14ac:dyDescent="0.3">
      <c r="A4042" s="287"/>
      <c r="B4042" s="287"/>
      <c r="C4042" s="287"/>
      <c r="D4042" s="325">
        <v>100459188</v>
      </c>
      <c r="E4042" s="326"/>
      <c r="F4042" s="326"/>
      <c r="G4042" s="326"/>
      <c r="H4042" s="326"/>
      <c r="I4042" s="327">
        <v>0.17449999999999999</v>
      </c>
      <c r="J4042" s="326"/>
      <c r="K4042" s="326"/>
      <c r="L4042" s="328"/>
      <c r="M4042" s="326"/>
      <c r="N4042" s="326"/>
      <c r="O4042" s="327">
        <v>0.17449999999999999</v>
      </c>
      <c r="P4042" s="326"/>
      <c r="Q4042" s="290">
        <v>0</v>
      </c>
    </row>
    <row r="4043" spans="1:17" ht="13.8" hidden="1" outlineLevel="1" collapsed="1" thickBot="1" x14ac:dyDescent="0.3">
      <c r="A4043" s="287"/>
      <c r="B4043" s="287"/>
      <c r="C4043" s="287"/>
      <c r="D4043" s="325">
        <v>100459189</v>
      </c>
      <c r="E4043" s="326"/>
      <c r="F4043" s="326"/>
      <c r="G4043" s="326"/>
      <c r="H4043" s="326"/>
      <c r="I4043" s="327">
        <v>0.17449999999999999</v>
      </c>
      <c r="J4043" s="326"/>
      <c r="K4043" s="326"/>
      <c r="L4043" s="328"/>
      <c r="M4043" s="326"/>
      <c r="N4043" s="326"/>
      <c r="O4043" s="327">
        <v>0.17449999999999999</v>
      </c>
      <c r="P4043" s="326"/>
      <c r="Q4043" s="290">
        <v>0</v>
      </c>
    </row>
    <row r="4044" spans="1:17" ht="13.8" hidden="1" outlineLevel="1" collapsed="1" thickBot="1" x14ac:dyDescent="0.3">
      <c r="A4044" s="287"/>
      <c r="B4044" s="287"/>
      <c r="C4044" s="287"/>
      <c r="D4044" s="325">
        <v>100459190</v>
      </c>
      <c r="E4044" s="326"/>
      <c r="F4044" s="326"/>
      <c r="G4044" s="326"/>
      <c r="H4044" s="326"/>
      <c r="I4044" s="327">
        <v>0.17449999999999999</v>
      </c>
      <c r="J4044" s="326"/>
      <c r="K4044" s="326"/>
      <c r="L4044" s="328"/>
      <c r="M4044" s="326"/>
      <c r="N4044" s="326"/>
      <c r="O4044" s="327">
        <v>0.17449999999999999</v>
      </c>
      <c r="P4044" s="326"/>
      <c r="Q4044" s="290">
        <v>0</v>
      </c>
    </row>
    <row r="4045" spans="1:17" ht="13.8" hidden="1" outlineLevel="1" collapsed="1" thickBot="1" x14ac:dyDescent="0.3">
      <c r="A4045" s="287"/>
      <c r="B4045" s="287"/>
      <c r="C4045" s="287"/>
      <c r="D4045" s="325">
        <v>100459191</v>
      </c>
      <c r="E4045" s="326"/>
      <c r="F4045" s="326"/>
      <c r="G4045" s="326"/>
      <c r="H4045" s="326"/>
      <c r="I4045" s="327">
        <v>0.17</v>
      </c>
      <c r="J4045" s="326"/>
      <c r="K4045" s="326"/>
      <c r="L4045" s="328"/>
      <c r="M4045" s="326"/>
      <c r="N4045" s="326"/>
      <c r="O4045" s="327">
        <v>0.17</v>
      </c>
      <c r="P4045" s="326"/>
      <c r="Q4045" s="290">
        <v>0</v>
      </c>
    </row>
    <row r="4046" spans="1:17" ht="13.8" hidden="1" outlineLevel="1" collapsed="1" thickBot="1" x14ac:dyDescent="0.3">
      <c r="A4046" s="287"/>
      <c r="B4046" s="287"/>
      <c r="C4046" s="287"/>
      <c r="D4046" s="325">
        <v>100459192</v>
      </c>
      <c r="E4046" s="326"/>
      <c r="F4046" s="326"/>
      <c r="G4046" s="326"/>
      <c r="H4046" s="326"/>
      <c r="I4046" s="327">
        <v>0.17449999999999999</v>
      </c>
      <c r="J4046" s="326"/>
      <c r="K4046" s="326"/>
      <c r="L4046" s="328"/>
      <c r="M4046" s="326"/>
      <c r="N4046" s="326"/>
      <c r="O4046" s="327">
        <v>0.17449999999999999</v>
      </c>
      <c r="P4046" s="326"/>
      <c r="Q4046" s="290">
        <v>0</v>
      </c>
    </row>
    <row r="4047" spans="1:17" ht="13.8" hidden="1" outlineLevel="1" collapsed="1" thickBot="1" x14ac:dyDescent="0.3">
      <c r="A4047" s="287"/>
      <c r="B4047" s="287"/>
      <c r="C4047" s="287"/>
      <c r="D4047" s="325">
        <v>100459193</v>
      </c>
      <c r="E4047" s="326"/>
      <c r="F4047" s="326"/>
      <c r="G4047" s="326"/>
      <c r="H4047" s="326"/>
      <c r="I4047" s="327">
        <v>0.24</v>
      </c>
      <c r="J4047" s="326"/>
      <c r="K4047" s="326"/>
      <c r="L4047" s="328"/>
      <c r="M4047" s="326"/>
      <c r="N4047" s="326"/>
      <c r="O4047" s="327">
        <v>0.24</v>
      </c>
      <c r="P4047" s="326"/>
      <c r="Q4047" s="290">
        <v>0</v>
      </c>
    </row>
    <row r="4048" spans="1:17" ht="13.8" hidden="1" outlineLevel="1" collapsed="1" thickBot="1" x14ac:dyDescent="0.3">
      <c r="A4048" s="287"/>
      <c r="B4048" s="287"/>
      <c r="C4048" s="287"/>
      <c r="D4048" s="325">
        <v>100459194</v>
      </c>
      <c r="E4048" s="326"/>
      <c r="F4048" s="326"/>
      <c r="G4048" s="326"/>
      <c r="H4048" s="326"/>
      <c r="I4048" s="327">
        <v>0.24</v>
      </c>
      <c r="J4048" s="326"/>
      <c r="K4048" s="326"/>
      <c r="L4048" s="328"/>
      <c r="M4048" s="326"/>
      <c r="N4048" s="326"/>
      <c r="O4048" s="327">
        <v>0.24</v>
      </c>
      <c r="P4048" s="326"/>
      <c r="Q4048" s="290">
        <v>0</v>
      </c>
    </row>
    <row r="4049" spans="1:17" ht="13.8" hidden="1" outlineLevel="1" collapsed="1" thickBot="1" x14ac:dyDescent="0.3">
      <c r="A4049" s="287"/>
      <c r="B4049" s="287"/>
      <c r="C4049" s="287"/>
      <c r="D4049" s="325">
        <v>100459197</v>
      </c>
      <c r="E4049" s="326"/>
      <c r="F4049" s="326"/>
      <c r="G4049" s="326"/>
      <c r="H4049" s="326"/>
      <c r="I4049" s="327">
        <v>0.17449999999999999</v>
      </c>
      <c r="J4049" s="326"/>
      <c r="K4049" s="326"/>
      <c r="L4049" s="328"/>
      <c r="M4049" s="326"/>
      <c r="N4049" s="326"/>
      <c r="O4049" s="327">
        <v>0.17449999999999999</v>
      </c>
      <c r="P4049" s="326"/>
      <c r="Q4049" s="290">
        <v>0</v>
      </c>
    </row>
    <row r="4050" spans="1:17" ht="13.8" hidden="1" outlineLevel="1" collapsed="1" thickBot="1" x14ac:dyDescent="0.3">
      <c r="A4050" s="287"/>
      <c r="B4050" s="287"/>
      <c r="C4050" s="287"/>
      <c r="D4050" s="325">
        <v>100459198</v>
      </c>
      <c r="E4050" s="326"/>
      <c r="F4050" s="326"/>
      <c r="G4050" s="326"/>
      <c r="H4050" s="326"/>
      <c r="I4050" s="327">
        <v>0.17449999999999999</v>
      </c>
      <c r="J4050" s="326"/>
      <c r="K4050" s="326"/>
      <c r="L4050" s="328"/>
      <c r="M4050" s="326"/>
      <c r="N4050" s="326"/>
      <c r="O4050" s="327">
        <v>0.17449999999999999</v>
      </c>
      <c r="P4050" s="326"/>
      <c r="Q4050" s="290">
        <v>0</v>
      </c>
    </row>
    <row r="4051" spans="1:17" ht="13.8" hidden="1" outlineLevel="1" collapsed="1" thickBot="1" x14ac:dyDescent="0.3">
      <c r="A4051" s="287"/>
      <c r="B4051" s="287"/>
      <c r="C4051" s="287"/>
      <c r="D4051" s="325">
        <v>100459202</v>
      </c>
      <c r="E4051" s="326"/>
      <c r="F4051" s="326"/>
      <c r="G4051" s="326"/>
      <c r="H4051" s="326"/>
      <c r="I4051" s="327">
        <v>0.17449999999999999</v>
      </c>
      <c r="J4051" s="326"/>
      <c r="K4051" s="326"/>
      <c r="L4051" s="328"/>
      <c r="M4051" s="326"/>
      <c r="N4051" s="326"/>
      <c r="O4051" s="327">
        <v>0.17449999999999999</v>
      </c>
      <c r="P4051" s="326"/>
      <c r="Q4051" s="290">
        <v>0</v>
      </c>
    </row>
    <row r="4052" spans="1:17" ht="13.8" hidden="1" outlineLevel="1" collapsed="1" thickBot="1" x14ac:dyDescent="0.3">
      <c r="A4052" s="287"/>
      <c r="B4052" s="287"/>
      <c r="C4052" s="287"/>
      <c r="D4052" s="325">
        <v>100459203</v>
      </c>
      <c r="E4052" s="326"/>
      <c r="F4052" s="326"/>
      <c r="G4052" s="326"/>
      <c r="H4052" s="326"/>
      <c r="I4052" s="327">
        <v>0.17449999999999999</v>
      </c>
      <c r="J4052" s="326"/>
      <c r="K4052" s="326"/>
      <c r="L4052" s="328"/>
      <c r="M4052" s="326"/>
      <c r="N4052" s="326"/>
      <c r="O4052" s="327">
        <v>0.17449999999999999</v>
      </c>
      <c r="P4052" s="326"/>
      <c r="Q4052" s="290">
        <v>0</v>
      </c>
    </row>
    <row r="4053" spans="1:17" ht="13.8" hidden="1" outlineLevel="1" collapsed="1" thickBot="1" x14ac:dyDescent="0.3">
      <c r="A4053" s="287"/>
      <c r="B4053" s="287"/>
      <c r="C4053" s="287"/>
      <c r="D4053" s="325">
        <v>100459204</v>
      </c>
      <c r="E4053" s="326"/>
      <c r="F4053" s="326"/>
      <c r="G4053" s="326"/>
      <c r="H4053" s="326"/>
      <c r="I4053" s="327">
        <v>0.17449999999999999</v>
      </c>
      <c r="J4053" s="326"/>
      <c r="K4053" s="326"/>
      <c r="L4053" s="328"/>
      <c r="M4053" s="326"/>
      <c r="N4053" s="326"/>
      <c r="O4053" s="327">
        <v>0.17449999999999999</v>
      </c>
      <c r="P4053" s="326"/>
      <c r="Q4053" s="290">
        <v>0</v>
      </c>
    </row>
    <row r="4054" spans="1:17" ht="13.8" hidden="1" outlineLevel="1" collapsed="1" thickBot="1" x14ac:dyDescent="0.3">
      <c r="A4054" s="287"/>
      <c r="B4054" s="287"/>
      <c r="C4054" s="287"/>
      <c r="D4054" s="325">
        <v>100459205</v>
      </c>
      <c r="E4054" s="326"/>
      <c r="F4054" s="326"/>
      <c r="G4054" s="326"/>
      <c r="H4054" s="326"/>
      <c r="I4054" s="327">
        <v>0.17449999999999999</v>
      </c>
      <c r="J4054" s="326"/>
      <c r="K4054" s="326"/>
      <c r="L4054" s="328"/>
      <c r="M4054" s="326"/>
      <c r="N4054" s="326"/>
      <c r="O4054" s="327">
        <v>0.17449999999999999</v>
      </c>
      <c r="P4054" s="326"/>
      <c r="Q4054" s="290">
        <v>0</v>
      </c>
    </row>
    <row r="4055" spans="1:17" ht="13.8" hidden="1" outlineLevel="1" collapsed="1" thickBot="1" x14ac:dyDescent="0.3">
      <c r="A4055" s="287"/>
      <c r="B4055" s="287"/>
      <c r="C4055" s="287"/>
      <c r="D4055" s="325">
        <v>100459207</v>
      </c>
      <c r="E4055" s="326"/>
      <c r="F4055" s="326"/>
      <c r="G4055" s="326"/>
      <c r="H4055" s="326"/>
      <c r="I4055" s="327">
        <v>0.52</v>
      </c>
      <c r="J4055" s="326"/>
      <c r="K4055" s="326"/>
      <c r="L4055" s="328"/>
      <c r="M4055" s="326"/>
      <c r="N4055" s="326"/>
      <c r="O4055" s="327">
        <v>0.52</v>
      </c>
      <c r="P4055" s="326"/>
      <c r="Q4055" s="290">
        <v>0</v>
      </c>
    </row>
    <row r="4056" spans="1:17" ht="13.8" hidden="1" outlineLevel="1" collapsed="1" thickBot="1" x14ac:dyDescent="0.3">
      <c r="A4056" s="287"/>
      <c r="B4056" s="287"/>
      <c r="C4056" s="287"/>
      <c r="D4056" s="325">
        <v>100459208</v>
      </c>
      <c r="E4056" s="326"/>
      <c r="F4056" s="326"/>
      <c r="G4056" s="326"/>
      <c r="H4056" s="326"/>
      <c r="I4056" s="327">
        <v>0.17449999999999999</v>
      </c>
      <c r="J4056" s="326"/>
      <c r="K4056" s="326"/>
      <c r="L4056" s="328"/>
      <c r="M4056" s="326"/>
      <c r="N4056" s="326"/>
      <c r="O4056" s="327">
        <v>0.17449999999999999</v>
      </c>
      <c r="P4056" s="326"/>
      <c r="Q4056" s="290">
        <v>0</v>
      </c>
    </row>
    <row r="4057" spans="1:17" ht="13.8" hidden="1" outlineLevel="1" collapsed="1" thickBot="1" x14ac:dyDescent="0.3">
      <c r="A4057" s="287"/>
      <c r="B4057" s="287"/>
      <c r="C4057" s="287"/>
      <c r="D4057" s="325">
        <v>100459209</v>
      </c>
      <c r="E4057" s="326"/>
      <c r="F4057" s="326"/>
      <c r="G4057" s="326"/>
      <c r="H4057" s="326"/>
      <c r="I4057" s="327">
        <v>0.17449999999999999</v>
      </c>
      <c r="J4057" s="326"/>
      <c r="K4057" s="326"/>
      <c r="L4057" s="328"/>
      <c r="M4057" s="326"/>
      <c r="N4057" s="326"/>
      <c r="O4057" s="327">
        <v>0.17449999999999999</v>
      </c>
      <c r="P4057" s="326"/>
      <c r="Q4057" s="290">
        <v>0</v>
      </c>
    </row>
    <row r="4058" spans="1:17" ht="13.8" hidden="1" outlineLevel="1" collapsed="1" thickBot="1" x14ac:dyDescent="0.3">
      <c r="A4058" s="287"/>
      <c r="B4058" s="287"/>
      <c r="C4058" s="287"/>
      <c r="D4058" s="325">
        <v>100459210</v>
      </c>
      <c r="E4058" s="326"/>
      <c r="F4058" s="326"/>
      <c r="G4058" s="326"/>
      <c r="H4058" s="326"/>
      <c r="I4058" s="327">
        <v>0.78</v>
      </c>
      <c r="J4058" s="326"/>
      <c r="K4058" s="326"/>
      <c r="L4058" s="328"/>
      <c r="M4058" s="326"/>
      <c r="N4058" s="326"/>
      <c r="O4058" s="327">
        <v>0.78</v>
      </c>
      <c r="P4058" s="326"/>
      <c r="Q4058" s="290">
        <v>0</v>
      </c>
    </row>
    <row r="4059" spans="1:17" ht="13.8" hidden="1" outlineLevel="1" collapsed="1" thickBot="1" x14ac:dyDescent="0.3">
      <c r="A4059" s="287"/>
      <c r="B4059" s="287"/>
      <c r="C4059" s="287"/>
      <c r="D4059" s="325">
        <v>100459213</v>
      </c>
      <c r="E4059" s="326"/>
      <c r="F4059" s="326"/>
      <c r="G4059" s="326"/>
      <c r="H4059" s="326"/>
      <c r="I4059" s="327">
        <v>0.17449999999999999</v>
      </c>
      <c r="J4059" s="326"/>
      <c r="K4059" s="326"/>
      <c r="L4059" s="328"/>
      <c r="M4059" s="326"/>
      <c r="N4059" s="326"/>
      <c r="O4059" s="327">
        <v>0.17449999999999999</v>
      </c>
      <c r="P4059" s="326"/>
      <c r="Q4059" s="290">
        <v>0</v>
      </c>
    </row>
    <row r="4060" spans="1:17" ht="13.8" hidden="1" outlineLevel="1" collapsed="1" thickBot="1" x14ac:dyDescent="0.3">
      <c r="A4060" s="287"/>
      <c r="B4060" s="287"/>
      <c r="C4060" s="287"/>
      <c r="D4060" s="325">
        <v>100459214</v>
      </c>
      <c r="E4060" s="326"/>
      <c r="F4060" s="326"/>
      <c r="G4060" s="326"/>
      <c r="H4060" s="326"/>
      <c r="I4060" s="327">
        <v>0.17449999999999999</v>
      </c>
      <c r="J4060" s="326"/>
      <c r="K4060" s="326"/>
      <c r="L4060" s="328"/>
      <c r="M4060" s="326"/>
      <c r="N4060" s="326"/>
      <c r="O4060" s="327">
        <v>0.17449999999999999</v>
      </c>
      <c r="P4060" s="326"/>
      <c r="Q4060" s="290">
        <v>0</v>
      </c>
    </row>
    <row r="4061" spans="1:17" ht="13.8" hidden="1" outlineLevel="1" collapsed="1" thickBot="1" x14ac:dyDescent="0.3">
      <c r="A4061" s="287"/>
      <c r="B4061" s="287"/>
      <c r="C4061" s="287"/>
      <c r="D4061" s="325">
        <v>100459215</v>
      </c>
      <c r="E4061" s="326"/>
      <c r="F4061" s="326"/>
      <c r="G4061" s="326"/>
      <c r="H4061" s="326"/>
      <c r="I4061" s="327">
        <v>0.17449999999999999</v>
      </c>
      <c r="J4061" s="326"/>
      <c r="K4061" s="326"/>
      <c r="L4061" s="328"/>
      <c r="M4061" s="326"/>
      <c r="N4061" s="326"/>
      <c r="O4061" s="327">
        <v>0.17449999999999999</v>
      </c>
      <c r="P4061" s="326"/>
      <c r="Q4061" s="290">
        <v>0</v>
      </c>
    </row>
    <row r="4062" spans="1:17" ht="13.8" hidden="1" outlineLevel="1" collapsed="1" thickBot="1" x14ac:dyDescent="0.3">
      <c r="A4062" s="287"/>
      <c r="B4062" s="287"/>
      <c r="C4062" s="287"/>
      <c r="D4062" s="325">
        <v>100459219</v>
      </c>
      <c r="E4062" s="326"/>
      <c r="F4062" s="326"/>
      <c r="G4062" s="326"/>
      <c r="H4062" s="326"/>
      <c r="I4062" s="327">
        <v>0.23</v>
      </c>
      <c r="J4062" s="326"/>
      <c r="K4062" s="326"/>
      <c r="L4062" s="328"/>
      <c r="M4062" s="326"/>
      <c r="N4062" s="326"/>
      <c r="O4062" s="327">
        <v>0.23</v>
      </c>
      <c r="P4062" s="326"/>
      <c r="Q4062" s="290">
        <v>0</v>
      </c>
    </row>
    <row r="4063" spans="1:17" ht="13.8" hidden="1" outlineLevel="1" collapsed="1" thickBot="1" x14ac:dyDescent="0.3">
      <c r="A4063" s="287"/>
      <c r="B4063" s="287"/>
      <c r="C4063" s="287"/>
      <c r="D4063" s="325">
        <v>100459220</v>
      </c>
      <c r="E4063" s="326"/>
      <c r="F4063" s="326"/>
      <c r="G4063" s="326"/>
      <c r="H4063" s="326"/>
      <c r="I4063" s="327">
        <v>0.15</v>
      </c>
      <c r="J4063" s="326"/>
      <c r="K4063" s="326"/>
      <c r="L4063" s="328"/>
      <c r="M4063" s="326"/>
      <c r="N4063" s="326"/>
      <c r="O4063" s="327">
        <v>0.15</v>
      </c>
      <c r="P4063" s="326"/>
      <c r="Q4063" s="290">
        <v>0</v>
      </c>
    </row>
    <row r="4064" spans="1:17" ht="13.8" hidden="1" outlineLevel="1" collapsed="1" thickBot="1" x14ac:dyDescent="0.3">
      <c r="A4064" s="287"/>
      <c r="B4064" s="287"/>
      <c r="C4064" s="287"/>
      <c r="D4064" s="325">
        <v>100459221</v>
      </c>
      <c r="E4064" s="326"/>
      <c r="F4064" s="326"/>
      <c r="G4064" s="326"/>
      <c r="H4064" s="326"/>
      <c r="I4064" s="327">
        <v>0.17449999999999999</v>
      </c>
      <c r="J4064" s="326"/>
      <c r="K4064" s="326"/>
      <c r="L4064" s="328"/>
      <c r="M4064" s="326"/>
      <c r="N4064" s="326"/>
      <c r="O4064" s="327">
        <v>0.17449999999999999</v>
      </c>
      <c r="P4064" s="326"/>
      <c r="Q4064" s="290">
        <v>0</v>
      </c>
    </row>
    <row r="4065" spans="1:17" ht="13.8" hidden="1" outlineLevel="1" collapsed="1" thickBot="1" x14ac:dyDescent="0.3">
      <c r="A4065" s="287"/>
      <c r="B4065" s="287"/>
      <c r="C4065" s="287"/>
      <c r="D4065" s="325">
        <v>100459223</v>
      </c>
      <c r="E4065" s="326"/>
      <c r="F4065" s="326"/>
      <c r="G4065" s="326"/>
      <c r="H4065" s="326"/>
      <c r="I4065" s="327">
        <v>0.4</v>
      </c>
      <c r="J4065" s="326"/>
      <c r="K4065" s="326"/>
      <c r="L4065" s="328"/>
      <c r="M4065" s="326"/>
      <c r="N4065" s="326"/>
      <c r="O4065" s="327">
        <v>0.4</v>
      </c>
      <c r="P4065" s="326"/>
      <c r="Q4065" s="290">
        <v>0</v>
      </c>
    </row>
    <row r="4066" spans="1:17" ht="13.8" hidden="1" outlineLevel="1" collapsed="1" thickBot="1" x14ac:dyDescent="0.3">
      <c r="A4066" s="287"/>
      <c r="B4066" s="287"/>
      <c r="C4066" s="287"/>
      <c r="D4066" s="325">
        <v>100459224</v>
      </c>
      <c r="E4066" s="326"/>
      <c r="F4066" s="326"/>
      <c r="G4066" s="326"/>
      <c r="H4066" s="326"/>
      <c r="I4066" s="327">
        <v>0.17449999999999999</v>
      </c>
      <c r="J4066" s="326"/>
      <c r="K4066" s="326"/>
      <c r="L4066" s="328"/>
      <c r="M4066" s="326"/>
      <c r="N4066" s="326"/>
      <c r="O4066" s="327">
        <v>0.17449999999999999</v>
      </c>
      <c r="P4066" s="326"/>
      <c r="Q4066" s="290">
        <v>0</v>
      </c>
    </row>
    <row r="4067" spans="1:17" ht="13.8" hidden="1" outlineLevel="1" collapsed="1" thickBot="1" x14ac:dyDescent="0.3">
      <c r="A4067" s="287"/>
      <c r="B4067" s="287"/>
      <c r="C4067" s="287"/>
      <c r="D4067" s="325">
        <v>100459225</v>
      </c>
      <c r="E4067" s="326"/>
      <c r="F4067" s="326"/>
      <c r="G4067" s="326"/>
      <c r="H4067" s="326"/>
      <c r="I4067" s="327">
        <v>0.23</v>
      </c>
      <c r="J4067" s="326"/>
      <c r="K4067" s="326"/>
      <c r="L4067" s="328"/>
      <c r="M4067" s="326"/>
      <c r="N4067" s="326"/>
      <c r="O4067" s="327">
        <v>0.23</v>
      </c>
      <c r="P4067" s="326"/>
      <c r="Q4067" s="290">
        <v>0</v>
      </c>
    </row>
    <row r="4068" spans="1:17" ht="13.8" hidden="1" outlineLevel="1" collapsed="1" thickBot="1" x14ac:dyDescent="0.3">
      <c r="A4068" s="287"/>
      <c r="B4068" s="287"/>
      <c r="C4068" s="287"/>
      <c r="D4068" s="325">
        <v>100459228</v>
      </c>
      <c r="E4068" s="326"/>
      <c r="F4068" s="326"/>
      <c r="G4068" s="326"/>
      <c r="H4068" s="326"/>
      <c r="I4068" s="327">
        <v>0.17449999999999999</v>
      </c>
      <c r="J4068" s="326"/>
      <c r="K4068" s="326"/>
      <c r="L4068" s="328"/>
      <c r="M4068" s="326"/>
      <c r="N4068" s="326"/>
      <c r="O4068" s="327">
        <v>0.17449999999999999</v>
      </c>
      <c r="P4068" s="326"/>
      <c r="Q4068" s="290">
        <v>0</v>
      </c>
    </row>
    <row r="4069" spans="1:17" ht="13.8" hidden="1" outlineLevel="1" collapsed="1" thickBot="1" x14ac:dyDescent="0.3">
      <c r="A4069" s="287"/>
      <c r="B4069" s="287"/>
      <c r="C4069" s="287"/>
      <c r="D4069" s="325">
        <v>100459229</v>
      </c>
      <c r="E4069" s="326"/>
      <c r="F4069" s="326"/>
      <c r="G4069" s="326"/>
      <c r="H4069" s="326"/>
      <c r="I4069" s="327">
        <v>0.17449999999999999</v>
      </c>
      <c r="J4069" s="326"/>
      <c r="K4069" s="326"/>
      <c r="L4069" s="328"/>
      <c r="M4069" s="326"/>
      <c r="N4069" s="326"/>
      <c r="O4069" s="327">
        <v>0.17449999999999999</v>
      </c>
      <c r="P4069" s="326"/>
      <c r="Q4069" s="290">
        <v>0</v>
      </c>
    </row>
    <row r="4070" spans="1:17" ht="13.8" hidden="1" outlineLevel="1" collapsed="1" thickBot="1" x14ac:dyDescent="0.3">
      <c r="A4070" s="287"/>
      <c r="B4070" s="287"/>
      <c r="C4070" s="287"/>
      <c r="D4070" s="325">
        <v>100459231</v>
      </c>
      <c r="E4070" s="326"/>
      <c r="F4070" s="326"/>
      <c r="G4070" s="326"/>
      <c r="H4070" s="326"/>
      <c r="I4070" s="327">
        <v>0.31</v>
      </c>
      <c r="J4070" s="326"/>
      <c r="K4070" s="326"/>
      <c r="L4070" s="328"/>
      <c r="M4070" s="326"/>
      <c r="N4070" s="326"/>
      <c r="O4070" s="327">
        <v>0.31</v>
      </c>
      <c r="P4070" s="326"/>
      <c r="Q4070" s="290">
        <v>0</v>
      </c>
    </row>
    <row r="4071" spans="1:17" ht="13.8" hidden="1" outlineLevel="1" collapsed="1" thickBot="1" x14ac:dyDescent="0.3">
      <c r="A4071" s="287"/>
      <c r="B4071" s="287"/>
      <c r="C4071" s="287"/>
      <c r="D4071" s="325">
        <v>100459232</v>
      </c>
      <c r="E4071" s="326"/>
      <c r="F4071" s="326"/>
      <c r="G4071" s="326"/>
      <c r="H4071" s="326"/>
      <c r="I4071" s="327">
        <v>0.24</v>
      </c>
      <c r="J4071" s="326"/>
      <c r="K4071" s="326"/>
      <c r="L4071" s="328"/>
      <c r="M4071" s="326"/>
      <c r="N4071" s="326"/>
      <c r="O4071" s="327">
        <v>0.24</v>
      </c>
      <c r="P4071" s="326"/>
      <c r="Q4071" s="290">
        <v>0</v>
      </c>
    </row>
    <row r="4072" spans="1:17" ht="13.8" hidden="1" outlineLevel="1" collapsed="1" thickBot="1" x14ac:dyDescent="0.3">
      <c r="A4072" s="287"/>
      <c r="B4072" s="287"/>
      <c r="C4072" s="287"/>
      <c r="D4072" s="325">
        <v>100459234</v>
      </c>
      <c r="E4072" s="326"/>
      <c r="F4072" s="326"/>
      <c r="G4072" s="326"/>
      <c r="H4072" s="326"/>
      <c r="I4072" s="327">
        <v>0.65</v>
      </c>
      <c r="J4072" s="326"/>
      <c r="K4072" s="326"/>
      <c r="L4072" s="328"/>
      <c r="M4072" s="326"/>
      <c r="N4072" s="326"/>
      <c r="O4072" s="327">
        <v>0.65</v>
      </c>
      <c r="P4072" s="326"/>
      <c r="Q4072" s="290">
        <v>0</v>
      </c>
    </row>
    <row r="4073" spans="1:17" ht="13.8" hidden="1" outlineLevel="1" collapsed="1" thickBot="1" x14ac:dyDescent="0.3">
      <c r="A4073" s="287"/>
      <c r="B4073" s="287"/>
      <c r="C4073" s="287"/>
      <c r="D4073" s="325">
        <v>100459236</v>
      </c>
      <c r="E4073" s="326"/>
      <c r="F4073" s="326"/>
      <c r="G4073" s="326"/>
      <c r="H4073" s="326"/>
      <c r="I4073" s="327">
        <v>0.17449999999999999</v>
      </c>
      <c r="J4073" s="326"/>
      <c r="K4073" s="326"/>
      <c r="L4073" s="328"/>
      <c r="M4073" s="326"/>
      <c r="N4073" s="326"/>
      <c r="O4073" s="327">
        <v>0.17449999999999999</v>
      </c>
      <c r="P4073" s="326"/>
      <c r="Q4073" s="290">
        <v>0</v>
      </c>
    </row>
    <row r="4074" spans="1:17" ht="13.8" hidden="1" outlineLevel="1" collapsed="1" thickBot="1" x14ac:dyDescent="0.3">
      <c r="A4074" s="287"/>
      <c r="B4074" s="287"/>
      <c r="C4074" s="287"/>
      <c r="D4074" s="325">
        <v>100459237</v>
      </c>
      <c r="E4074" s="326"/>
      <c r="F4074" s="326"/>
      <c r="G4074" s="326"/>
      <c r="H4074" s="326"/>
      <c r="I4074" s="327">
        <v>0.17449999999999999</v>
      </c>
      <c r="J4074" s="326"/>
      <c r="K4074" s="326"/>
      <c r="L4074" s="328"/>
      <c r="M4074" s="326"/>
      <c r="N4074" s="326"/>
      <c r="O4074" s="327">
        <v>0.17449999999999999</v>
      </c>
      <c r="P4074" s="326"/>
      <c r="Q4074" s="290">
        <v>0</v>
      </c>
    </row>
    <row r="4075" spans="1:17" ht="13.8" hidden="1" outlineLevel="1" collapsed="1" thickBot="1" x14ac:dyDescent="0.3">
      <c r="A4075" s="287"/>
      <c r="B4075" s="287"/>
      <c r="C4075" s="287"/>
      <c r="D4075" s="325">
        <v>100459238</v>
      </c>
      <c r="E4075" s="326"/>
      <c r="F4075" s="326"/>
      <c r="G4075" s="326"/>
      <c r="H4075" s="326"/>
      <c r="I4075" s="327">
        <v>0.17449999999999999</v>
      </c>
      <c r="J4075" s="326"/>
      <c r="K4075" s="326"/>
      <c r="L4075" s="328"/>
      <c r="M4075" s="326"/>
      <c r="N4075" s="326"/>
      <c r="O4075" s="327">
        <v>0.17449999999999999</v>
      </c>
      <c r="P4075" s="326"/>
      <c r="Q4075" s="290">
        <v>0</v>
      </c>
    </row>
    <row r="4076" spans="1:17" ht="13.8" hidden="1" outlineLevel="1" collapsed="1" thickBot="1" x14ac:dyDescent="0.3">
      <c r="A4076" s="287"/>
      <c r="B4076" s="287"/>
      <c r="C4076" s="287"/>
      <c r="D4076" s="325">
        <v>100459239</v>
      </c>
      <c r="E4076" s="326"/>
      <c r="F4076" s="326"/>
      <c r="G4076" s="326"/>
      <c r="H4076" s="326"/>
      <c r="I4076" s="327">
        <v>0.17449999999999999</v>
      </c>
      <c r="J4076" s="326"/>
      <c r="K4076" s="326"/>
      <c r="L4076" s="328"/>
      <c r="M4076" s="326"/>
      <c r="N4076" s="326"/>
      <c r="O4076" s="327">
        <v>0.17449999999999999</v>
      </c>
      <c r="P4076" s="326"/>
      <c r="Q4076" s="290">
        <v>0</v>
      </c>
    </row>
    <row r="4077" spans="1:17" ht="13.8" hidden="1" outlineLevel="1" collapsed="1" thickBot="1" x14ac:dyDescent="0.3">
      <c r="A4077" s="287"/>
      <c r="B4077" s="287"/>
      <c r="C4077" s="287"/>
      <c r="D4077" s="325">
        <v>100459242</v>
      </c>
      <c r="E4077" s="326"/>
      <c r="F4077" s="326"/>
      <c r="G4077" s="326"/>
      <c r="H4077" s="326"/>
      <c r="I4077" s="327">
        <v>0.17449999999999999</v>
      </c>
      <c r="J4077" s="326"/>
      <c r="K4077" s="326"/>
      <c r="L4077" s="328"/>
      <c r="M4077" s="326"/>
      <c r="N4077" s="326"/>
      <c r="O4077" s="327">
        <v>0.17449999999999999</v>
      </c>
      <c r="P4077" s="326"/>
      <c r="Q4077" s="290">
        <v>0</v>
      </c>
    </row>
    <row r="4078" spans="1:17" ht="13.8" hidden="1" outlineLevel="1" collapsed="1" thickBot="1" x14ac:dyDescent="0.3">
      <c r="A4078" s="287"/>
      <c r="B4078" s="287"/>
      <c r="C4078" s="287"/>
      <c r="D4078" s="325">
        <v>100459243</v>
      </c>
      <c r="E4078" s="326"/>
      <c r="F4078" s="326"/>
      <c r="G4078" s="326"/>
      <c r="H4078" s="326"/>
      <c r="I4078" s="327">
        <v>0.17449999999999999</v>
      </c>
      <c r="J4078" s="326"/>
      <c r="K4078" s="326"/>
      <c r="L4078" s="328"/>
      <c r="M4078" s="326"/>
      <c r="N4078" s="326"/>
      <c r="O4078" s="327">
        <v>0.17449999999999999</v>
      </c>
      <c r="P4078" s="326"/>
      <c r="Q4078" s="290">
        <v>0</v>
      </c>
    </row>
    <row r="4079" spans="1:17" ht="13.8" hidden="1" outlineLevel="1" collapsed="1" thickBot="1" x14ac:dyDescent="0.3">
      <c r="A4079" s="287"/>
      <c r="B4079" s="287"/>
      <c r="C4079" s="287"/>
      <c r="D4079" s="325">
        <v>100459247</v>
      </c>
      <c r="E4079" s="326"/>
      <c r="F4079" s="326"/>
      <c r="G4079" s="326"/>
      <c r="H4079" s="326"/>
      <c r="I4079" s="327">
        <v>0.48</v>
      </c>
      <c r="J4079" s="326"/>
      <c r="K4079" s="326"/>
      <c r="L4079" s="328"/>
      <c r="M4079" s="326"/>
      <c r="N4079" s="326"/>
      <c r="O4079" s="327">
        <v>0.48</v>
      </c>
      <c r="P4079" s="326"/>
      <c r="Q4079" s="290">
        <v>0</v>
      </c>
    </row>
    <row r="4080" spans="1:17" ht="13.8" hidden="1" outlineLevel="1" collapsed="1" thickBot="1" x14ac:dyDescent="0.3">
      <c r="A4080" s="287"/>
      <c r="B4080" s="287"/>
      <c r="C4080" s="287"/>
      <c r="D4080" s="325">
        <v>100459249</v>
      </c>
      <c r="E4080" s="326"/>
      <c r="F4080" s="326"/>
      <c r="G4080" s="326"/>
      <c r="H4080" s="326"/>
      <c r="I4080" s="327">
        <v>0.17449999999999999</v>
      </c>
      <c r="J4080" s="326"/>
      <c r="K4080" s="326"/>
      <c r="L4080" s="328"/>
      <c r="M4080" s="326"/>
      <c r="N4080" s="326"/>
      <c r="O4080" s="327">
        <v>0.17449999999999999</v>
      </c>
      <c r="P4080" s="326"/>
      <c r="Q4080" s="290">
        <v>0</v>
      </c>
    </row>
    <row r="4081" spans="1:17" ht="13.8" hidden="1" outlineLevel="1" collapsed="1" thickBot="1" x14ac:dyDescent="0.3">
      <c r="A4081" s="287"/>
      <c r="B4081" s="287"/>
      <c r="C4081" s="287"/>
      <c r="D4081" s="325">
        <v>100459252</v>
      </c>
      <c r="E4081" s="326"/>
      <c r="F4081" s="326"/>
      <c r="G4081" s="326"/>
      <c r="H4081" s="326"/>
      <c r="I4081" s="327">
        <v>1.1299999999999999</v>
      </c>
      <c r="J4081" s="326"/>
      <c r="K4081" s="326"/>
      <c r="L4081" s="328"/>
      <c r="M4081" s="326"/>
      <c r="N4081" s="326"/>
      <c r="O4081" s="327">
        <v>1.1299999999999999</v>
      </c>
      <c r="P4081" s="326"/>
      <c r="Q4081" s="290">
        <v>0</v>
      </c>
    </row>
    <row r="4082" spans="1:17" ht="13.8" hidden="1" outlineLevel="1" collapsed="1" thickBot="1" x14ac:dyDescent="0.3">
      <c r="A4082" s="287"/>
      <c r="B4082" s="287"/>
      <c r="C4082" s="287"/>
      <c r="D4082" s="325">
        <v>100459253</v>
      </c>
      <c r="E4082" s="326"/>
      <c r="F4082" s="326"/>
      <c r="G4082" s="326"/>
      <c r="H4082" s="326"/>
      <c r="I4082" s="327">
        <v>0.17449999999999999</v>
      </c>
      <c r="J4082" s="326"/>
      <c r="K4082" s="326"/>
      <c r="L4082" s="328"/>
      <c r="M4082" s="326"/>
      <c r="N4082" s="326"/>
      <c r="O4082" s="327">
        <v>0.17449999999999999</v>
      </c>
      <c r="P4082" s="326"/>
      <c r="Q4082" s="290">
        <v>0</v>
      </c>
    </row>
    <row r="4083" spans="1:17" ht="13.8" hidden="1" outlineLevel="1" collapsed="1" thickBot="1" x14ac:dyDescent="0.3">
      <c r="A4083" s="287"/>
      <c r="B4083" s="287"/>
      <c r="C4083" s="287"/>
      <c r="D4083" s="325">
        <v>100459254</v>
      </c>
      <c r="E4083" s="326"/>
      <c r="F4083" s="326"/>
      <c r="G4083" s="326"/>
      <c r="H4083" s="326"/>
      <c r="I4083" s="327">
        <v>0.17449999999999999</v>
      </c>
      <c r="J4083" s="326"/>
      <c r="K4083" s="326"/>
      <c r="L4083" s="328"/>
      <c r="M4083" s="326"/>
      <c r="N4083" s="326"/>
      <c r="O4083" s="327">
        <v>0.17449999999999999</v>
      </c>
      <c r="P4083" s="326"/>
      <c r="Q4083" s="290">
        <v>0</v>
      </c>
    </row>
    <row r="4084" spans="1:17" ht="13.8" hidden="1" outlineLevel="1" collapsed="1" thickBot="1" x14ac:dyDescent="0.3">
      <c r="A4084" s="287"/>
      <c r="B4084" s="287"/>
      <c r="C4084" s="287"/>
      <c r="D4084" s="325">
        <v>100459256</v>
      </c>
      <c r="E4084" s="326"/>
      <c r="F4084" s="326"/>
      <c r="G4084" s="326"/>
      <c r="H4084" s="326"/>
      <c r="I4084" s="327">
        <v>0.17449999999999999</v>
      </c>
      <c r="J4084" s="326"/>
      <c r="K4084" s="326"/>
      <c r="L4084" s="328"/>
      <c r="M4084" s="326"/>
      <c r="N4084" s="326"/>
      <c r="O4084" s="327">
        <v>0.17449999999999999</v>
      </c>
      <c r="P4084" s="326"/>
      <c r="Q4084" s="290">
        <v>0</v>
      </c>
    </row>
    <row r="4085" spans="1:17" ht="13.8" hidden="1" outlineLevel="1" collapsed="1" thickBot="1" x14ac:dyDescent="0.3">
      <c r="A4085" s="287"/>
      <c r="B4085" s="287"/>
      <c r="C4085" s="287"/>
      <c r="D4085" s="325">
        <v>100459258</v>
      </c>
      <c r="E4085" s="326"/>
      <c r="F4085" s="326"/>
      <c r="G4085" s="326"/>
      <c r="H4085" s="326"/>
      <c r="I4085" s="327">
        <v>0.17749999999999999</v>
      </c>
      <c r="J4085" s="326"/>
      <c r="K4085" s="326"/>
      <c r="L4085" s="328"/>
      <c r="M4085" s="326"/>
      <c r="N4085" s="326"/>
      <c r="O4085" s="327">
        <v>0.17749999999999999</v>
      </c>
      <c r="P4085" s="326"/>
      <c r="Q4085" s="290">
        <v>0</v>
      </c>
    </row>
    <row r="4086" spans="1:17" ht="13.8" hidden="1" outlineLevel="1" collapsed="1" thickBot="1" x14ac:dyDescent="0.3">
      <c r="A4086" s="287"/>
      <c r="B4086" s="287"/>
      <c r="C4086" s="287"/>
      <c r="D4086" s="325">
        <v>100459259</v>
      </c>
      <c r="E4086" s="326"/>
      <c r="F4086" s="326"/>
      <c r="G4086" s="326"/>
      <c r="H4086" s="326"/>
      <c r="I4086" s="327">
        <v>4.4000000000000004</v>
      </c>
      <c r="J4086" s="326"/>
      <c r="K4086" s="326"/>
      <c r="L4086" s="328"/>
      <c r="M4086" s="326"/>
      <c r="N4086" s="326"/>
      <c r="O4086" s="327">
        <v>4.4000000000000004</v>
      </c>
      <c r="P4086" s="326"/>
      <c r="Q4086" s="290">
        <v>0</v>
      </c>
    </row>
    <row r="4087" spans="1:17" ht="13.8" hidden="1" outlineLevel="1" collapsed="1" thickBot="1" x14ac:dyDescent="0.3">
      <c r="A4087" s="287"/>
      <c r="B4087" s="287"/>
      <c r="C4087" s="287"/>
      <c r="D4087" s="325">
        <v>100459260</v>
      </c>
      <c r="E4087" s="326"/>
      <c r="F4087" s="326"/>
      <c r="G4087" s="326"/>
      <c r="H4087" s="326"/>
      <c r="I4087" s="327">
        <v>0.75</v>
      </c>
      <c r="J4087" s="326"/>
      <c r="K4087" s="326"/>
      <c r="L4087" s="328"/>
      <c r="M4087" s="326"/>
      <c r="N4087" s="326"/>
      <c r="O4087" s="327">
        <v>0.75</v>
      </c>
      <c r="P4087" s="326"/>
      <c r="Q4087" s="290">
        <v>0</v>
      </c>
    </row>
    <row r="4088" spans="1:17" ht="13.8" hidden="1" outlineLevel="1" collapsed="1" thickBot="1" x14ac:dyDescent="0.3">
      <c r="A4088" s="287"/>
      <c r="B4088" s="287"/>
      <c r="C4088" s="287"/>
      <c r="D4088" s="325">
        <v>100459261</v>
      </c>
      <c r="E4088" s="326"/>
      <c r="F4088" s="326"/>
      <c r="G4088" s="326"/>
      <c r="H4088" s="326"/>
      <c r="I4088" s="327">
        <v>0.17449999999999999</v>
      </c>
      <c r="J4088" s="326"/>
      <c r="K4088" s="326"/>
      <c r="L4088" s="328"/>
      <c r="M4088" s="326"/>
      <c r="N4088" s="326"/>
      <c r="O4088" s="327">
        <v>0.17449999999999999</v>
      </c>
      <c r="P4088" s="326"/>
      <c r="Q4088" s="290">
        <v>0</v>
      </c>
    </row>
    <row r="4089" spans="1:17" ht="13.8" hidden="1" outlineLevel="1" collapsed="1" thickBot="1" x14ac:dyDescent="0.3">
      <c r="A4089" s="287"/>
      <c r="B4089" s="287"/>
      <c r="C4089" s="287"/>
      <c r="D4089" s="325">
        <v>100459262</v>
      </c>
      <c r="E4089" s="326"/>
      <c r="F4089" s="326"/>
      <c r="G4089" s="326"/>
      <c r="H4089" s="326"/>
      <c r="I4089" s="327">
        <v>0.17449999999999999</v>
      </c>
      <c r="J4089" s="326"/>
      <c r="K4089" s="326"/>
      <c r="L4089" s="328"/>
      <c r="M4089" s="326"/>
      <c r="N4089" s="326"/>
      <c r="O4089" s="327">
        <v>0.17449999999999999</v>
      </c>
      <c r="P4089" s="326"/>
      <c r="Q4089" s="290">
        <v>0</v>
      </c>
    </row>
    <row r="4090" spans="1:17" ht="13.8" hidden="1" outlineLevel="1" collapsed="1" thickBot="1" x14ac:dyDescent="0.3">
      <c r="A4090" s="287"/>
      <c r="B4090" s="287"/>
      <c r="C4090" s="287"/>
      <c r="D4090" s="325">
        <v>100459263</v>
      </c>
      <c r="E4090" s="326"/>
      <c r="F4090" s="326"/>
      <c r="G4090" s="326"/>
      <c r="H4090" s="326"/>
      <c r="I4090" s="327">
        <v>0.17449999999999999</v>
      </c>
      <c r="J4090" s="326"/>
      <c r="K4090" s="326"/>
      <c r="L4090" s="328"/>
      <c r="M4090" s="326"/>
      <c r="N4090" s="326"/>
      <c r="O4090" s="327">
        <v>0.17449999999999999</v>
      </c>
      <c r="P4090" s="326"/>
      <c r="Q4090" s="290">
        <v>0</v>
      </c>
    </row>
    <row r="4091" spans="1:17" ht="13.8" hidden="1" outlineLevel="1" collapsed="1" thickBot="1" x14ac:dyDescent="0.3">
      <c r="A4091" s="287"/>
      <c r="B4091" s="287"/>
      <c r="C4091" s="287"/>
      <c r="D4091" s="325">
        <v>100459264</v>
      </c>
      <c r="E4091" s="326"/>
      <c r="F4091" s="326"/>
      <c r="G4091" s="326"/>
      <c r="H4091" s="326"/>
      <c r="I4091" s="327">
        <v>0.17449999999999999</v>
      </c>
      <c r="J4091" s="326"/>
      <c r="K4091" s="326"/>
      <c r="L4091" s="328"/>
      <c r="M4091" s="326"/>
      <c r="N4091" s="326"/>
      <c r="O4091" s="327">
        <v>0.17449999999999999</v>
      </c>
      <c r="P4091" s="326"/>
      <c r="Q4091" s="290">
        <v>0</v>
      </c>
    </row>
    <row r="4092" spans="1:17" ht="13.8" hidden="1" outlineLevel="1" collapsed="1" thickBot="1" x14ac:dyDescent="0.3">
      <c r="A4092" s="287"/>
      <c r="B4092" s="287"/>
      <c r="C4092" s="287"/>
      <c r="D4092" s="325">
        <v>100459266</v>
      </c>
      <c r="E4092" s="326"/>
      <c r="F4092" s="326"/>
      <c r="G4092" s="326"/>
      <c r="H4092" s="326"/>
      <c r="I4092" s="327">
        <v>0.17449999999999999</v>
      </c>
      <c r="J4092" s="326"/>
      <c r="K4092" s="326"/>
      <c r="L4092" s="328"/>
      <c r="M4092" s="326"/>
      <c r="N4092" s="326"/>
      <c r="O4092" s="327">
        <v>0.17449999999999999</v>
      </c>
      <c r="P4092" s="326"/>
      <c r="Q4092" s="290">
        <v>0</v>
      </c>
    </row>
    <row r="4093" spans="1:17" ht="13.8" hidden="1" outlineLevel="1" collapsed="1" thickBot="1" x14ac:dyDescent="0.3">
      <c r="A4093" s="287"/>
      <c r="B4093" s="287"/>
      <c r="C4093" s="287"/>
      <c r="D4093" s="325">
        <v>100459267</v>
      </c>
      <c r="E4093" s="326"/>
      <c r="F4093" s="326"/>
      <c r="G4093" s="326"/>
      <c r="H4093" s="326"/>
      <c r="I4093" s="327">
        <v>0.84</v>
      </c>
      <c r="J4093" s="326"/>
      <c r="K4093" s="326"/>
      <c r="L4093" s="328"/>
      <c r="M4093" s="326"/>
      <c r="N4093" s="326"/>
      <c r="O4093" s="327">
        <v>0.84</v>
      </c>
      <c r="P4093" s="326"/>
      <c r="Q4093" s="290">
        <v>0</v>
      </c>
    </row>
    <row r="4094" spans="1:17" ht="13.8" hidden="1" outlineLevel="1" collapsed="1" thickBot="1" x14ac:dyDescent="0.3">
      <c r="A4094" s="287"/>
      <c r="B4094" s="287"/>
      <c r="C4094" s="287"/>
      <c r="D4094" s="325">
        <v>100459268</v>
      </c>
      <c r="E4094" s="326"/>
      <c r="F4094" s="326"/>
      <c r="G4094" s="326"/>
      <c r="H4094" s="326"/>
      <c r="I4094" s="327">
        <v>0.17449999999999999</v>
      </c>
      <c r="J4094" s="326"/>
      <c r="K4094" s="326"/>
      <c r="L4094" s="328"/>
      <c r="M4094" s="326"/>
      <c r="N4094" s="326"/>
      <c r="O4094" s="327">
        <v>0.17449999999999999</v>
      </c>
      <c r="P4094" s="326"/>
      <c r="Q4094" s="290">
        <v>0</v>
      </c>
    </row>
    <row r="4095" spans="1:17" ht="13.8" hidden="1" outlineLevel="1" collapsed="1" thickBot="1" x14ac:dyDescent="0.3">
      <c r="A4095" s="287"/>
      <c r="B4095" s="287"/>
      <c r="C4095" s="287"/>
      <c r="D4095" s="325">
        <v>100459269</v>
      </c>
      <c r="E4095" s="326"/>
      <c r="F4095" s="326"/>
      <c r="G4095" s="326"/>
      <c r="H4095" s="326"/>
      <c r="I4095" s="327">
        <v>0.45</v>
      </c>
      <c r="J4095" s="326"/>
      <c r="K4095" s="326"/>
      <c r="L4095" s="328"/>
      <c r="M4095" s="326"/>
      <c r="N4095" s="326"/>
      <c r="O4095" s="327">
        <v>0.45</v>
      </c>
      <c r="P4095" s="326"/>
      <c r="Q4095" s="290">
        <v>0</v>
      </c>
    </row>
    <row r="4096" spans="1:17" ht="13.8" hidden="1" outlineLevel="1" collapsed="1" thickBot="1" x14ac:dyDescent="0.3">
      <c r="A4096" s="287"/>
      <c r="B4096" s="287"/>
      <c r="C4096" s="287"/>
      <c r="D4096" s="325">
        <v>100459270</v>
      </c>
      <c r="E4096" s="326"/>
      <c r="F4096" s="326"/>
      <c r="G4096" s="326"/>
      <c r="H4096" s="326"/>
      <c r="I4096" s="327">
        <v>0.28999999999999998</v>
      </c>
      <c r="J4096" s="326"/>
      <c r="K4096" s="326"/>
      <c r="L4096" s="328"/>
      <c r="M4096" s="326"/>
      <c r="N4096" s="326"/>
      <c r="O4096" s="327">
        <v>0.28999999999999998</v>
      </c>
      <c r="P4096" s="326"/>
      <c r="Q4096" s="290">
        <v>0</v>
      </c>
    </row>
    <row r="4097" spans="1:17" ht="13.8" hidden="1" outlineLevel="1" collapsed="1" thickBot="1" x14ac:dyDescent="0.3">
      <c r="A4097" s="287"/>
      <c r="B4097" s="287"/>
      <c r="C4097" s="287"/>
      <c r="D4097" s="325">
        <v>100459272</v>
      </c>
      <c r="E4097" s="326"/>
      <c r="F4097" s="326"/>
      <c r="G4097" s="326"/>
      <c r="H4097" s="326"/>
      <c r="I4097" s="327">
        <v>0.17449999999999999</v>
      </c>
      <c r="J4097" s="326"/>
      <c r="K4097" s="326"/>
      <c r="L4097" s="328"/>
      <c r="M4097" s="326"/>
      <c r="N4097" s="326"/>
      <c r="O4097" s="327">
        <v>0.17449999999999999</v>
      </c>
      <c r="P4097" s="326"/>
      <c r="Q4097" s="290">
        <v>0</v>
      </c>
    </row>
    <row r="4098" spans="1:17" ht="13.8" hidden="1" outlineLevel="1" collapsed="1" thickBot="1" x14ac:dyDescent="0.3">
      <c r="A4098" s="287"/>
      <c r="B4098" s="287"/>
      <c r="C4098" s="287"/>
      <c r="D4098" s="325">
        <v>100458890</v>
      </c>
      <c r="E4098" s="326"/>
      <c r="F4098" s="326"/>
      <c r="G4098" s="326"/>
      <c r="H4098" s="326"/>
      <c r="I4098" s="327">
        <v>0.17449999999999999</v>
      </c>
      <c r="J4098" s="326"/>
      <c r="K4098" s="326"/>
      <c r="L4098" s="328"/>
      <c r="M4098" s="326"/>
      <c r="N4098" s="326"/>
      <c r="O4098" s="327">
        <v>0.17449999999999999</v>
      </c>
      <c r="P4098" s="326"/>
      <c r="Q4098" s="290">
        <v>0</v>
      </c>
    </row>
    <row r="4099" spans="1:17" ht="13.8" hidden="1" outlineLevel="1" collapsed="1" thickBot="1" x14ac:dyDescent="0.3">
      <c r="A4099" s="287"/>
      <c r="B4099" s="287"/>
      <c r="C4099" s="287"/>
      <c r="D4099" s="325">
        <v>100458892</v>
      </c>
      <c r="E4099" s="326"/>
      <c r="F4099" s="326"/>
      <c r="G4099" s="326"/>
      <c r="H4099" s="326"/>
      <c r="I4099" s="327">
        <v>0.17449999999999999</v>
      </c>
      <c r="J4099" s="326"/>
      <c r="K4099" s="326"/>
      <c r="L4099" s="328"/>
      <c r="M4099" s="326"/>
      <c r="N4099" s="326"/>
      <c r="O4099" s="327">
        <v>0.17449999999999999</v>
      </c>
      <c r="P4099" s="326"/>
      <c r="Q4099" s="290">
        <v>0</v>
      </c>
    </row>
    <row r="4100" spans="1:17" ht="13.8" hidden="1" outlineLevel="1" collapsed="1" thickBot="1" x14ac:dyDescent="0.3">
      <c r="A4100" s="287"/>
      <c r="B4100" s="287"/>
      <c r="C4100" s="287"/>
      <c r="D4100" s="325">
        <v>100458902</v>
      </c>
      <c r="E4100" s="326"/>
      <c r="F4100" s="326"/>
      <c r="G4100" s="326"/>
      <c r="H4100" s="326"/>
      <c r="I4100" s="327">
        <v>0.23</v>
      </c>
      <c r="J4100" s="326"/>
      <c r="K4100" s="326"/>
      <c r="L4100" s="328"/>
      <c r="M4100" s="326"/>
      <c r="N4100" s="326"/>
      <c r="O4100" s="327">
        <v>0.23</v>
      </c>
      <c r="P4100" s="326"/>
      <c r="Q4100" s="290">
        <v>0</v>
      </c>
    </row>
    <row r="4101" spans="1:17" ht="13.8" hidden="1" outlineLevel="1" collapsed="1" thickBot="1" x14ac:dyDescent="0.3">
      <c r="A4101" s="287"/>
      <c r="B4101" s="287"/>
      <c r="C4101" s="287"/>
      <c r="D4101" s="325">
        <v>100458910</v>
      </c>
      <c r="E4101" s="326"/>
      <c r="F4101" s="326"/>
      <c r="G4101" s="326"/>
      <c r="H4101" s="326"/>
      <c r="I4101" s="327">
        <v>0.17449999999999999</v>
      </c>
      <c r="J4101" s="326"/>
      <c r="K4101" s="326"/>
      <c r="L4101" s="328"/>
      <c r="M4101" s="326"/>
      <c r="N4101" s="326"/>
      <c r="O4101" s="327">
        <v>0.17449999999999999</v>
      </c>
      <c r="P4101" s="326"/>
      <c r="Q4101" s="290">
        <v>0</v>
      </c>
    </row>
    <row r="4102" spans="1:17" ht="13.8" hidden="1" outlineLevel="1" collapsed="1" thickBot="1" x14ac:dyDescent="0.3">
      <c r="A4102" s="287"/>
      <c r="B4102" s="287"/>
      <c r="C4102" s="287"/>
      <c r="D4102" s="325">
        <v>100458913</v>
      </c>
      <c r="E4102" s="326"/>
      <c r="F4102" s="326"/>
      <c r="G4102" s="326"/>
      <c r="H4102" s="326"/>
      <c r="I4102" s="327">
        <v>0.17449999999999999</v>
      </c>
      <c r="J4102" s="326"/>
      <c r="K4102" s="326"/>
      <c r="L4102" s="328"/>
      <c r="M4102" s="326"/>
      <c r="N4102" s="326"/>
      <c r="O4102" s="327">
        <v>0.17449999999999999</v>
      </c>
      <c r="P4102" s="326"/>
      <c r="Q4102" s="290">
        <v>0</v>
      </c>
    </row>
    <row r="4103" spans="1:17" ht="13.8" hidden="1" outlineLevel="1" collapsed="1" thickBot="1" x14ac:dyDescent="0.3">
      <c r="A4103" s="287"/>
      <c r="B4103" s="287"/>
      <c r="C4103" s="287"/>
      <c r="D4103" s="325">
        <v>100458917</v>
      </c>
      <c r="E4103" s="326"/>
      <c r="F4103" s="326"/>
      <c r="G4103" s="326"/>
      <c r="H4103" s="326"/>
      <c r="I4103" s="327">
        <v>0.17449999999999999</v>
      </c>
      <c r="J4103" s="326"/>
      <c r="K4103" s="326"/>
      <c r="L4103" s="328"/>
      <c r="M4103" s="326"/>
      <c r="N4103" s="326"/>
      <c r="O4103" s="327">
        <v>0.17449999999999999</v>
      </c>
      <c r="P4103" s="326"/>
      <c r="Q4103" s="290">
        <v>0</v>
      </c>
    </row>
    <row r="4104" spans="1:17" ht="13.8" hidden="1" outlineLevel="1" collapsed="1" thickBot="1" x14ac:dyDescent="0.3">
      <c r="A4104" s="287"/>
      <c r="B4104" s="287"/>
      <c r="C4104" s="287"/>
      <c r="D4104" s="325">
        <v>100458920</v>
      </c>
      <c r="E4104" s="326"/>
      <c r="F4104" s="326"/>
      <c r="G4104" s="326"/>
      <c r="H4104" s="326"/>
      <c r="I4104" s="327">
        <v>0.17449999999999999</v>
      </c>
      <c r="J4104" s="326"/>
      <c r="K4104" s="326"/>
      <c r="L4104" s="328"/>
      <c r="M4104" s="326"/>
      <c r="N4104" s="326"/>
      <c r="O4104" s="327">
        <v>0.17449999999999999</v>
      </c>
      <c r="P4104" s="326"/>
      <c r="Q4104" s="290">
        <v>0</v>
      </c>
    </row>
    <row r="4105" spans="1:17" ht="13.8" hidden="1" outlineLevel="1" collapsed="1" thickBot="1" x14ac:dyDescent="0.3">
      <c r="A4105" s="287"/>
      <c r="B4105" s="287"/>
      <c r="C4105" s="287"/>
      <c r="D4105" s="325">
        <v>100458930</v>
      </c>
      <c r="E4105" s="326"/>
      <c r="F4105" s="326"/>
      <c r="G4105" s="326"/>
      <c r="H4105" s="326"/>
      <c r="I4105" s="327">
        <v>0.18</v>
      </c>
      <c r="J4105" s="326"/>
      <c r="K4105" s="326"/>
      <c r="L4105" s="328"/>
      <c r="M4105" s="326"/>
      <c r="N4105" s="326"/>
      <c r="O4105" s="327">
        <v>0.18</v>
      </c>
      <c r="P4105" s="326"/>
      <c r="Q4105" s="290">
        <v>0</v>
      </c>
    </row>
    <row r="4106" spans="1:17" ht="13.8" hidden="1" outlineLevel="1" collapsed="1" thickBot="1" x14ac:dyDescent="0.3">
      <c r="A4106" s="287"/>
      <c r="B4106" s="287"/>
      <c r="C4106" s="287"/>
      <c r="D4106" s="325">
        <v>100458931</v>
      </c>
      <c r="E4106" s="326"/>
      <c r="F4106" s="326"/>
      <c r="G4106" s="326"/>
      <c r="H4106" s="326"/>
      <c r="I4106" s="327">
        <v>0.17449999999999999</v>
      </c>
      <c r="J4106" s="326"/>
      <c r="K4106" s="326"/>
      <c r="L4106" s="328"/>
      <c r="M4106" s="326"/>
      <c r="N4106" s="326"/>
      <c r="O4106" s="327">
        <v>0.17449999999999999</v>
      </c>
      <c r="P4106" s="326"/>
      <c r="Q4106" s="290">
        <v>0</v>
      </c>
    </row>
    <row r="4107" spans="1:17" ht="13.8" hidden="1" outlineLevel="1" collapsed="1" thickBot="1" x14ac:dyDescent="0.3">
      <c r="A4107" s="287"/>
      <c r="B4107" s="287"/>
      <c r="C4107" s="287"/>
      <c r="D4107" s="325">
        <v>100459028</v>
      </c>
      <c r="E4107" s="326"/>
      <c r="F4107" s="326"/>
      <c r="G4107" s="326"/>
      <c r="H4107" s="326"/>
      <c r="I4107" s="327">
        <v>0.38</v>
      </c>
      <c r="J4107" s="326"/>
      <c r="K4107" s="326"/>
      <c r="L4107" s="328"/>
      <c r="M4107" s="326"/>
      <c r="N4107" s="326"/>
      <c r="O4107" s="327">
        <v>0.38</v>
      </c>
      <c r="P4107" s="326"/>
      <c r="Q4107" s="290">
        <v>0</v>
      </c>
    </row>
    <row r="4108" spans="1:17" ht="13.8" hidden="1" outlineLevel="1" collapsed="1" thickBot="1" x14ac:dyDescent="0.3">
      <c r="A4108" s="287"/>
      <c r="B4108" s="287"/>
      <c r="C4108" s="287"/>
      <c r="D4108" s="325">
        <v>100459043</v>
      </c>
      <c r="E4108" s="326"/>
      <c r="F4108" s="326"/>
      <c r="G4108" s="326"/>
      <c r="H4108" s="326"/>
      <c r="I4108" s="327">
        <v>0.37</v>
      </c>
      <c r="J4108" s="326"/>
      <c r="K4108" s="326"/>
      <c r="L4108" s="328"/>
      <c r="M4108" s="326"/>
      <c r="N4108" s="326"/>
      <c r="O4108" s="327">
        <v>0.37</v>
      </c>
      <c r="P4108" s="326"/>
      <c r="Q4108" s="290">
        <v>0</v>
      </c>
    </row>
    <row r="4109" spans="1:17" ht="13.8" hidden="1" outlineLevel="1" collapsed="1" thickBot="1" x14ac:dyDescent="0.3">
      <c r="A4109" s="287"/>
      <c r="B4109" s="287"/>
      <c r="C4109" s="287"/>
      <c r="D4109" s="325">
        <v>100459046</v>
      </c>
      <c r="E4109" s="326"/>
      <c r="F4109" s="326"/>
      <c r="G4109" s="326"/>
      <c r="H4109" s="326"/>
      <c r="I4109" s="327">
        <v>0.17449999999999999</v>
      </c>
      <c r="J4109" s="326"/>
      <c r="K4109" s="326"/>
      <c r="L4109" s="328"/>
      <c r="M4109" s="326"/>
      <c r="N4109" s="326"/>
      <c r="O4109" s="327">
        <v>0.17449999999999999</v>
      </c>
      <c r="P4109" s="326"/>
      <c r="Q4109" s="290">
        <v>0</v>
      </c>
    </row>
    <row r="4110" spans="1:17" ht="13.8" hidden="1" outlineLevel="1" collapsed="1" thickBot="1" x14ac:dyDescent="0.3">
      <c r="A4110" s="287"/>
      <c r="B4110" s="287"/>
      <c r="C4110" s="287"/>
      <c r="D4110" s="325">
        <v>100458563</v>
      </c>
      <c r="E4110" s="326"/>
      <c r="F4110" s="326"/>
      <c r="G4110" s="326"/>
      <c r="H4110" s="326"/>
      <c r="I4110" s="327">
        <v>0.17449999999999999</v>
      </c>
      <c r="J4110" s="326"/>
      <c r="K4110" s="326"/>
      <c r="L4110" s="328"/>
      <c r="M4110" s="326"/>
      <c r="N4110" s="326"/>
      <c r="O4110" s="327">
        <v>0.17449999999999999</v>
      </c>
      <c r="P4110" s="326"/>
      <c r="Q4110" s="290">
        <v>0</v>
      </c>
    </row>
    <row r="4111" spans="1:17" ht="13.8" hidden="1" outlineLevel="1" collapsed="1" thickBot="1" x14ac:dyDescent="0.3">
      <c r="A4111" s="287"/>
      <c r="B4111" s="287"/>
      <c r="C4111" s="287"/>
      <c r="D4111" s="325">
        <v>100458934</v>
      </c>
      <c r="E4111" s="326"/>
      <c r="F4111" s="326"/>
      <c r="G4111" s="326"/>
      <c r="H4111" s="326"/>
      <c r="I4111" s="327">
        <v>0.17449999999999999</v>
      </c>
      <c r="J4111" s="326"/>
      <c r="K4111" s="326"/>
      <c r="L4111" s="328"/>
      <c r="M4111" s="326"/>
      <c r="N4111" s="326"/>
      <c r="O4111" s="327">
        <v>0.17449999999999999</v>
      </c>
      <c r="P4111" s="326"/>
      <c r="Q4111" s="290">
        <v>0</v>
      </c>
    </row>
    <row r="4112" spans="1:17" ht="13.8" hidden="1" outlineLevel="1" collapsed="1" thickBot="1" x14ac:dyDescent="0.3">
      <c r="A4112" s="287"/>
      <c r="B4112" s="287"/>
      <c r="C4112" s="287"/>
      <c r="D4112" s="325">
        <v>100458941</v>
      </c>
      <c r="E4112" s="326"/>
      <c r="F4112" s="326"/>
      <c r="G4112" s="326"/>
      <c r="H4112" s="326"/>
      <c r="I4112" s="327">
        <v>0.17449999999999999</v>
      </c>
      <c r="J4112" s="326"/>
      <c r="K4112" s="326"/>
      <c r="L4112" s="328"/>
      <c r="M4112" s="326"/>
      <c r="N4112" s="326"/>
      <c r="O4112" s="327">
        <v>0.17449999999999999</v>
      </c>
      <c r="P4112" s="326"/>
      <c r="Q4112" s="290">
        <v>0</v>
      </c>
    </row>
    <row r="4113" spans="1:17" ht="13.8" hidden="1" outlineLevel="1" collapsed="1" thickBot="1" x14ac:dyDescent="0.3">
      <c r="A4113" s="287"/>
      <c r="B4113" s="287"/>
      <c r="C4113" s="287"/>
      <c r="D4113" s="325">
        <v>100458943</v>
      </c>
      <c r="E4113" s="326"/>
      <c r="F4113" s="326"/>
      <c r="G4113" s="326"/>
      <c r="H4113" s="326"/>
      <c r="I4113" s="327">
        <v>0.3</v>
      </c>
      <c r="J4113" s="326"/>
      <c r="K4113" s="326"/>
      <c r="L4113" s="328"/>
      <c r="M4113" s="326"/>
      <c r="N4113" s="326"/>
      <c r="O4113" s="327">
        <v>0.3</v>
      </c>
      <c r="P4113" s="326"/>
      <c r="Q4113" s="290">
        <v>0</v>
      </c>
    </row>
    <row r="4114" spans="1:17" ht="13.8" hidden="1" outlineLevel="1" collapsed="1" thickBot="1" x14ac:dyDescent="0.3">
      <c r="A4114" s="287"/>
      <c r="B4114" s="287"/>
      <c r="C4114" s="287"/>
      <c r="D4114" s="325">
        <v>100458951</v>
      </c>
      <c r="E4114" s="326"/>
      <c r="F4114" s="326"/>
      <c r="G4114" s="326"/>
      <c r="H4114" s="326"/>
      <c r="I4114" s="327">
        <v>0.17449999999999999</v>
      </c>
      <c r="J4114" s="326"/>
      <c r="K4114" s="326"/>
      <c r="L4114" s="328"/>
      <c r="M4114" s="326"/>
      <c r="N4114" s="326"/>
      <c r="O4114" s="327">
        <v>0.17449999999999999</v>
      </c>
      <c r="P4114" s="326"/>
      <c r="Q4114" s="290">
        <v>0</v>
      </c>
    </row>
    <row r="4115" spans="1:17" ht="13.8" hidden="1" outlineLevel="1" collapsed="1" thickBot="1" x14ac:dyDescent="0.3">
      <c r="A4115" s="287"/>
      <c r="B4115" s="287"/>
      <c r="C4115" s="287"/>
      <c r="D4115" s="325">
        <v>100458952</v>
      </c>
      <c r="E4115" s="326"/>
      <c r="F4115" s="326"/>
      <c r="G4115" s="326"/>
      <c r="H4115" s="326"/>
      <c r="I4115" s="327">
        <v>0.26</v>
      </c>
      <c r="J4115" s="326"/>
      <c r="K4115" s="326"/>
      <c r="L4115" s="328"/>
      <c r="M4115" s="326"/>
      <c r="N4115" s="326"/>
      <c r="O4115" s="327">
        <v>0.26</v>
      </c>
      <c r="P4115" s="326"/>
      <c r="Q4115" s="290">
        <v>0</v>
      </c>
    </row>
    <row r="4116" spans="1:17" ht="13.8" hidden="1" outlineLevel="1" collapsed="1" thickBot="1" x14ac:dyDescent="0.3">
      <c r="A4116" s="287"/>
      <c r="B4116" s="287"/>
      <c r="C4116" s="287"/>
      <c r="D4116" s="325">
        <v>100458961</v>
      </c>
      <c r="E4116" s="326"/>
      <c r="F4116" s="326"/>
      <c r="G4116" s="326"/>
      <c r="H4116" s="326"/>
      <c r="I4116" s="327">
        <v>0.17449999999999999</v>
      </c>
      <c r="J4116" s="326"/>
      <c r="K4116" s="326"/>
      <c r="L4116" s="328"/>
      <c r="M4116" s="326"/>
      <c r="N4116" s="326"/>
      <c r="O4116" s="327">
        <v>0.17449999999999999</v>
      </c>
      <c r="P4116" s="326"/>
      <c r="Q4116" s="290">
        <v>0</v>
      </c>
    </row>
    <row r="4117" spans="1:17" ht="13.8" hidden="1" outlineLevel="1" collapsed="1" thickBot="1" x14ac:dyDescent="0.3">
      <c r="A4117" s="287"/>
      <c r="B4117" s="287"/>
      <c r="C4117" s="287"/>
      <c r="D4117" s="325">
        <v>100458974</v>
      </c>
      <c r="E4117" s="326"/>
      <c r="F4117" s="326"/>
      <c r="G4117" s="326"/>
      <c r="H4117" s="326"/>
      <c r="I4117" s="327">
        <v>0.3</v>
      </c>
      <c r="J4117" s="326"/>
      <c r="K4117" s="326"/>
      <c r="L4117" s="328"/>
      <c r="M4117" s="326"/>
      <c r="N4117" s="326"/>
      <c r="O4117" s="327">
        <v>0.3</v>
      </c>
      <c r="P4117" s="326"/>
      <c r="Q4117" s="290">
        <v>0</v>
      </c>
    </row>
    <row r="4118" spans="1:17" ht="13.8" hidden="1" outlineLevel="1" collapsed="1" thickBot="1" x14ac:dyDescent="0.3">
      <c r="A4118" s="287"/>
      <c r="B4118" s="287"/>
      <c r="C4118" s="287"/>
      <c r="D4118" s="325">
        <v>100458991</v>
      </c>
      <c r="E4118" s="326"/>
      <c r="F4118" s="326"/>
      <c r="G4118" s="326"/>
      <c r="H4118" s="326"/>
      <c r="I4118" s="327">
        <v>0.17449999999999999</v>
      </c>
      <c r="J4118" s="326"/>
      <c r="K4118" s="326"/>
      <c r="L4118" s="328"/>
      <c r="M4118" s="326"/>
      <c r="N4118" s="326"/>
      <c r="O4118" s="327">
        <v>0.17449999999999999</v>
      </c>
      <c r="P4118" s="326"/>
      <c r="Q4118" s="290">
        <v>0</v>
      </c>
    </row>
    <row r="4119" spans="1:17" ht="13.8" hidden="1" outlineLevel="1" collapsed="1" thickBot="1" x14ac:dyDescent="0.3">
      <c r="A4119" s="287"/>
      <c r="B4119" s="287"/>
      <c r="C4119" s="287"/>
      <c r="D4119" s="325">
        <v>100458997</v>
      </c>
      <c r="E4119" s="326"/>
      <c r="F4119" s="326"/>
      <c r="G4119" s="326"/>
      <c r="H4119" s="326"/>
      <c r="I4119" s="327">
        <v>0.17449999999999999</v>
      </c>
      <c r="J4119" s="326"/>
      <c r="K4119" s="326"/>
      <c r="L4119" s="328"/>
      <c r="M4119" s="326"/>
      <c r="N4119" s="326"/>
      <c r="O4119" s="327">
        <v>0.17449999999999999</v>
      </c>
      <c r="P4119" s="326"/>
      <c r="Q4119" s="290">
        <v>0</v>
      </c>
    </row>
    <row r="4120" spans="1:17" ht="13.8" hidden="1" outlineLevel="1" collapsed="1" thickBot="1" x14ac:dyDescent="0.3">
      <c r="A4120" s="287"/>
      <c r="B4120" s="287"/>
      <c r="C4120" s="287"/>
      <c r="D4120" s="325">
        <v>100458999</v>
      </c>
      <c r="E4120" s="326"/>
      <c r="F4120" s="326"/>
      <c r="G4120" s="326"/>
      <c r="H4120" s="326"/>
      <c r="I4120" s="327">
        <v>0.17449999999999999</v>
      </c>
      <c r="J4120" s="326"/>
      <c r="K4120" s="326"/>
      <c r="L4120" s="328"/>
      <c r="M4120" s="326"/>
      <c r="N4120" s="326"/>
      <c r="O4120" s="327">
        <v>0.17449999999999999</v>
      </c>
      <c r="P4120" s="326"/>
      <c r="Q4120" s="290">
        <v>0</v>
      </c>
    </row>
    <row r="4121" spans="1:17" ht="13.8" hidden="1" outlineLevel="1" collapsed="1" thickBot="1" x14ac:dyDescent="0.3">
      <c r="A4121" s="287"/>
      <c r="B4121" s="287"/>
      <c r="C4121" s="287"/>
      <c r="D4121" s="325">
        <v>100459006</v>
      </c>
      <c r="E4121" s="326"/>
      <c r="F4121" s="326"/>
      <c r="G4121" s="326"/>
      <c r="H4121" s="326"/>
      <c r="I4121" s="327">
        <v>0.17449999999999999</v>
      </c>
      <c r="J4121" s="326"/>
      <c r="K4121" s="326"/>
      <c r="L4121" s="328"/>
      <c r="M4121" s="326"/>
      <c r="N4121" s="326"/>
      <c r="O4121" s="327">
        <v>0.17449999999999999</v>
      </c>
      <c r="P4121" s="326"/>
      <c r="Q4121" s="290">
        <v>0</v>
      </c>
    </row>
    <row r="4122" spans="1:17" ht="13.8" hidden="1" outlineLevel="1" collapsed="1" thickBot="1" x14ac:dyDescent="0.3">
      <c r="A4122" s="287"/>
      <c r="B4122" s="287"/>
      <c r="C4122" s="287"/>
      <c r="D4122" s="325">
        <v>100459011</v>
      </c>
      <c r="E4122" s="326"/>
      <c r="F4122" s="326"/>
      <c r="G4122" s="326"/>
      <c r="H4122" s="326"/>
      <c r="I4122" s="327">
        <v>0.63</v>
      </c>
      <c r="J4122" s="326"/>
      <c r="K4122" s="326"/>
      <c r="L4122" s="328"/>
      <c r="M4122" s="326"/>
      <c r="N4122" s="326"/>
      <c r="O4122" s="327">
        <v>0.63</v>
      </c>
      <c r="P4122" s="326"/>
      <c r="Q4122" s="290">
        <v>0</v>
      </c>
    </row>
    <row r="4123" spans="1:17" ht="13.8" hidden="1" outlineLevel="1" collapsed="1" thickBot="1" x14ac:dyDescent="0.3">
      <c r="A4123" s="287"/>
      <c r="B4123" s="287"/>
      <c r="C4123" s="287"/>
      <c r="D4123" s="325">
        <v>100459013</v>
      </c>
      <c r="E4123" s="326"/>
      <c r="F4123" s="326"/>
      <c r="G4123" s="326"/>
      <c r="H4123" s="326"/>
      <c r="I4123" s="327">
        <v>0.17449999999999999</v>
      </c>
      <c r="J4123" s="326"/>
      <c r="K4123" s="326"/>
      <c r="L4123" s="328"/>
      <c r="M4123" s="326"/>
      <c r="N4123" s="326"/>
      <c r="O4123" s="327">
        <v>0.17449999999999999</v>
      </c>
      <c r="P4123" s="326"/>
      <c r="Q4123" s="290">
        <v>0</v>
      </c>
    </row>
    <row r="4124" spans="1:17" ht="13.8" hidden="1" outlineLevel="1" collapsed="1" thickBot="1" x14ac:dyDescent="0.3">
      <c r="A4124" s="287"/>
      <c r="B4124" s="287"/>
      <c r="C4124" s="287"/>
      <c r="D4124" s="325">
        <v>100459020</v>
      </c>
      <c r="E4124" s="326"/>
      <c r="F4124" s="326"/>
      <c r="G4124" s="326"/>
      <c r="H4124" s="326"/>
      <c r="I4124" s="327">
        <v>0.17449999999999999</v>
      </c>
      <c r="J4124" s="326"/>
      <c r="K4124" s="326"/>
      <c r="L4124" s="328"/>
      <c r="M4124" s="326"/>
      <c r="N4124" s="326"/>
      <c r="O4124" s="327">
        <v>0.17449999999999999</v>
      </c>
      <c r="P4124" s="326"/>
      <c r="Q4124" s="290">
        <v>0</v>
      </c>
    </row>
    <row r="4125" spans="1:17" ht="13.8" hidden="1" outlineLevel="1" collapsed="1" thickBot="1" x14ac:dyDescent="0.3">
      <c r="A4125" s="287"/>
      <c r="B4125" s="287"/>
      <c r="C4125" s="287"/>
      <c r="D4125" s="325">
        <v>100459021</v>
      </c>
      <c r="E4125" s="326"/>
      <c r="F4125" s="326"/>
      <c r="G4125" s="326"/>
      <c r="H4125" s="326"/>
      <c r="I4125" s="327">
        <v>0.17449999999999999</v>
      </c>
      <c r="J4125" s="326"/>
      <c r="K4125" s="326"/>
      <c r="L4125" s="328"/>
      <c r="M4125" s="326"/>
      <c r="N4125" s="326"/>
      <c r="O4125" s="327">
        <v>0.17449999999999999</v>
      </c>
      <c r="P4125" s="326"/>
      <c r="Q4125" s="290">
        <v>0</v>
      </c>
    </row>
    <row r="4126" spans="1:17" ht="13.8" hidden="1" outlineLevel="1" collapsed="1" thickBot="1" x14ac:dyDescent="0.3">
      <c r="A4126" s="287"/>
      <c r="B4126" s="287"/>
      <c r="C4126" s="287"/>
      <c r="D4126" s="325">
        <v>100459023</v>
      </c>
      <c r="E4126" s="326"/>
      <c r="F4126" s="326"/>
      <c r="G4126" s="326"/>
      <c r="H4126" s="326"/>
      <c r="I4126" s="327">
        <v>0.21</v>
      </c>
      <c r="J4126" s="326"/>
      <c r="K4126" s="326"/>
      <c r="L4126" s="328"/>
      <c r="M4126" s="326"/>
      <c r="N4126" s="326"/>
      <c r="O4126" s="327">
        <v>0.21</v>
      </c>
      <c r="P4126" s="326"/>
      <c r="Q4126" s="290">
        <v>0</v>
      </c>
    </row>
    <row r="4127" spans="1:17" ht="13.8" hidden="1" outlineLevel="1" collapsed="1" thickBot="1" x14ac:dyDescent="0.3">
      <c r="A4127" s="287"/>
      <c r="B4127" s="287"/>
      <c r="C4127" s="287"/>
      <c r="D4127" s="325">
        <v>100459066</v>
      </c>
      <c r="E4127" s="326"/>
      <c r="F4127" s="326"/>
      <c r="G4127" s="326"/>
      <c r="H4127" s="326"/>
      <c r="I4127" s="327">
        <v>0.17449999999999999</v>
      </c>
      <c r="J4127" s="326"/>
      <c r="K4127" s="326"/>
      <c r="L4127" s="328"/>
      <c r="M4127" s="326"/>
      <c r="N4127" s="326"/>
      <c r="O4127" s="327">
        <v>0.17449999999999999</v>
      </c>
      <c r="P4127" s="326"/>
      <c r="Q4127" s="290">
        <v>0</v>
      </c>
    </row>
    <row r="4128" spans="1:17" ht="13.8" hidden="1" outlineLevel="1" collapsed="1" thickBot="1" x14ac:dyDescent="0.3">
      <c r="A4128" s="287"/>
      <c r="B4128" s="287"/>
      <c r="C4128" s="287"/>
      <c r="D4128" s="325">
        <v>100459070</v>
      </c>
      <c r="E4128" s="326"/>
      <c r="F4128" s="326"/>
      <c r="G4128" s="326"/>
      <c r="H4128" s="326"/>
      <c r="I4128" s="327">
        <v>0.17449999999999999</v>
      </c>
      <c r="J4128" s="326"/>
      <c r="K4128" s="326"/>
      <c r="L4128" s="328"/>
      <c r="M4128" s="326"/>
      <c r="N4128" s="326"/>
      <c r="O4128" s="327">
        <v>0.17449999999999999</v>
      </c>
      <c r="P4128" s="326"/>
      <c r="Q4128" s="290">
        <v>0</v>
      </c>
    </row>
    <row r="4129" spans="1:17" ht="13.8" hidden="1" outlineLevel="1" collapsed="1" thickBot="1" x14ac:dyDescent="0.3">
      <c r="A4129" s="287"/>
      <c r="B4129" s="287"/>
      <c r="C4129" s="287"/>
      <c r="D4129" s="325">
        <v>100459075</v>
      </c>
      <c r="E4129" s="326"/>
      <c r="F4129" s="326"/>
      <c r="G4129" s="326"/>
      <c r="H4129" s="326"/>
      <c r="I4129" s="327">
        <v>0.17449999999999999</v>
      </c>
      <c r="J4129" s="326"/>
      <c r="K4129" s="326"/>
      <c r="L4129" s="328"/>
      <c r="M4129" s="326"/>
      <c r="N4129" s="326"/>
      <c r="O4129" s="327">
        <v>0.17449999999999999</v>
      </c>
      <c r="P4129" s="326"/>
      <c r="Q4129" s="290">
        <v>0</v>
      </c>
    </row>
    <row r="4130" spans="1:17" ht="13.8" hidden="1" outlineLevel="1" collapsed="1" thickBot="1" x14ac:dyDescent="0.3">
      <c r="A4130" s="287"/>
      <c r="B4130" s="287"/>
      <c r="C4130" s="287"/>
      <c r="D4130" s="325">
        <v>100459077</v>
      </c>
      <c r="E4130" s="326"/>
      <c r="F4130" s="326"/>
      <c r="G4130" s="326"/>
      <c r="H4130" s="326"/>
      <c r="I4130" s="327">
        <v>0.17449999999999999</v>
      </c>
      <c r="J4130" s="326"/>
      <c r="K4130" s="326"/>
      <c r="L4130" s="328"/>
      <c r="M4130" s="326"/>
      <c r="N4130" s="326"/>
      <c r="O4130" s="327">
        <v>0.17449999999999999</v>
      </c>
      <c r="P4130" s="326"/>
      <c r="Q4130" s="290">
        <v>0</v>
      </c>
    </row>
    <row r="4131" spans="1:17" ht="13.8" hidden="1" outlineLevel="1" collapsed="1" thickBot="1" x14ac:dyDescent="0.3">
      <c r="A4131" s="287"/>
      <c r="B4131" s="287"/>
      <c r="C4131" s="287"/>
      <c r="D4131" s="325">
        <v>100459056</v>
      </c>
      <c r="E4131" s="326"/>
      <c r="F4131" s="326"/>
      <c r="G4131" s="326"/>
      <c r="H4131" s="326"/>
      <c r="I4131" s="327">
        <v>0.17449999999999999</v>
      </c>
      <c r="J4131" s="326"/>
      <c r="K4131" s="326"/>
      <c r="L4131" s="328"/>
      <c r="M4131" s="326"/>
      <c r="N4131" s="326"/>
      <c r="O4131" s="327">
        <v>0.17449999999999999</v>
      </c>
      <c r="P4131" s="326"/>
      <c r="Q4131" s="290">
        <v>0</v>
      </c>
    </row>
    <row r="4132" spans="1:17" ht="13.8" hidden="1" outlineLevel="1" collapsed="1" thickBot="1" x14ac:dyDescent="0.3">
      <c r="A4132" s="287"/>
      <c r="B4132" s="287"/>
      <c r="C4132" s="287"/>
      <c r="D4132" s="325">
        <v>100459057</v>
      </c>
      <c r="E4132" s="326"/>
      <c r="F4132" s="326"/>
      <c r="G4132" s="326"/>
      <c r="H4132" s="326"/>
      <c r="I4132" s="327">
        <v>0.17449999999999999</v>
      </c>
      <c r="J4132" s="326"/>
      <c r="K4132" s="326"/>
      <c r="L4132" s="328"/>
      <c r="M4132" s="326"/>
      <c r="N4132" s="326"/>
      <c r="O4132" s="327">
        <v>0.17449999999999999</v>
      </c>
      <c r="P4132" s="326"/>
      <c r="Q4132" s="290">
        <v>0</v>
      </c>
    </row>
    <row r="4133" spans="1:17" ht="13.8" hidden="1" outlineLevel="1" collapsed="1" thickBot="1" x14ac:dyDescent="0.3">
      <c r="A4133" s="287"/>
      <c r="B4133" s="287"/>
      <c r="C4133" s="287"/>
      <c r="D4133" s="325">
        <v>100459058</v>
      </c>
      <c r="E4133" s="326"/>
      <c r="F4133" s="326"/>
      <c r="G4133" s="326"/>
      <c r="H4133" s="326"/>
      <c r="I4133" s="327">
        <v>0.17449999999999999</v>
      </c>
      <c r="J4133" s="326"/>
      <c r="K4133" s="326"/>
      <c r="L4133" s="328"/>
      <c r="M4133" s="326"/>
      <c r="N4133" s="326"/>
      <c r="O4133" s="327">
        <v>0.17449999999999999</v>
      </c>
      <c r="P4133" s="326"/>
      <c r="Q4133" s="290">
        <v>0</v>
      </c>
    </row>
    <row r="4134" spans="1:17" ht="13.8" hidden="1" outlineLevel="1" collapsed="1" thickBot="1" x14ac:dyDescent="0.3">
      <c r="A4134" s="287"/>
      <c r="B4134" s="287"/>
      <c r="C4134" s="287"/>
      <c r="D4134" s="325">
        <v>100459059</v>
      </c>
      <c r="E4134" s="326"/>
      <c r="F4134" s="326"/>
      <c r="G4134" s="326"/>
      <c r="H4134" s="326"/>
      <c r="I4134" s="327">
        <v>0.17449999999999999</v>
      </c>
      <c r="J4134" s="326"/>
      <c r="K4134" s="326"/>
      <c r="L4134" s="328"/>
      <c r="M4134" s="326"/>
      <c r="N4134" s="326"/>
      <c r="O4134" s="327">
        <v>0.17449999999999999</v>
      </c>
      <c r="P4134" s="326"/>
      <c r="Q4134" s="290">
        <v>0</v>
      </c>
    </row>
    <row r="4135" spans="1:17" ht="13.8" hidden="1" outlineLevel="1" collapsed="1" thickBot="1" x14ac:dyDescent="0.3">
      <c r="A4135" s="287"/>
      <c r="B4135" s="287"/>
      <c r="C4135" s="287"/>
      <c r="D4135" s="325">
        <v>100459060</v>
      </c>
      <c r="E4135" s="326"/>
      <c r="F4135" s="326"/>
      <c r="G4135" s="326"/>
      <c r="H4135" s="326"/>
      <c r="I4135" s="327">
        <v>0.17449999999999999</v>
      </c>
      <c r="J4135" s="326"/>
      <c r="K4135" s="326"/>
      <c r="L4135" s="328"/>
      <c r="M4135" s="326"/>
      <c r="N4135" s="326"/>
      <c r="O4135" s="327">
        <v>0.17449999999999999</v>
      </c>
      <c r="P4135" s="326"/>
      <c r="Q4135" s="290">
        <v>0</v>
      </c>
    </row>
    <row r="4136" spans="1:17" ht="13.8" hidden="1" outlineLevel="1" collapsed="1" thickBot="1" x14ac:dyDescent="0.3">
      <c r="A4136" s="287"/>
      <c r="B4136" s="287"/>
      <c r="C4136" s="287"/>
      <c r="D4136" s="325">
        <v>100459116</v>
      </c>
      <c r="E4136" s="326"/>
      <c r="F4136" s="326"/>
      <c r="G4136" s="326"/>
      <c r="H4136" s="326"/>
      <c r="I4136" s="327">
        <v>0.17449999999999999</v>
      </c>
      <c r="J4136" s="326"/>
      <c r="K4136" s="326"/>
      <c r="L4136" s="328"/>
      <c r="M4136" s="326"/>
      <c r="N4136" s="326"/>
      <c r="O4136" s="327">
        <v>0.17449999999999999</v>
      </c>
      <c r="P4136" s="326"/>
      <c r="Q4136" s="290">
        <v>0</v>
      </c>
    </row>
    <row r="4137" spans="1:17" ht="13.8" hidden="1" outlineLevel="1" collapsed="1" thickBot="1" x14ac:dyDescent="0.3">
      <c r="A4137" s="287"/>
      <c r="B4137" s="287"/>
      <c r="C4137" s="287"/>
      <c r="D4137" s="325">
        <v>100459119</v>
      </c>
      <c r="E4137" s="326"/>
      <c r="F4137" s="326"/>
      <c r="G4137" s="326"/>
      <c r="H4137" s="326"/>
      <c r="I4137" s="327">
        <v>0.24</v>
      </c>
      <c r="J4137" s="326"/>
      <c r="K4137" s="326"/>
      <c r="L4137" s="328"/>
      <c r="M4137" s="326"/>
      <c r="N4137" s="326"/>
      <c r="O4137" s="327">
        <v>0.24</v>
      </c>
      <c r="P4137" s="326"/>
      <c r="Q4137" s="290">
        <v>0</v>
      </c>
    </row>
    <row r="4138" spans="1:17" ht="13.8" hidden="1" outlineLevel="1" collapsed="1" thickBot="1" x14ac:dyDescent="0.3">
      <c r="A4138" s="287"/>
      <c r="B4138" s="287"/>
      <c r="C4138" s="287"/>
      <c r="D4138" s="325">
        <v>100459122</v>
      </c>
      <c r="E4138" s="326"/>
      <c r="F4138" s="326"/>
      <c r="G4138" s="326"/>
      <c r="H4138" s="326"/>
      <c r="I4138" s="327">
        <v>0.17449999999999999</v>
      </c>
      <c r="J4138" s="326"/>
      <c r="K4138" s="326"/>
      <c r="L4138" s="328"/>
      <c r="M4138" s="326"/>
      <c r="N4138" s="326"/>
      <c r="O4138" s="327">
        <v>0.17449999999999999</v>
      </c>
      <c r="P4138" s="326"/>
      <c r="Q4138" s="290">
        <v>0</v>
      </c>
    </row>
    <row r="4139" spans="1:17" ht="13.8" hidden="1" outlineLevel="1" collapsed="1" thickBot="1" x14ac:dyDescent="0.3">
      <c r="A4139" s="287"/>
      <c r="B4139" s="287"/>
      <c r="C4139" s="287"/>
      <c r="D4139" s="325">
        <v>100459137</v>
      </c>
      <c r="E4139" s="326"/>
      <c r="F4139" s="326"/>
      <c r="G4139" s="326"/>
      <c r="H4139" s="326"/>
      <c r="I4139" s="327">
        <v>0.17449999999999999</v>
      </c>
      <c r="J4139" s="326"/>
      <c r="K4139" s="326"/>
      <c r="L4139" s="328"/>
      <c r="M4139" s="326"/>
      <c r="N4139" s="326"/>
      <c r="O4139" s="327">
        <v>0.17449999999999999</v>
      </c>
      <c r="P4139" s="326"/>
      <c r="Q4139" s="290">
        <v>0</v>
      </c>
    </row>
    <row r="4140" spans="1:17" ht="13.8" hidden="1" outlineLevel="1" collapsed="1" thickBot="1" x14ac:dyDescent="0.3">
      <c r="A4140" s="287"/>
      <c r="B4140" s="287"/>
      <c r="C4140" s="287"/>
      <c r="D4140" s="325">
        <v>100459138</v>
      </c>
      <c r="E4140" s="326"/>
      <c r="F4140" s="326"/>
      <c r="G4140" s="326"/>
      <c r="H4140" s="326"/>
      <c r="I4140" s="327">
        <v>0.17449999999999999</v>
      </c>
      <c r="J4140" s="326"/>
      <c r="K4140" s="326"/>
      <c r="L4140" s="328"/>
      <c r="M4140" s="326"/>
      <c r="N4140" s="326"/>
      <c r="O4140" s="327">
        <v>0.17449999999999999</v>
      </c>
      <c r="P4140" s="326"/>
      <c r="Q4140" s="290">
        <v>0</v>
      </c>
    </row>
    <row r="4141" spans="1:17" ht="13.8" hidden="1" outlineLevel="1" collapsed="1" thickBot="1" x14ac:dyDescent="0.3">
      <c r="A4141" s="287"/>
      <c r="B4141" s="287"/>
      <c r="C4141" s="287"/>
      <c r="D4141" s="325">
        <v>100459139</v>
      </c>
      <c r="E4141" s="326"/>
      <c r="F4141" s="326"/>
      <c r="G4141" s="326"/>
      <c r="H4141" s="326"/>
      <c r="I4141" s="327">
        <v>0.17449999999999999</v>
      </c>
      <c r="J4141" s="326"/>
      <c r="K4141" s="326"/>
      <c r="L4141" s="328"/>
      <c r="M4141" s="326"/>
      <c r="N4141" s="326"/>
      <c r="O4141" s="327">
        <v>0.17449999999999999</v>
      </c>
      <c r="P4141" s="326"/>
      <c r="Q4141" s="290">
        <v>0</v>
      </c>
    </row>
    <row r="4142" spans="1:17" ht="13.8" hidden="1" outlineLevel="1" collapsed="1" thickBot="1" x14ac:dyDescent="0.3">
      <c r="A4142" s="287"/>
      <c r="B4142" s="287"/>
      <c r="C4142" s="287"/>
      <c r="D4142" s="325">
        <v>100459144</v>
      </c>
      <c r="E4142" s="326"/>
      <c r="F4142" s="326"/>
      <c r="G4142" s="326"/>
      <c r="H4142" s="326"/>
      <c r="I4142" s="327">
        <v>0.26</v>
      </c>
      <c r="J4142" s="326"/>
      <c r="K4142" s="326"/>
      <c r="L4142" s="328"/>
      <c r="M4142" s="326"/>
      <c r="N4142" s="326"/>
      <c r="O4142" s="327">
        <v>0.26</v>
      </c>
      <c r="P4142" s="326"/>
      <c r="Q4142" s="290">
        <v>0</v>
      </c>
    </row>
    <row r="4143" spans="1:17" ht="13.8" hidden="1" outlineLevel="1" collapsed="1" thickBot="1" x14ac:dyDescent="0.3">
      <c r="A4143" s="287"/>
      <c r="B4143" s="287"/>
      <c r="C4143" s="287"/>
      <c r="D4143" s="325">
        <v>100459152</v>
      </c>
      <c r="E4143" s="326"/>
      <c r="F4143" s="326"/>
      <c r="G4143" s="326"/>
      <c r="H4143" s="326"/>
      <c r="I4143" s="327">
        <v>0.17449999999999999</v>
      </c>
      <c r="J4143" s="326"/>
      <c r="K4143" s="326"/>
      <c r="L4143" s="328"/>
      <c r="M4143" s="326"/>
      <c r="N4143" s="326"/>
      <c r="O4143" s="327">
        <v>0.17449999999999999</v>
      </c>
      <c r="P4143" s="326"/>
      <c r="Q4143" s="290">
        <v>0</v>
      </c>
    </row>
    <row r="4144" spans="1:17" ht="13.8" hidden="1" outlineLevel="1" collapsed="1" thickBot="1" x14ac:dyDescent="0.3">
      <c r="A4144" s="287"/>
      <c r="B4144" s="287"/>
      <c r="C4144" s="287"/>
      <c r="D4144" s="325">
        <v>100459158</v>
      </c>
      <c r="E4144" s="326"/>
      <c r="F4144" s="326"/>
      <c r="G4144" s="326"/>
      <c r="H4144" s="326"/>
      <c r="I4144" s="327">
        <v>0.17449999999999999</v>
      </c>
      <c r="J4144" s="326"/>
      <c r="K4144" s="326"/>
      <c r="L4144" s="328"/>
      <c r="M4144" s="326"/>
      <c r="N4144" s="326"/>
      <c r="O4144" s="327">
        <v>0.17449999999999999</v>
      </c>
      <c r="P4144" s="326"/>
      <c r="Q4144" s="290">
        <v>0</v>
      </c>
    </row>
    <row r="4145" spans="1:17" ht="13.8" hidden="1" outlineLevel="1" collapsed="1" thickBot="1" x14ac:dyDescent="0.3">
      <c r="A4145" s="287"/>
      <c r="B4145" s="287"/>
      <c r="C4145" s="287"/>
      <c r="D4145" s="325">
        <v>100459282</v>
      </c>
      <c r="E4145" s="326"/>
      <c r="F4145" s="326"/>
      <c r="G4145" s="326"/>
      <c r="H4145" s="326"/>
      <c r="I4145" s="327">
        <v>0.17449999999999999</v>
      </c>
      <c r="J4145" s="326"/>
      <c r="K4145" s="326"/>
      <c r="L4145" s="328"/>
      <c r="M4145" s="326"/>
      <c r="N4145" s="326"/>
      <c r="O4145" s="327">
        <v>0.17449999999999999</v>
      </c>
      <c r="P4145" s="326"/>
      <c r="Q4145" s="290">
        <v>0</v>
      </c>
    </row>
    <row r="4146" spans="1:17" ht="13.8" hidden="1" outlineLevel="1" collapsed="1" thickBot="1" x14ac:dyDescent="0.3">
      <c r="A4146" s="287"/>
      <c r="B4146" s="287"/>
      <c r="C4146" s="287"/>
      <c r="D4146" s="325">
        <v>100459283</v>
      </c>
      <c r="E4146" s="326"/>
      <c r="F4146" s="326"/>
      <c r="G4146" s="326"/>
      <c r="H4146" s="326"/>
      <c r="I4146" s="327">
        <v>0.17449999999999999</v>
      </c>
      <c r="J4146" s="326"/>
      <c r="K4146" s="326"/>
      <c r="L4146" s="328"/>
      <c r="M4146" s="326"/>
      <c r="N4146" s="326"/>
      <c r="O4146" s="327">
        <v>0.17449999999999999</v>
      </c>
      <c r="P4146" s="326"/>
      <c r="Q4146" s="290">
        <v>0</v>
      </c>
    </row>
    <row r="4147" spans="1:17" ht="13.8" hidden="1" outlineLevel="1" collapsed="1" thickBot="1" x14ac:dyDescent="0.3">
      <c r="A4147" s="287"/>
      <c r="B4147" s="287"/>
      <c r="C4147" s="287"/>
      <c r="D4147" s="325">
        <v>100459285</v>
      </c>
      <c r="E4147" s="326"/>
      <c r="F4147" s="326"/>
      <c r="G4147" s="326"/>
      <c r="H4147" s="326"/>
      <c r="I4147" s="327">
        <v>0.17449999999999999</v>
      </c>
      <c r="J4147" s="326"/>
      <c r="K4147" s="326"/>
      <c r="L4147" s="328"/>
      <c r="M4147" s="326"/>
      <c r="N4147" s="326"/>
      <c r="O4147" s="327">
        <v>0.17449999999999999</v>
      </c>
      <c r="P4147" s="326"/>
      <c r="Q4147" s="290">
        <v>0</v>
      </c>
    </row>
    <row r="4148" spans="1:17" ht="13.8" hidden="1" outlineLevel="1" collapsed="1" thickBot="1" x14ac:dyDescent="0.3">
      <c r="A4148" s="287"/>
      <c r="B4148" s="287"/>
      <c r="C4148" s="287"/>
      <c r="D4148" s="325">
        <v>100459286</v>
      </c>
      <c r="E4148" s="326"/>
      <c r="F4148" s="326"/>
      <c r="G4148" s="326"/>
      <c r="H4148" s="326"/>
      <c r="I4148" s="327">
        <v>0.44</v>
      </c>
      <c r="J4148" s="326"/>
      <c r="K4148" s="326"/>
      <c r="L4148" s="328"/>
      <c r="M4148" s="326"/>
      <c r="N4148" s="326"/>
      <c r="O4148" s="327">
        <v>0.44</v>
      </c>
      <c r="P4148" s="326"/>
      <c r="Q4148" s="290">
        <v>0</v>
      </c>
    </row>
    <row r="4149" spans="1:17" ht="13.8" hidden="1" outlineLevel="1" collapsed="1" thickBot="1" x14ac:dyDescent="0.3">
      <c r="A4149" s="287"/>
      <c r="B4149" s="287"/>
      <c r="C4149" s="287"/>
      <c r="D4149" s="325">
        <v>100459287</v>
      </c>
      <c r="E4149" s="326"/>
      <c r="F4149" s="326"/>
      <c r="G4149" s="326"/>
      <c r="H4149" s="326"/>
      <c r="I4149" s="327">
        <v>7.0000000000000007E-2</v>
      </c>
      <c r="J4149" s="326"/>
      <c r="K4149" s="326"/>
      <c r="L4149" s="328"/>
      <c r="M4149" s="326"/>
      <c r="N4149" s="326"/>
      <c r="O4149" s="327">
        <v>7.0000000000000007E-2</v>
      </c>
      <c r="P4149" s="326"/>
      <c r="Q4149" s="290">
        <v>0</v>
      </c>
    </row>
    <row r="4150" spans="1:17" ht="13.8" hidden="1" outlineLevel="1" collapsed="1" thickBot="1" x14ac:dyDescent="0.3">
      <c r="A4150" s="287"/>
      <c r="B4150" s="287"/>
      <c r="C4150" s="287"/>
      <c r="D4150" s="325">
        <v>100459288</v>
      </c>
      <c r="E4150" s="326"/>
      <c r="F4150" s="326"/>
      <c r="G4150" s="326"/>
      <c r="H4150" s="326"/>
      <c r="I4150" s="327">
        <v>0.61</v>
      </c>
      <c r="J4150" s="326"/>
      <c r="K4150" s="326"/>
      <c r="L4150" s="328"/>
      <c r="M4150" s="326"/>
      <c r="N4150" s="326"/>
      <c r="O4150" s="327">
        <v>0.61</v>
      </c>
      <c r="P4150" s="326"/>
      <c r="Q4150" s="290">
        <v>0</v>
      </c>
    </row>
    <row r="4151" spans="1:17" ht="13.8" hidden="1" outlineLevel="1" collapsed="1" thickBot="1" x14ac:dyDescent="0.3">
      <c r="A4151" s="287"/>
      <c r="B4151" s="287"/>
      <c r="C4151" s="287"/>
      <c r="D4151" s="325">
        <v>100459289</v>
      </c>
      <c r="E4151" s="326"/>
      <c r="F4151" s="326"/>
      <c r="G4151" s="326"/>
      <c r="H4151" s="326"/>
      <c r="I4151" s="327">
        <v>0.17449999999999999</v>
      </c>
      <c r="J4151" s="326"/>
      <c r="K4151" s="326"/>
      <c r="L4151" s="328"/>
      <c r="M4151" s="326"/>
      <c r="N4151" s="326"/>
      <c r="O4151" s="327">
        <v>0.17449999999999999</v>
      </c>
      <c r="P4151" s="326"/>
      <c r="Q4151" s="290">
        <v>0</v>
      </c>
    </row>
    <row r="4152" spans="1:17" ht="13.8" hidden="1" outlineLevel="1" collapsed="1" thickBot="1" x14ac:dyDescent="0.3">
      <c r="A4152" s="287"/>
      <c r="B4152" s="287"/>
      <c r="C4152" s="287"/>
      <c r="D4152" s="325">
        <v>100459290</v>
      </c>
      <c r="E4152" s="326"/>
      <c r="F4152" s="326"/>
      <c r="G4152" s="326"/>
      <c r="H4152" s="326"/>
      <c r="I4152" s="327">
        <v>0.47</v>
      </c>
      <c r="J4152" s="326"/>
      <c r="K4152" s="326"/>
      <c r="L4152" s="328"/>
      <c r="M4152" s="326"/>
      <c r="N4152" s="326"/>
      <c r="O4152" s="327">
        <v>0.47</v>
      </c>
      <c r="P4152" s="326"/>
      <c r="Q4152" s="290">
        <v>0</v>
      </c>
    </row>
    <row r="4153" spans="1:17" ht="13.8" hidden="1" outlineLevel="1" collapsed="1" thickBot="1" x14ac:dyDescent="0.3">
      <c r="A4153" s="287"/>
      <c r="B4153" s="287"/>
      <c r="C4153" s="287"/>
      <c r="D4153" s="325">
        <v>100459291</v>
      </c>
      <c r="E4153" s="326"/>
      <c r="F4153" s="326"/>
      <c r="G4153" s="326"/>
      <c r="H4153" s="326"/>
      <c r="I4153" s="327">
        <v>0.17449999999999999</v>
      </c>
      <c r="J4153" s="326"/>
      <c r="K4153" s="326"/>
      <c r="L4153" s="328"/>
      <c r="M4153" s="326"/>
      <c r="N4153" s="326"/>
      <c r="O4153" s="327">
        <v>0.17449999999999999</v>
      </c>
      <c r="P4153" s="326"/>
      <c r="Q4153" s="290">
        <v>0</v>
      </c>
    </row>
    <row r="4154" spans="1:17" ht="13.8" hidden="1" outlineLevel="1" collapsed="1" thickBot="1" x14ac:dyDescent="0.3">
      <c r="A4154" s="287"/>
      <c r="B4154" s="287"/>
      <c r="C4154" s="287"/>
      <c r="D4154" s="325">
        <v>100459292</v>
      </c>
      <c r="E4154" s="326"/>
      <c r="F4154" s="326"/>
      <c r="G4154" s="326"/>
      <c r="H4154" s="326"/>
      <c r="I4154" s="327">
        <v>0.57999999999999996</v>
      </c>
      <c r="J4154" s="326"/>
      <c r="K4154" s="326"/>
      <c r="L4154" s="328"/>
      <c r="M4154" s="326"/>
      <c r="N4154" s="326"/>
      <c r="O4154" s="327">
        <v>0.57999999999999996</v>
      </c>
      <c r="P4154" s="326"/>
      <c r="Q4154" s="290">
        <v>0</v>
      </c>
    </row>
    <row r="4155" spans="1:17" ht="13.8" hidden="1" outlineLevel="1" collapsed="1" thickBot="1" x14ac:dyDescent="0.3">
      <c r="A4155" s="287"/>
      <c r="B4155" s="287"/>
      <c r="C4155" s="287"/>
      <c r="D4155" s="325">
        <v>100459293</v>
      </c>
      <c r="E4155" s="326"/>
      <c r="F4155" s="326"/>
      <c r="G4155" s="326"/>
      <c r="H4155" s="326"/>
      <c r="I4155" s="327">
        <v>0.17449999999999999</v>
      </c>
      <c r="J4155" s="326"/>
      <c r="K4155" s="326"/>
      <c r="L4155" s="328"/>
      <c r="M4155" s="326"/>
      <c r="N4155" s="326"/>
      <c r="O4155" s="327">
        <v>0.17449999999999999</v>
      </c>
      <c r="P4155" s="326"/>
      <c r="Q4155" s="290">
        <v>0</v>
      </c>
    </row>
    <row r="4156" spans="1:17" ht="13.8" hidden="1" outlineLevel="1" collapsed="1" thickBot="1" x14ac:dyDescent="0.3">
      <c r="A4156" s="287"/>
      <c r="B4156" s="287"/>
      <c r="C4156" s="287"/>
      <c r="D4156" s="325">
        <v>100459295</v>
      </c>
      <c r="E4156" s="326"/>
      <c r="F4156" s="326"/>
      <c r="G4156" s="326"/>
      <c r="H4156" s="326"/>
      <c r="I4156" s="327">
        <v>0.17449999999999999</v>
      </c>
      <c r="J4156" s="326"/>
      <c r="K4156" s="326"/>
      <c r="L4156" s="328"/>
      <c r="M4156" s="326"/>
      <c r="N4156" s="326"/>
      <c r="O4156" s="327">
        <v>0.17449999999999999</v>
      </c>
      <c r="P4156" s="326"/>
      <c r="Q4156" s="290">
        <v>0</v>
      </c>
    </row>
    <row r="4157" spans="1:17" ht="13.8" hidden="1" outlineLevel="1" collapsed="1" thickBot="1" x14ac:dyDescent="0.3">
      <c r="A4157" s="287"/>
      <c r="B4157" s="287"/>
      <c r="C4157" s="287"/>
      <c r="D4157" s="325">
        <v>100459296</v>
      </c>
      <c r="E4157" s="326"/>
      <c r="F4157" s="326"/>
      <c r="G4157" s="326"/>
      <c r="H4157" s="326"/>
      <c r="I4157" s="327">
        <v>0.17449999999999999</v>
      </c>
      <c r="J4157" s="326"/>
      <c r="K4157" s="326"/>
      <c r="L4157" s="328"/>
      <c r="M4157" s="326"/>
      <c r="N4157" s="326"/>
      <c r="O4157" s="327">
        <v>0.17449999999999999</v>
      </c>
      <c r="P4157" s="326"/>
      <c r="Q4157" s="290">
        <v>0</v>
      </c>
    </row>
    <row r="4158" spans="1:17" ht="13.8" hidden="1" outlineLevel="1" collapsed="1" thickBot="1" x14ac:dyDescent="0.3">
      <c r="A4158" s="287"/>
      <c r="B4158" s="287"/>
      <c r="C4158" s="287"/>
      <c r="D4158" s="325">
        <v>100459297</v>
      </c>
      <c r="E4158" s="326"/>
      <c r="F4158" s="326"/>
      <c r="G4158" s="326"/>
      <c r="H4158" s="326"/>
      <c r="I4158" s="327">
        <v>0.17449999999999999</v>
      </c>
      <c r="J4158" s="326"/>
      <c r="K4158" s="326"/>
      <c r="L4158" s="328"/>
      <c r="M4158" s="326"/>
      <c r="N4158" s="326"/>
      <c r="O4158" s="327">
        <v>0.17449999999999999</v>
      </c>
      <c r="P4158" s="326"/>
      <c r="Q4158" s="290">
        <v>0</v>
      </c>
    </row>
    <row r="4159" spans="1:17" ht="13.8" hidden="1" outlineLevel="1" collapsed="1" thickBot="1" x14ac:dyDescent="0.3">
      <c r="A4159" s="287"/>
      <c r="B4159" s="287"/>
      <c r="C4159" s="287"/>
      <c r="D4159" s="325">
        <v>100459298</v>
      </c>
      <c r="E4159" s="326"/>
      <c r="F4159" s="326"/>
      <c r="G4159" s="326"/>
      <c r="H4159" s="326"/>
      <c r="I4159" s="327">
        <v>0.87</v>
      </c>
      <c r="J4159" s="326"/>
      <c r="K4159" s="326"/>
      <c r="L4159" s="328"/>
      <c r="M4159" s="326"/>
      <c r="N4159" s="326"/>
      <c r="O4159" s="327">
        <v>0.87</v>
      </c>
      <c r="P4159" s="326"/>
      <c r="Q4159" s="290">
        <v>0</v>
      </c>
    </row>
    <row r="4160" spans="1:17" ht="13.8" hidden="1" outlineLevel="1" collapsed="1" thickBot="1" x14ac:dyDescent="0.3">
      <c r="A4160" s="287"/>
      <c r="B4160" s="287"/>
      <c r="C4160" s="287"/>
      <c r="D4160" s="325">
        <v>100459299</v>
      </c>
      <c r="E4160" s="326"/>
      <c r="F4160" s="326"/>
      <c r="G4160" s="326"/>
      <c r="H4160" s="326"/>
      <c r="I4160" s="327">
        <v>0.17449999999999999</v>
      </c>
      <c r="J4160" s="326"/>
      <c r="K4160" s="326"/>
      <c r="L4160" s="328"/>
      <c r="M4160" s="326"/>
      <c r="N4160" s="326"/>
      <c r="O4160" s="327">
        <v>0.17449999999999999</v>
      </c>
      <c r="P4160" s="326"/>
      <c r="Q4160" s="290">
        <v>0</v>
      </c>
    </row>
    <row r="4161" spans="1:17" ht="13.8" hidden="1" outlineLevel="1" collapsed="1" thickBot="1" x14ac:dyDescent="0.3">
      <c r="A4161" s="287"/>
      <c r="B4161" s="287"/>
      <c r="C4161" s="287"/>
      <c r="D4161" s="325">
        <v>100459300</v>
      </c>
      <c r="E4161" s="326"/>
      <c r="F4161" s="326"/>
      <c r="G4161" s="326"/>
      <c r="H4161" s="326"/>
      <c r="I4161" s="327">
        <v>0.26</v>
      </c>
      <c r="J4161" s="326"/>
      <c r="K4161" s="326"/>
      <c r="L4161" s="328"/>
      <c r="M4161" s="326"/>
      <c r="N4161" s="326"/>
      <c r="O4161" s="327">
        <v>0.26</v>
      </c>
      <c r="P4161" s="326"/>
      <c r="Q4161" s="290">
        <v>0</v>
      </c>
    </row>
    <row r="4162" spans="1:17" ht="13.8" hidden="1" outlineLevel="1" collapsed="1" thickBot="1" x14ac:dyDescent="0.3">
      <c r="A4162" s="287"/>
      <c r="B4162" s="287"/>
      <c r="C4162" s="287"/>
      <c r="D4162" s="325">
        <v>100459301</v>
      </c>
      <c r="E4162" s="326"/>
      <c r="F4162" s="326"/>
      <c r="G4162" s="326"/>
      <c r="H4162" s="326"/>
      <c r="I4162" s="327">
        <v>0.17449999999999999</v>
      </c>
      <c r="J4162" s="326"/>
      <c r="K4162" s="326"/>
      <c r="L4162" s="328"/>
      <c r="M4162" s="326"/>
      <c r="N4162" s="326"/>
      <c r="O4162" s="327">
        <v>0.17449999999999999</v>
      </c>
      <c r="P4162" s="326"/>
      <c r="Q4162" s="290">
        <v>0</v>
      </c>
    </row>
    <row r="4163" spans="1:17" ht="13.8" hidden="1" outlineLevel="1" collapsed="1" thickBot="1" x14ac:dyDescent="0.3">
      <c r="A4163" s="287"/>
      <c r="B4163" s="287"/>
      <c r="C4163" s="287"/>
      <c r="D4163" s="325">
        <v>100459302</v>
      </c>
      <c r="E4163" s="326"/>
      <c r="F4163" s="326"/>
      <c r="G4163" s="326"/>
      <c r="H4163" s="326"/>
      <c r="I4163" s="327">
        <v>0.17449999999999999</v>
      </c>
      <c r="J4163" s="326"/>
      <c r="K4163" s="326"/>
      <c r="L4163" s="328"/>
      <c r="M4163" s="326"/>
      <c r="N4163" s="326"/>
      <c r="O4163" s="327">
        <v>0.17449999999999999</v>
      </c>
      <c r="P4163" s="326"/>
      <c r="Q4163" s="290">
        <v>0</v>
      </c>
    </row>
    <row r="4164" spans="1:17" ht="13.8" hidden="1" outlineLevel="1" collapsed="1" thickBot="1" x14ac:dyDescent="0.3">
      <c r="A4164" s="287"/>
      <c r="B4164" s="287"/>
      <c r="C4164" s="287"/>
      <c r="D4164" s="325">
        <v>100459303</v>
      </c>
      <c r="E4164" s="326"/>
      <c r="F4164" s="326"/>
      <c r="G4164" s="326"/>
      <c r="H4164" s="326"/>
      <c r="I4164" s="327">
        <v>0.44</v>
      </c>
      <c r="J4164" s="326"/>
      <c r="K4164" s="326"/>
      <c r="L4164" s="328"/>
      <c r="M4164" s="326"/>
      <c r="N4164" s="326"/>
      <c r="O4164" s="327">
        <v>0.44</v>
      </c>
      <c r="P4164" s="326"/>
      <c r="Q4164" s="290">
        <v>0</v>
      </c>
    </row>
    <row r="4165" spans="1:17" ht="13.8" hidden="1" outlineLevel="1" collapsed="1" thickBot="1" x14ac:dyDescent="0.3">
      <c r="A4165" s="287"/>
      <c r="B4165" s="287"/>
      <c r="C4165" s="287"/>
      <c r="D4165" s="325">
        <v>100459304</v>
      </c>
      <c r="E4165" s="326"/>
      <c r="F4165" s="326"/>
      <c r="G4165" s="326"/>
      <c r="H4165" s="326"/>
      <c r="I4165" s="327">
        <v>0.17449999999999999</v>
      </c>
      <c r="J4165" s="326"/>
      <c r="K4165" s="326"/>
      <c r="L4165" s="328"/>
      <c r="M4165" s="326"/>
      <c r="N4165" s="326"/>
      <c r="O4165" s="327">
        <v>0.17449999999999999</v>
      </c>
      <c r="P4165" s="326"/>
      <c r="Q4165" s="290">
        <v>0</v>
      </c>
    </row>
    <row r="4166" spans="1:17" ht="13.8" hidden="1" outlineLevel="1" collapsed="1" thickBot="1" x14ac:dyDescent="0.3">
      <c r="A4166" s="287"/>
      <c r="B4166" s="287"/>
      <c r="C4166" s="287"/>
      <c r="D4166" s="325">
        <v>100459307</v>
      </c>
      <c r="E4166" s="326"/>
      <c r="F4166" s="326"/>
      <c r="G4166" s="326"/>
      <c r="H4166" s="326"/>
      <c r="I4166" s="327">
        <v>0.17449999999999999</v>
      </c>
      <c r="J4166" s="326"/>
      <c r="K4166" s="326"/>
      <c r="L4166" s="328"/>
      <c r="M4166" s="326"/>
      <c r="N4166" s="326"/>
      <c r="O4166" s="327">
        <v>0.17449999999999999</v>
      </c>
      <c r="P4166" s="326"/>
      <c r="Q4166" s="290">
        <v>0</v>
      </c>
    </row>
    <row r="4167" spans="1:17" ht="13.8" hidden="1" outlineLevel="1" collapsed="1" thickBot="1" x14ac:dyDescent="0.3">
      <c r="A4167" s="287"/>
      <c r="B4167" s="287"/>
      <c r="C4167" s="287"/>
      <c r="D4167" s="325">
        <v>100459310</v>
      </c>
      <c r="E4167" s="326"/>
      <c r="F4167" s="326"/>
      <c r="G4167" s="326"/>
      <c r="H4167" s="326"/>
      <c r="I4167" s="327">
        <v>0.17449999999999999</v>
      </c>
      <c r="J4167" s="326"/>
      <c r="K4167" s="326"/>
      <c r="L4167" s="328"/>
      <c r="M4167" s="326"/>
      <c r="N4167" s="326"/>
      <c r="O4167" s="327">
        <v>0.17449999999999999</v>
      </c>
      <c r="P4167" s="326"/>
      <c r="Q4167" s="290">
        <v>0</v>
      </c>
    </row>
    <row r="4168" spans="1:17" ht="13.8" hidden="1" outlineLevel="1" collapsed="1" thickBot="1" x14ac:dyDescent="0.3">
      <c r="A4168" s="287"/>
      <c r="B4168" s="287"/>
      <c r="C4168" s="287"/>
      <c r="D4168" s="325">
        <v>100459311</v>
      </c>
      <c r="E4168" s="326"/>
      <c r="F4168" s="326"/>
      <c r="G4168" s="326"/>
      <c r="H4168" s="326"/>
      <c r="I4168" s="327">
        <v>0.66</v>
      </c>
      <c r="J4168" s="326"/>
      <c r="K4168" s="326"/>
      <c r="L4168" s="328"/>
      <c r="M4168" s="326"/>
      <c r="N4168" s="326"/>
      <c r="O4168" s="327">
        <v>0.66</v>
      </c>
      <c r="P4168" s="326"/>
      <c r="Q4168" s="290">
        <v>0</v>
      </c>
    </row>
    <row r="4169" spans="1:17" ht="13.8" hidden="1" outlineLevel="1" collapsed="1" thickBot="1" x14ac:dyDescent="0.3">
      <c r="A4169" s="287"/>
      <c r="B4169" s="287"/>
      <c r="C4169" s="287"/>
      <c r="D4169" s="325">
        <v>100459313</v>
      </c>
      <c r="E4169" s="326"/>
      <c r="F4169" s="326"/>
      <c r="G4169" s="326"/>
      <c r="H4169" s="326"/>
      <c r="I4169" s="327">
        <v>0.45</v>
      </c>
      <c r="J4169" s="326"/>
      <c r="K4169" s="326"/>
      <c r="L4169" s="328"/>
      <c r="M4169" s="326"/>
      <c r="N4169" s="326"/>
      <c r="O4169" s="327">
        <v>0.45</v>
      </c>
      <c r="P4169" s="326"/>
      <c r="Q4169" s="290">
        <v>0</v>
      </c>
    </row>
    <row r="4170" spans="1:17" ht="13.8" hidden="1" outlineLevel="1" collapsed="1" thickBot="1" x14ac:dyDescent="0.3">
      <c r="A4170" s="287"/>
      <c r="B4170" s="287"/>
      <c r="C4170" s="287"/>
      <c r="D4170" s="325">
        <v>100459314</v>
      </c>
      <c r="E4170" s="326"/>
      <c r="F4170" s="326"/>
      <c r="G4170" s="326"/>
      <c r="H4170" s="326"/>
      <c r="I4170" s="327">
        <v>0.17449999999999999</v>
      </c>
      <c r="J4170" s="326"/>
      <c r="K4170" s="326"/>
      <c r="L4170" s="328"/>
      <c r="M4170" s="326"/>
      <c r="N4170" s="326"/>
      <c r="O4170" s="327">
        <v>0.17449999999999999</v>
      </c>
      <c r="P4170" s="326"/>
      <c r="Q4170" s="290">
        <v>0</v>
      </c>
    </row>
    <row r="4171" spans="1:17" ht="13.8" hidden="1" outlineLevel="1" collapsed="1" thickBot="1" x14ac:dyDescent="0.3">
      <c r="A4171" s="287"/>
      <c r="B4171" s="287"/>
      <c r="C4171" s="287"/>
      <c r="D4171" s="325">
        <v>100459315</v>
      </c>
      <c r="E4171" s="326"/>
      <c r="F4171" s="326"/>
      <c r="G4171" s="326"/>
      <c r="H4171" s="326"/>
      <c r="I4171" s="327">
        <v>0.33</v>
      </c>
      <c r="J4171" s="326"/>
      <c r="K4171" s="326"/>
      <c r="L4171" s="328"/>
      <c r="M4171" s="326"/>
      <c r="N4171" s="326"/>
      <c r="O4171" s="327">
        <v>0.33</v>
      </c>
      <c r="P4171" s="326"/>
      <c r="Q4171" s="290">
        <v>0</v>
      </c>
    </row>
    <row r="4172" spans="1:17" ht="13.8" hidden="1" outlineLevel="1" collapsed="1" thickBot="1" x14ac:dyDescent="0.3">
      <c r="A4172" s="287"/>
      <c r="B4172" s="287"/>
      <c r="C4172" s="287"/>
      <c r="D4172" s="325">
        <v>100459316</v>
      </c>
      <c r="E4172" s="326"/>
      <c r="F4172" s="326"/>
      <c r="G4172" s="326"/>
      <c r="H4172" s="326"/>
      <c r="I4172" s="327">
        <v>0.17449999999999999</v>
      </c>
      <c r="J4172" s="326"/>
      <c r="K4172" s="326"/>
      <c r="L4172" s="328"/>
      <c r="M4172" s="326"/>
      <c r="N4172" s="326"/>
      <c r="O4172" s="327">
        <v>0.17449999999999999</v>
      </c>
      <c r="P4172" s="326"/>
      <c r="Q4172" s="290">
        <v>0</v>
      </c>
    </row>
    <row r="4173" spans="1:17" ht="13.8" hidden="1" outlineLevel="1" collapsed="1" thickBot="1" x14ac:dyDescent="0.3">
      <c r="A4173" s="287"/>
      <c r="B4173" s="287"/>
      <c r="C4173" s="287"/>
      <c r="D4173" s="325">
        <v>100459628</v>
      </c>
      <c r="E4173" s="326"/>
      <c r="F4173" s="326"/>
      <c r="G4173" s="326"/>
      <c r="H4173" s="326"/>
      <c r="I4173" s="327">
        <v>0.16950000000000001</v>
      </c>
      <c r="J4173" s="326"/>
      <c r="K4173" s="326"/>
      <c r="L4173" s="328"/>
      <c r="M4173" s="326"/>
      <c r="N4173" s="326"/>
      <c r="O4173" s="327">
        <v>0.16950000000000001</v>
      </c>
      <c r="P4173" s="326"/>
      <c r="Q4173" s="290">
        <v>0</v>
      </c>
    </row>
    <row r="4174" spans="1:17" ht="13.8" hidden="1" outlineLevel="1" collapsed="1" thickBot="1" x14ac:dyDescent="0.3">
      <c r="A4174" s="287"/>
      <c r="B4174" s="287"/>
      <c r="C4174" s="287"/>
      <c r="D4174" s="325">
        <v>100459630</v>
      </c>
      <c r="E4174" s="326"/>
      <c r="F4174" s="326"/>
      <c r="G4174" s="326"/>
      <c r="H4174" s="326"/>
      <c r="I4174" s="327">
        <v>0.16950000000000001</v>
      </c>
      <c r="J4174" s="326"/>
      <c r="K4174" s="326"/>
      <c r="L4174" s="328"/>
      <c r="M4174" s="326"/>
      <c r="N4174" s="326"/>
      <c r="O4174" s="327">
        <v>0.16950000000000001</v>
      </c>
      <c r="P4174" s="326"/>
      <c r="Q4174" s="290">
        <v>0</v>
      </c>
    </row>
    <row r="4175" spans="1:17" ht="13.8" hidden="1" outlineLevel="1" collapsed="1" thickBot="1" x14ac:dyDescent="0.3">
      <c r="A4175" s="287"/>
      <c r="B4175" s="287"/>
      <c r="C4175" s="287"/>
      <c r="D4175" s="325">
        <v>100459631</v>
      </c>
      <c r="E4175" s="326"/>
      <c r="F4175" s="326"/>
      <c r="G4175" s="326"/>
      <c r="H4175" s="326"/>
      <c r="I4175" s="327">
        <v>0.49</v>
      </c>
      <c r="J4175" s="326"/>
      <c r="K4175" s="326"/>
      <c r="L4175" s="328"/>
      <c r="M4175" s="326"/>
      <c r="N4175" s="326"/>
      <c r="O4175" s="327">
        <v>0.49</v>
      </c>
      <c r="P4175" s="326"/>
      <c r="Q4175" s="290">
        <v>0</v>
      </c>
    </row>
    <row r="4176" spans="1:17" ht="13.8" hidden="1" outlineLevel="1" collapsed="1" thickBot="1" x14ac:dyDescent="0.3">
      <c r="A4176" s="287"/>
      <c r="B4176" s="287"/>
      <c r="C4176" s="287"/>
      <c r="D4176" s="325">
        <v>100459637</v>
      </c>
      <c r="E4176" s="326"/>
      <c r="F4176" s="326"/>
      <c r="G4176" s="326"/>
      <c r="H4176" s="326"/>
      <c r="I4176" s="327">
        <v>0.16950000000000001</v>
      </c>
      <c r="J4176" s="326"/>
      <c r="K4176" s="326"/>
      <c r="L4176" s="328"/>
      <c r="M4176" s="326"/>
      <c r="N4176" s="326"/>
      <c r="O4176" s="327">
        <v>0.16950000000000001</v>
      </c>
      <c r="P4176" s="326"/>
      <c r="Q4176" s="290">
        <v>0</v>
      </c>
    </row>
    <row r="4177" spans="1:17" ht="13.8" hidden="1" outlineLevel="1" collapsed="1" thickBot="1" x14ac:dyDescent="0.3">
      <c r="A4177" s="287"/>
      <c r="B4177" s="287"/>
      <c r="C4177" s="287"/>
      <c r="D4177" s="325">
        <v>100459639</v>
      </c>
      <c r="E4177" s="326"/>
      <c r="F4177" s="326"/>
      <c r="G4177" s="326"/>
      <c r="H4177" s="326"/>
      <c r="I4177" s="327">
        <v>0.16950000000000001</v>
      </c>
      <c r="J4177" s="326"/>
      <c r="K4177" s="326"/>
      <c r="L4177" s="328"/>
      <c r="M4177" s="326"/>
      <c r="N4177" s="326"/>
      <c r="O4177" s="327">
        <v>0.16950000000000001</v>
      </c>
      <c r="P4177" s="326"/>
      <c r="Q4177" s="290">
        <v>0</v>
      </c>
    </row>
    <row r="4178" spans="1:17" ht="13.8" hidden="1" outlineLevel="1" collapsed="1" thickBot="1" x14ac:dyDescent="0.3">
      <c r="A4178" s="287"/>
      <c r="B4178" s="287"/>
      <c r="C4178" s="287"/>
      <c r="D4178" s="325">
        <v>100459640</v>
      </c>
      <c r="E4178" s="326"/>
      <c r="F4178" s="326"/>
      <c r="G4178" s="326"/>
      <c r="H4178" s="326"/>
      <c r="I4178" s="327">
        <v>0.16950000000000001</v>
      </c>
      <c r="J4178" s="326"/>
      <c r="K4178" s="326"/>
      <c r="L4178" s="328"/>
      <c r="M4178" s="326"/>
      <c r="N4178" s="326"/>
      <c r="O4178" s="327">
        <v>0.16950000000000001</v>
      </c>
      <c r="P4178" s="326"/>
      <c r="Q4178" s="290">
        <v>0</v>
      </c>
    </row>
    <row r="4179" spans="1:17" ht="13.8" hidden="1" outlineLevel="1" collapsed="1" thickBot="1" x14ac:dyDescent="0.3">
      <c r="A4179" s="287"/>
      <c r="B4179" s="287"/>
      <c r="C4179" s="287"/>
      <c r="D4179" s="325">
        <v>100459641</v>
      </c>
      <c r="E4179" s="326"/>
      <c r="F4179" s="326"/>
      <c r="G4179" s="326"/>
      <c r="H4179" s="326"/>
      <c r="I4179" s="327">
        <v>0.16950000000000001</v>
      </c>
      <c r="J4179" s="326"/>
      <c r="K4179" s="326"/>
      <c r="L4179" s="328"/>
      <c r="M4179" s="326"/>
      <c r="N4179" s="326"/>
      <c r="O4179" s="327">
        <v>0.16950000000000001</v>
      </c>
      <c r="P4179" s="326"/>
      <c r="Q4179" s="290">
        <v>0</v>
      </c>
    </row>
    <row r="4180" spans="1:17" ht="13.8" hidden="1" outlineLevel="1" collapsed="1" thickBot="1" x14ac:dyDescent="0.3">
      <c r="A4180" s="287"/>
      <c r="B4180" s="287"/>
      <c r="C4180" s="287"/>
      <c r="D4180" s="325">
        <v>100459642</v>
      </c>
      <c r="E4180" s="326"/>
      <c r="F4180" s="326"/>
      <c r="G4180" s="326"/>
      <c r="H4180" s="326"/>
      <c r="I4180" s="327">
        <v>0.16950000000000001</v>
      </c>
      <c r="J4180" s="326"/>
      <c r="K4180" s="326"/>
      <c r="L4180" s="328"/>
      <c r="M4180" s="326"/>
      <c r="N4180" s="326"/>
      <c r="O4180" s="327">
        <v>0.16950000000000001</v>
      </c>
      <c r="P4180" s="326"/>
      <c r="Q4180" s="290">
        <v>0</v>
      </c>
    </row>
    <row r="4181" spans="1:17" ht="13.8" hidden="1" outlineLevel="1" collapsed="1" thickBot="1" x14ac:dyDescent="0.3">
      <c r="A4181" s="287"/>
      <c r="B4181" s="287"/>
      <c r="C4181" s="287"/>
      <c r="D4181" s="325">
        <v>100459644</v>
      </c>
      <c r="E4181" s="326"/>
      <c r="F4181" s="326"/>
      <c r="G4181" s="326"/>
      <c r="H4181" s="326"/>
      <c r="I4181" s="327">
        <v>0.16950000000000001</v>
      </c>
      <c r="J4181" s="326"/>
      <c r="K4181" s="326"/>
      <c r="L4181" s="328"/>
      <c r="M4181" s="326"/>
      <c r="N4181" s="326"/>
      <c r="O4181" s="327">
        <v>0.16950000000000001</v>
      </c>
      <c r="P4181" s="326"/>
      <c r="Q4181" s="290">
        <v>0</v>
      </c>
    </row>
    <row r="4182" spans="1:17" ht="13.8" hidden="1" outlineLevel="1" collapsed="1" thickBot="1" x14ac:dyDescent="0.3">
      <c r="A4182" s="287"/>
      <c r="B4182" s="287"/>
      <c r="C4182" s="287"/>
      <c r="D4182" s="325">
        <v>100459645</v>
      </c>
      <c r="E4182" s="326"/>
      <c r="F4182" s="326"/>
      <c r="G4182" s="326"/>
      <c r="H4182" s="326"/>
      <c r="I4182" s="327">
        <v>0.16950000000000001</v>
      </c>
      <c r="J4182" s="326"/>
      <c r="K4182" s="326"/>
      <c r="L4182" s="328"/>
      <c r="M4182" s="326"/>
      <c r="N4182" s="326"/>
      <c r="O4182" s="327">
        <v>0.16950000000000001</v>
      </c>
      <c r="P4182" s="326"/>
      <c r="Q4182" s="290">
        <v>0</v>
      </c>
    </row>
    <row r="4183" spans="1:17" ht="13.8" hidden="1" outlineLevel="1" collapsed="1" thickBot="1" x14ac:dyDescent="0.3">
      <c r="A4183" s="287"/>
      <c r="B4183" s="287"/>
      <c r="C4183" s="287"/>
      <c r="D4183" s="325">
        <v>100459647</v>
      </c>
      <c r="E4183" s="326"/>
      <c r="F4183" s="326"/>
      <c r="G4183" s="326"/>
      <c r="H4183" s="326"/>
      <c r="I4183" s="327">
        <v>0.08</v>
      </c>
      <c r="J4183" s="326"/>
      <c r="K4183" s="326"/>
      <c r="L4183" s="328"/>
      <c r="M4183" s="326"/>
      <c r="N4183" s="326"/>
      <c r="O4183" s="327">
        <v>0.08</v>
      </c>
      <c r="P4183" s="326"/>
      <c r="Q4183" s="290">
        <v>0</v>
      </c>
    </row>
    <row r="4184" spans="1:17" ht="13.8" hidden="1" outlineLevel="1" collapsed="1" thickBot="1" x14ac:dyDescent="0.3">
      <c r="A4184" s="287"/>
      <c r="B4184" s="287"/>
      <c r="C4184" s="287"/>
      <c r="D4184" s="325">
        <v>100459649</v>
      </c>
      <c r="E4184" s="326"/>
      <c r="F4184" s="326"/>
      <c r="G4184" s="326"/>
      <c r="H4184" s="326"/>
      <c r="I4184" s="327">
        <v>1.1499999999999999</v>
      </c>
      <c r="J4184" s="326"/>
      <c r="K4184" s="326"/>
      <c r="L4184" s="328"/>
      <c r="M4184" s="326"/>
      <c r="N4184" s="326"/>
      <c r="O4184" s="327">
        <v>1.1499999999999999</v>
      </c>
      <c r="P4184" s="326"/>
      <c r="Q4184" s="290">
        <v>0</v>
      </c>
    </row>
    <row r="4185" spans="1:17" ht="13.8" hidden="1" outlineLevel="1" collapsed="1" thickBot="1" x14ac:dyDescent="0.3">
      <c r="A4185" s="287"/>
      <c r="B4185" s="287"/>
      <c r="C4185" s="287"/>
      <c r="D4185" s="325">
        <v>100459653</v>
      </c>
      <c r="E4185" s="326"/>
      <c r="F4185" s="326"/>
      <c r="G4185" s="326"/>
      <c r="H4185" s="326"/>
      <c r="I4185" s="327">
        <v>0.43</v>
      </c>
      <c r="J4185" s="326"/>
      <c r="K4185" s="326"/>
      <c r="L4185" s="328"/>
      <c r="M4185" s="326"/>
      <c r="N4185" s="326"/>
      <c r="O4185" s="327">
        <v>0.43</v>
      </c>
      <c r="P4185" s="326"/>
      <c r="Q4185" s="290">
        <v>0</v>
      </c>
    </row>
    <row r="4186" spans="1:17" ht="13.8" hidden="1" outlineLevel="1" collapsed="1" thickBot="1" x14ac:dyDescent="0.3">
      <c r="A4186" s="287"/>
      <c r="B4186" s="287"/>
      <c r="C4186" s="287"/>
      <c r="D4186" s="325">
        <v>100459654</v>
      </c>
      <c r="E4186" s="326"/>
      <c r="F4186" s="326"/>
      <c r="G4186" s="326"/>
      <c r="H4186" s="326"/>
      <c r="I4186" s="327">
        <v>0.14000000000000001</v>
      </c>
      <c r="J4186" s="326"/>
      <c r="K4186" s="326"/>
      <c r="L4186" s="328"/>
      <c r="M4186" s="326"/>
      <c r="N4186" s="326"/>
      <c r="O4186" s="327">
        <v>0.14000000000000001</v>
      </c>
      <c r="P4186" s="326"/>
      <c r="Q4186" s="290">
        <v>0</v>
      </c>
    </row>
    <row r="4187" spans="1:17" ht="13.8" hidden="1" outlineLevel="1" collapsed="1" thickBot="1" x14ac:dyDescent="0.3">
      <c r="A4187" s="287"/>
      <c r="B4187" s="287"/>
      <c r="C4187" s="287"/>
      <c r="D4187" s="325">
        <v>100459657</v>
      </c>
      <c r="E4187" s="326"/>
      <c r="F4187" s="326"/>
      <c r="G4187" s="326"/>
      <c r="H4187" s="326"/>
      <c r="I4187" s="327">
        <v>0.17449999999999999</v>
      </c>
      <c r="J4187" s="326"/>
      <c r="K4187" s="326"/>
      <c r="L4187" s="328"/>
      <c r="M4187" s="326"/>
      <c r="N4187" s="326"/>
      <c r="O4187" s="327">
        <v>0.17449999999999999</v>
      </c>
      <c r="P4187" s="326"/>
      <c r="Q4187" s="290">
        <v>0</v>
      </c>
    </row>
    <row r="4188" spans="1:17" ht="13.8" hidden="1" outlineLevel="1" collapsed="1" thickBot="1" x14ac:dyDescent="0.3">
      <c r="A4188" s="287"/>
      <c r="B4188" s="287"/>
      <c r="C4188" s="287"/>
      <c r="D4188" s="325">
        <v>100459659</v>
      </c>
      <c r="E4188" s="326"/>
      <c r="F4188" s="326"/>
      <c r="G4188" s="326"/>
      <c r="H4188" s="326"/>
      <c r="I4188" s="327">
        <v>0.17449999999999999</v>
      </c>
      <c r="J4188" s="326"/>
      <c r="K4188" s="326"/>
      <c r="L4188" s="328"/>
      <c r="M4188" s="326"/>
      <c r="N4188" s="326"/>
      <c r="O4188" s="327">
        <v>0.17449999999999999</v>
      </c>
      <c r="P4188" s="326"/>
      <c r="Q4188" s="290">
        <v>0</v>
      </c>
    </row>
    <row r="4189" spans="1:17" ht="13.8" hidden="1" outlineLevel="1" collapsed="1" thickBot="1" x14ac:dyDescent="0.3">
      <c r="A4189" s="287"/>
      <c r="B4189" s="287"/>
      <c r="C4189" s="287"/>
      <c r="D4189" s="325">
        <v>100459661</v>
      </c>
      <c r="E4189" s="326"/>
      <c r="F4189" s="326"/>
      <c r="G4189" s="326"/>
      <c r="H4189" s="326"/>
      <c r="I4189" s="327">
        <v>0.3</v>
      </c>
      <c r="J4189" s="326"/>
      <c r="K4189" s="326"/>
      <c r="L4189" s="328"/>
      <c r="M4189" s="326"/>
      <c r="N4189" s="326"/>
      <c r="O4189" s="327">
        <v>0.3</v>
      </c>
      <c r="P4189" s="326"/>
      <c r="Q4189" s="290">
        <v>0</v>
      </c>
    </row>
    <row r="4190" spans="1:17" ht="13.8" hidden="1" outlineLevel="1" collapsed="1" thickBot="1" x14ac:dyDescent="0.3">
      <c r="A4190" s="287"/>
      <c r="B4190" s="287"/>
      <c r="C4190" s="287"/>
      <c r="D4190" s="325">
        <v>100459662</v>
      </c>
      <c r="E4190" s="326"/>
      <c r="F4190" s="326"/>
      <c r="G4190" s="326"/>
      <c r="H4190" s="326"/>
      <c r="I4190" s="327">
        <v>0.17449999999999999</v>
      </c>
      <c r="J4190" s="326"/>
      <c r="K4190" s="326"/>
      <c r="L4190" s="328"/>
      <c r="M4190" s="326"/>
      <c r="N4190" s="326"/>
      <c r="O4190" s="327">
        <v>0.17449999999999999</v>
      </c>
      <c r="P4190" s="326"/>
      <c r="Q4190" s="290">
        <v>0</v>
      </c>
    </row>
    <row r="4191" spans="1:17" ht="13.8" hidden="1" outlineLevel="1" collapsed="1" thickBot="1" x14ac:dyDescent="0.3">
      <c r="A4191" s="287"/>
      <c r="B4191" s="287"/>
      <c r="C4191" s="287"/>
      <c r="D4191" s="325">
        <v>100459664</v>
      </c>
      <c r="E4191" s="326"/>
      <c r="F4191" s="326"/>
      <c r="G4191" s="326"/>
      <c r="H4191" s="326"/>
      <c r="I4191" s="327">
        <v>0.17449999999999999</v>
      </c>
      <c r="J4191" s="326"/>
      <c r="K4191" s="326"/>
      <c r="L4191" s="328"/>
      <c r="M4191" s="326"/>
      <c r="N4191" s="326"/>
      <c r="O4191" s="327">
        <v>0.17449999999999999</v>
      </c>
      <c r="P4191" s="326"/>
      <c r="Q4191" s="290">
        <v>0</v>
      </c>
    </row>
    <row r="4192" spans="1:17" ht="13.8" hidden="1" outlineLevel="1" collapsed="1" thickBot="1" x14ac:dyDescent="0.3">
      <c r="A4192" s="287"/>
      <c r="B4192" s="287"/>
      <c r="C4192" s="287"/>
      <c r="D4192" s="325">
        <v>100459665</v>
      </c>
      <c r="E4192" s="326"/>
      <c r="F4192" s="326"/>
      <c r="G4192" s="326"/>
      <c r="H4192" s="326"/>
      <c r="I4192" s="327">
        <v>0.16950000000000001</v>
      </c>
      <c r="J4192" s="326"/>
      <c r="K4192" s="326"/>
      <c r="L4192" s="328"/>
      <c r="M4192" s="326"/>
      <c r="N4192" s="326"/>
      <c r="O4192" s="327">
        <v>0.16950000000000001</v>
      </c>
      <c r="P4192" s="326"/>
      <c r="Q4192" s="290">
        <v>0</v>
      </c>
    </row>
    <row r="4193" spans="1:17" ht="13.8" hidden="1" outlineLevel="1" collapsed="1" thickBot="1" x14ac:dyDescent="0.3">
      <c r="A4193" s="287"/>
      <c r="B4193" s="287"/>
      <c r="C4193" s="287"/>
      <c r="D4193" s="325">
        <v>100459667</v>
      </c>
      <c r="E4193" s="326"/>
      <c r="F4193" s="326"/>
      <c r="G4193" s="326"/>
      <c r="H4193" s="326"/>
      <c r="I4193" s="327">
        <v>0.17449999999999999</v>
      </c>
      <c r="J4193" s="326"/>
      <c r="K4193" s="326"/>
      <c r="L4193" s="328"/>
      <c r="M4193" s="326"/>
      <c r="N4193" s="326"/>
      <c r="O4193" s="327">
        <v>0.17449999999999999</v>
      </c>
      <c r="P4193" s="326"/>
      <c r="Q4193" s="290">
        <v>0</v>
      </c>
    </row>
    <row r="4194" spans="1:17" ht="13.8" hidden="1" outlineLevel="1" collapsed="1" thickBot="1" x14ac:dyDescent="0.3">
      <c r="A4194" s="287"/>
      <c r="B4194" s="287"/>
      <c r="C4194" s="287"/>
      <c r="D4194" s="325">
        <v>100459668</v>
      </c>
      <c r="E4194" s="326"/>
      <c r="F4194" s="326"/>
      <c r="G4194" s="326"/>
      <c r="H4194" s="326"/>
      <c r="I4194" s="327">
        <v>0.24</v>
      </c>
      <c r="J4194" s="326"/>
      <c r="K4194" s="326"/>
      <c r="L4194" s="328"/>
      <c r="M4194" s="326"/>
      <c r="N4194" s="326"/>
      <c r="O4194" s="327">
        <v>0.24</v>
      </c>
      <c r="P4194" s="326"/>
      <c r="Q4194" s="290">
        <v>0</v>
      </c>
    </row>
    <row r="4195" spans="1:17" ht="13.8" hidden="1" outlineLevel="1" collapsed="1" thickBot="1" x14ac:dyDescent="0.3">
      <c r="A4195" s="287"/>
      <c r="B4195" s="287"/>
      <c r="C4195" s="287"/>
      <c r="D4195" s="325">
        <v>100459669</v>
      </c>
      <c r="E4195" s="326"/>
      <c r="F4195" s="326"/>
      <c r="G4195" s="326"/>
      <c r="H4195" s="326"/>
      <c r="I4195" s="327">
        <v>0.17449999999999999</v>
      </c>
      <c r="J4195" s="326"/>
      <c r="K4195" s="326"/>
      <c r="L4195" s="328"/>
      <c r="M4195" s="326"/>
      <c r="N4195" s="326"/>
      <c r="O4195" s="327">
        <v>0.17449999999999999</v>
      </c>
      <c r="P4195" s="326"/>
      <c r="Q4195" s="290">
        <v>0</v>
      </c>
    </row>
    <row r="4196" spans="1:17" ht="13.8" hidden="1" outlineLevel="1" collapsed="1" thickBot="1" x14ac:dyDescent="0.3">
      <c r="A4196" s="287"/>
      <c r="B4196" s="287"/>
      <c r="C4196" s="287"/>
      <c r="D4196" s="325">
        <v>100459670</v>
      </c>
      <c r="E4196" s="326"/>
      <c r="F4196" s="326"/>
      <c r="G4196" s="326"/>
      <c r="H4196" s="326"/>
      <c r="I4196" s="327">
        <v>0.42</v>
      </c>
      <c r="J4196" s="326"/>
      <c r="K4196" s="326"/>
      <c r="L4196" s="328"/>
      <c r="M4196" s="326"/>
      <c r="N4196" s="326"/>
      <c r="O4196" s="327">
        <v>0.42</v>
      </c>
      <c r="P4196" s="326"/>
      <c r="Q4196" s="290">
        <v>0</v>
      </c>
    </row>
    <row r="4197" spans="1:17" ht="13.8" hidden="1" outlineLevel="1" collapsed="1" thickBot="1" x14ac:dyDescent="0.3">
      <c r="A4197" s="287"/>
      <c r="B4197" s="287"/>
      <c r="C4197" s="287"/>
      <c r="D4197" s="325">
        <v>100459677</v>
      </c>
      <c r="E4197" s="326"/>
      <c r="F4197" s="326"/>
      <c r="G4197" s="326"/>
      <c r="H4197" s="326"/>
      <c r="I4197" s="327">
        <v>0.16950000000000001</v>
      </c>
      <c r="J4197" s="326"/>
      <c r="K4197" s="326"/>
      <c r="L4197" s="328"/>
      <c r="M4197" s="326"/>
      <c r="N4197" s="326"/>
      <c r="O4197" s="327">
        <v>0.16950000000000001</v>
      </c>
      <c r="P4197" s="326"/>
      <c r="Q4197" s="290">
        <v>0</v>
      </c>
    </row>
    <row r="4198" spans="1:17" ht="13.8" hidden="1" outlineLevel="1" collapsed="1" thickBot="1" x14ac:dyDescent="0.3">
      <c r="A4198" s="287"/>
      <c r="B4198" s="287"/>
      <c r="C4198" s="287"/>
      <c r="D4198" s="325">
        <v>100459679</v>
      </c>
      <c r="E4198" s="326"/>
      <c r="F4198" s="326"/>
      <c r="G4198" s="326"/>
      <c r="H4198" s="326"/>
      <c r="I4198" s="327">
        <v>0.25</v>
      </c>
      <c r="J4198" s="326"/>
      <c r="K4198" s="326"/>
      <c r="L4198" s="328"/>
      <c r="M4198" s="326"/>
      <c r="N4198" s="326"/>
      <c r="O4198" s="327">
        <v>0.25</v>
      </c>
      <c r="P4198" s="326"/>
      <c r="Q4198" s="290">
        <v>0</v>
      </c>
    </row>
    <row r="4199" spans="1:17" ht="13.8" hidden="1" outlineLevel="1" collapsed="1" thickBot="1" x14ac:dyDescent="0.3">
      <c r="A4199" s="287"/>
      <c r="B4199" s="287"/>
      <c r="C4199" s="287"/>
      <c r="D4199" s="325">
        <v>100459681</v>
      </c>
      <c r="E4199" s="326"/>
      <c r="F4199" s="326"/>
      <c r="G4199" s="326"/>
      <c r="H4199" s="326"/>
      <c r="I4199" s="327">
        <v>0.17</v>
      </c>
      <c r="J4199" s="326"/>
      <c r="K4199" s="326"/>
      <c r="L4199" s="328"/>
      <c r="M4199" s="326"/>
      <c r="N4199" s="326"/>
      <c r="O4199" s="327">
        <v>0.17</v>
      </c>
      <c r="P4199" s="326"/>
      <c r="Q4199" s="290">
        <v>0</v>
      </c>
    </row>
    <row r="4200" spans="1:17" ht="13.8" hidden="1" outlineLevel="1" collapsed="1" thickBot="1" x14ac:dyDescent="0.3">
      <c r="A4200" s="287"/>
      <c r="B4200" s="287"/>
      <c r="C4200" s="287"/>
      <c r="D4200" s="325">
        <v>100459682</v>
      </c>
      <c r="E4200" s="326"/>
      <c r="F4200" s="326"/>
      <c r="G4200" s="326"/>
      <c r="H4200" s="326"/>
      <c r="I4200" s="327">
        <v>0.17449999999999999</v>
      </c>
      <c r="J4200" s="326"/>
      <c r="K4200" s="326"/>
      <c r="L4200" s="328"/>
      <c r="M4200" s="326"/>
      <c r="N4200" s="326"/>
      <c r="O4200" s="327">
        <v>0.17449999999999999</v>
      </c>
      <c r="P4200" s="326"/>
      <c r="Q4200" s="290">
        <v>0</v>
      </c>
    </row>
    <row r="4201" spans="1:17" ht="13.8" hidden="1" outlineLevel="1" collapsed="1" thickBot="1" x14ac:dyDescent="0.3">
      <c r="A4201" s="287"/>
      <c r="B4201" s="287"/>
      <c r="C4201" s="287"/>
      <c r="D4201" s="325">
        <v>100459684</v>
      </c>
      <c r="E4201" s="326"/>
      <c r="F4201" s="326"/>
      <c r="G4201" s="326"/>
      <c r="H4201" s="326"/>
      <c r="I4201" s="327">
        <v>0.17449999999999999</v>
      </c>
      <c r="J4201" s="326"/>
      <c r="K4201" s="326"/>
      <c r="L4201" s="328"/>
      <c r="M4201" s="326"/>
      <c r="N4201" s="326"/>
      <c r="O4201" s="327">
        <v>0.17449999999999999</v>
      </c>
      <c r="P4201" s="326"/>
      <c r="Q4201" s="290">
        <v>0</v>
      </c>
    </row>
    <row r="4202" spans="1:17" ht="13.8" hidden="1" outlineLevel="1" collapsed="1" thickBot="1" x14ac:dyDescent="0.3">
      <c r="A4202" s="287"/>
      <c r="B4202" s="287"/>
      <c r="C4202" s="287"/>
      <c r="D4202" s="325">
        <v>100459686</v>
      </c>
      <c r="E4202" s="326"/>
      <c r="F4202" s="326"/>
      <c r="G4202" s="326"/>
      <c r="H4202" s="326"/>
      <c r="I4202" s="327">
        <v>0.87</v>
      </c>
      <c r="J4202" s="326"/>
      <c r="K4202" s="326"/>
      <c r="L4202" s="328"/>
      <c r="M4202" s="326"/>
      <c r="N4202" s="326"/>
      <c r="O4202" s="327">
        <v>0.87</v>
      </c>
      <c r="P4202" s="326"/>
      <c r="Q4202" s="290">
        <v>0</v>
      </c>
    </row>
    <row r="4203" spans="1:17" ht="13.8" hidden="1" outlineLevel="1" collapsed="1" thickBot="1" x14ac:dyDescent="0.3">
      <c r="A4203" s="287"/>
      <c r="B4203" s="287"/>
      <c r="C4203" s="287"/>
      <c r="D4203" s="325">
        <v>100459687</v>
      </c>
      <c r="E4203" s="326"/>
      <c r="F4203" s="326"/>
      <c r="G4203" s="326"/>
      <c r="H4203" s="326"/>
      <c r="I4203" s="327">
        <v>0.17449999999999999</v>
      </c>
      <c r="J4203" s="326"/>
      <c r="K4203" s="326"/>
      <c r="L4203" s="328"/>
      <c r="M4203" s="326"/>
      <c r="N4203" s="326"/>
      <c r="O4203" s="327">
        <v>0.17449999999999999</v>
      </c>
      <c r="P4203" s="326"/>
      <c r="Q4203" s="290">
        <v>0</v>
      </c>
    </row>
    <row r="4204" spans="1:17" ht="13.8" hidden="1" outlineLevel="1" collapsed="1" thickBot="1" x14ac:dyDescent="0.3">
      <c r="A4204" s="287"/>
      <c r="B4204" s="287"/>
      <c r="C4204" s="287"/>
      <c r="D4204" s="325">
        <v>100459688</v>
      </c>
      <c r="E4204" s="326"/>
      <c r="F4204" s="326"/>
      <c r="G4204" s="326"/>
      <c r="H4204" s="326"/>
      <c r="I4204" s="327">
        <v>0.17449999999999999</v>
      </c>
      <c r="J4204" s="326"/>
      <c r="K4204" s="326"/>
      <c r="L4204" s="328"/>
      <c r="M4204" s="326"/>
      <c r="N4204" s="326"/>
      <c r="O4204" s="327">
        <v>0.17449999999999999</v>
      </c>
      <c r="P4204" s="326"/>
      <c r="Q4204" s="290">
        <v>0</v>
      </c>
    </row>
    <row r="4205" spans="1:17" ht="13.8" hidden="1" outlineLevel="1" collapsed="1" thickBot="1" x14ac:dyDescent="0.3">
      <c r="A4205" s="287"/>
      <c r="B4205" s="287"/>
      <c r="C4205" s="287"/>
      <c r="D4205" s="325">
        <v>100459690</v>
      </c>
      <c r="E4205" s="326"/>
      <c r="F4205" s="326"/>
      <c r="G4205" s="326"/>
      <c r="H4205" s="326"/>
      <c r="I4205" s="327">
        <v>0.45</v>
      </c>
      <c r="J4205" s="326"/>
      <c r="K4205" s="326"/>
      <c r="L4205" s="328"/>
      <c r="M4205" s="326"/>
      <c r="N4205" s="326"/>
      <c r="O4205" s="327">
        <v>0.45</v>
      </c>
      <c r="P4205" s="326"/>
      <c r="Q4205" s="290">
        <v>0</v>
      </c>
    </row>
    <row r="4206" spans="1:17" ht="13.8" hidden="1" outlineLevel="1" collapsed="1" thickBot="1" x14ac:dyDescent="0.3">
      <c r="A4206" s="287"/>
      <c r="B4206" s="287"/>
      <c r="C4206" s="287"/>
      <c r="D4206" s="325">
        <v>100459691</v>
      </c>
      <c r="E4206" s="326"/>
      <c r="F4206" s="326"/>
      <c r="G4206" s="326"/>
      <c r="H4206" s="326"/>
      <c r="I4206" s="327">
        <v>0.38</v>
      </c>
      <c r="J4206" s="326"/>
      <c r="K4206" s="326"/>
      <c r="L4206" s="328"/>
      <c r="M4206" s="326"/>
      <c r="N4206" s="326"/>
      <c r="O4206" s="327">
        <v>0.38</v>
      </c>
      <c r="P4206" s="326"/>
      <c r="Q4206" s="290">
        <v>0</v>
      </c>
    </row>
    <row r="4207" spans="1:17" ht="13.8" hidden="1" outlineLevel="1" collapsed="1" thickBot="1" x14ac:dyDescent="0.3">
      <c r="A4207" s="287"/>
      <c r="B4207" s="287"/>
      <c r="C4207" s="287"/>
      <c r="D4207" s="325">
        <v>100459692</v>
      </c>
      <c r="E4207" s="326"/>
      <c r="F4207" s="326"/>
      <c r="G4207" s="326"/>
      <c r="H4207" s="326"/>
      <c r="I4207" s="327">
        <v>0.14000000000000001</v>
      </c>
      <c r="J4207" s="326"/>
      <c r="K4207" s="326"/>
      <c r="L4207" s="328"/>
      <c r="M4207" s="326"/>
      <c r="N4207" s="326"/>
      <c r="O4207" s="327">
        <v>0.14000000000000001</v>
      </c>
      <c r="P4207" s="326"/>
      <c r="Q4207" s="290">
        <v>0</v>
      </c>
    </row>
    <row r="4208" spans="1:17" ht="13.8" hidden="1" outlineLevel="1" collapsed="1" thickBot="1" x14ac:dyDescent="0.3">
      <c r="A4208" s="287"/>
      <c r="B4208" s="287"/>
      <c r="C4208" s="287"/>
      <c r="D4208" s="325">
        <v>100459693</v>
      </c>
      <c r="E4208" s="326"/>
      <c r="F4208" s="326"/>
      <c r="G4208" s="326"/>
      <c r="H4208" s="326"/>
      <c r="I4208" s="327">
        <v>0.02</v>
      </c>
      <c r="J4208" s="326"/>
      <c r="K4208" s="326"/>
      <c r="L4208" s="328"/>
      <c r="M4208" s="326"/>
      <c r="N4208" s="326"/>
      <c r="O4208" s="327">
        <v>0.02</v>
      </c>
      <c r="P4208" s="326"/>
      <c r="Q4208" s="290">
        <v>0</v>
      </c>
    </row>
    <row r="4209" spans="1:17" ht="13.8" hidden="1" outlineLevel="1" collapsed="1" thickBot="1" x14ac:dyDescent="0.3">
      <c r="A4209" s="287"/>
      <c r="B4209" s="287"/>
      <c r="C4209" s="287"/>
      <c r="D4209" s="325">
        <v>100459694</v>
      </c>
      <c r="E4209" s="326"/>
      <c r="F4209" s="326"/>
      <c r="G4209" s="326"/>
      <c r="H4209" s="326"/>
      <c r="I4209" s="327">
        <v>0.17449999999999999</v>
      </c>
      <c r="J4209" s="326"/>
      <c r="K4209" s="326"/>
      <c r="L4209" s="328"/>
      <c r="M4209" s="326"/>
      <c r="N4209" s="326"/>
      <c r="O4209" s="327">
        <v>0.17449999999999999</v>
      </c>
      <c r="P4209" s="326"/>
      <c r="Q4209" s="290">
        <v>0</v>
      </c>
    </row>
    <row r="4210" spans="1:17" ht="13.8" hidden="1" outlineLevel="1" collapsed="1" thickBot="1" x14ac:dyDescent="0.3">
      <c r="A4210" s="287"/>
      <c r="B4210" s="287"/>
      <c r="C4210" s="287"/>
      <c r="D4210" s="325">
        <v>100459695</v>
      </c>
      <c r="E4210" s="326"/>
      <c r="F4210" s="326"/>
      <c r="G4210" s="326"/>
      <c r="H4210" s="326"/>
      <c r="I4210" s="327">
        <v>0.17449999999999999</v>
      </c>
      <c r="J4210" s="326"/>
      <c r="K4210" s="326"/>
      <c r="L4210" s="328"/>
      <c r="M4210" s="326"/>
      <c r="N4210" s="326"/>
      <c r="O4210" s="327">
        <v>0.17449999999999999</v>
      </c>
      <c r="P4210" s="326"/>
      <c r="Q4210" s="290">
        <v>0</v>
      </c>
    </row>
    <row r="4211" spans="1:17" ht="13.8" hidden="1" outlineLevel="1" collapsed="1" thickBot="1" x14ac:dyDescent="0.3">
      <c r="A4211" s="287"/>
      <c r="B4211" s="287"/>
      <c r="C4211" s="287"/>
      <c r="D4211" s="325">
        <v>100459696</v>
      </c>
      <c r="E4211" s="326"/>
      <c r="F4211" s="326"/>
      <c r="G4211" s="326"/>
      <c r="H4211" s="326"/>
      <c r="I4211" s="327">
        <v>0.17449999999999999</v>
      </c>
      <c r="J4211" s="326"/>
      <c r="K4211" s="326"/>
      <c r="L4211" s="328"/>
      <c r="M4211" s="326"/>
      <c r="N4211" s="326"/>
      <c r="O4211" s="327">
        <v>0.17449999999999999</v>
      </c>
      <c r="P4211" s="326"/>
      <c r="Q4211" s="290">
        <v>0</v>
      </c>
    </row>
    <row r="4212" spans="1:17" ht="13.8" hidden="1" outlineLevel="1" collapsed="1" thickBot="1" x14ac:dyDescent="0.3">
      <c r="A4212" s="287"/>
      <c r="B4212" s="287"/>
      <c r="C4212" s="287"/>
      <c r="D4212" s="325">
        <v>100459697</v>
      </c>
      <c r="E4212" s="326"/>
      <c r="F4212" s="326"/>
      <c r="G4212" s="326"/>
      <c r="H4212" s="326"/>
      <c r="I4212" s="327">
        <v>0.17449999999999999</v>
      </c>
      <c r="J4212" s="326"/>
      <c r="K4212" s="326"/>
      <c r="L4212" s="328"/>
      <c r="M4212" s="326"/>
      <c r="N4212" s="326"/>
      <c r="O4212" s="327">
        <v>0.17449999999999999</v>
      </c>
      <c r="P4212" s="326"/>
      <c r="Q4212" s="290">
        <v>0</v>
      </c>
    </row>
    <row r="4213" spans="1:17" ht="13.8" hidden="1" outlineLevel="1" collapsed="1" thickBot="1" x14ac:dyDescent="0.3">
      <c r="A4213" s="287"/>
      <c r="B4213" s="287"/>
      <c r="C4213" s="287"/>
      <c r="D4213" s="325">
        <v>100459698</v>
      </c>
      <c r="E4213" s="326"/>
      <c r="F4213" s="326"/>
      <c r="G4213" s="326"/>
      <c r="H4213" s="326"/>
      <c r="I4213" s="327">
        <v>0.22</v>
      </c>
      <c r="J4213" s="326"/>
      <c r="K4213" s="326"/>
      <c r="L4213" s="328"/>
      <c r="M4213" s="326"/>
      <c r="N4213" s="326"/>
      <c r="O4213" s="327">
        <v>0.22</v>
      </c>
      <c r="P4213" s="326"/>
      <c r="Q4213" s="290">
        <v>0</v>
      </c>
    </row>
    <row r="4214" spans="1:17" ht="13.8" hidden="1" outlineLevel="1" collapsed="1" thickBot="1" x14ac:dyDescent="0.3">
      <c r="A4214" s="287"/>
      <c r="B4214" s="287"/>
      <c r="C4214" s="287"/>
      <c r="D4214" s="325">
        <v>100459700</v>
      </c>
      <c r="E4214" s="326"/>
      <c r="F4214" s="326"/>
      <c r="G4214" s="326"/>
      <c r="H4214" s="326"/>
      <c r="I4214" s="327">
        <v>0.17449999999999999</v>
      </c>
      <c r="J4214" s="326"/>
      <c r="K4214" s="326"/>
      <c r="L4214" s="328"/>
      <c r="M4214" s="326"/>
      <c r="N4214" s="326"/>
      <c r="O4214" s="327">
        <v>0.17449999999999999</v>
      </c>
      <c r="P4214" s="326"/>
      <c r="Q4214" s="290">
        <v>0</v>
      </c>
    </row>
    <row r="4215" spans="1:17" ht="13.8" hidden="1" outlineLevel="1" collapsed="1" thickBot="1" x14ac:dyDescent="0.3">
      <c r="A4215" s="287"/>
      <c r="B4215" s="287"/>
      <c r="C4215" s="287"/>
      <c r="D4215" s="325">
        <v>100459701</v>
      </c>
      <c r="E4215" s="326"/>
      <c r="F4215" s="326"/>
      <c r="G4215" s="326"/>
      <c r="H4215" s="326"/>
      <c r="I4215" s="327">
        <v>0.17449999999999999</v>
      </c>
      <c r="J4215" s="326"/>
      <c r="K4215" s="326"/>
      <c r="L4215" s="328"/>
      <c r="M4215" s="326"/>
      <c r="N4215" s="326"/>
      <c r="O4215" s="327">
        <v>0.17449999999999999</v>
      </c>
      <c r="P4215" s="326"/>
      <c r="Q4215" s="290">
        <v>0</v>
      </c>
    </row>
    <row r="4216" spans="1:17" ht="13.8" hidden="1" outlineLevel="1" collapsed="1" thickBot="1" x14ac:dyDescent="0.3">
      <c r="A4216" s="287"/>
      <c r="B4216" s="287"/>
      <c r="C4216" s="287"/>
      <c r="D4216" s="325">
        <v>100459703</v>
      </c>
      <c r="E4216" s="326"/>
      <c r="F4216" s="326"/>
      <c r="G4216" s="326"/>
      <c r="H4216" s="326"/>
      <c r="I4216" s="327">
        <v>0.42</v>
      </c>
      <c r="J4216" s="326"/>
      <c r="K4216" s="326"/>
      <c r="L4216" s="328"/>
      <c r="M4216" s="326"/>
      <c r="N4216" s="326"/>
      <c r="O4216" s="327">
        <v>0.42</v>
      </c>
      <c r="P4216" s="326"/>
      <c r="Q4216" s="290">
        <v>0</v>
      </c>
    </row>
    <row r="4217" spans="1:17" ht="13.8" hidden="1" outlineLevel="1" collapsed="1" thickBot="1" x14ac:dyDescent="0.3">
      <c r="A4217" s="287"/>
      <c r="B4217" s="287"/>
      <c r="C4217" s="287"/>
      <c r="D4217" s="325">
        <v>100459704</v>
      </c>
      <c r="E4217" s="326"/>
      <c r="F4217" s="326"/>
      <c r="G4217" s="326"/>
      <c r="H4217" s="326"/>
      <c r="I4217" s="327">
        <v>0.17449999999999999</v>
      </c>
      <c r="J4217" s="326"/>
      <c r="K4217" s="326"/>
      <c r="L4217" s="328"/>
      <c r="M4217" s="326"/>
      <c r="N4217" s="326"/>
      <c r="O4217" s="327">
        <v>0.17449999999999999</v>
      </c>
      <c r="P4217" s="326"/>
      <c r="Q4217" s="290">
        <v>0</v>
      </c>
    </row>
    <row r="4218" spans="1:17" ht="13.8" hidden="1" outlineLevel="1" collapsed="1" thickBot="1" x14ac:dyDescent="0.3">
      <c r="A4218" s="287"/>
      <c r="B4218" s="287"/>
      <c r="C4218" s="287"/>
      <c r="D4218" s="325">
        <v>100459705</v>
      </c>
      <c r="E4218" s="326"/>
      <c r="F4218" s="326"/>
      <c r="G4218" s="326"/>
      <c r="H4218" s="326"/>
      <c r="I4218" s="327">
        <v>0.17449999999999999</v>
      </c>
      <c r="J4218" s="326"/>
      <c r="K4218" s="326"/>
      <c r="L4218" s="328"/>
      <c r="M4218" s="326"/>
      <c r="N4218" s="326"/>
      <c r="O4218" s="327">
        <v>0.17449999999999999</v>
      </c>
      <c r="P4218" s="326"/>
      <c r="Q4218" s="290">
        <v>0</v>
      </c>
    </row>
    <row r="4219" spans="1:17" ht="13.8" hidden="1" outlineLevel="1" collapsed="1" thickBot="1" x14ac:dyDescent="0.3">
      <c r="A4219" s="287"/>
      <c r="B4219" s="287"/>
      <c r="C4219" s="287"/>
      <c r="D4219" s="325">
        <v>100459707</v>
      </c>
      <c r="E4219" s="326"/>
      <c r="F4219" s="326"/>
      <c r="G4219" s="326"/>
      <c r="H4219" s="326"/>
      <c r="I4219" s="327">
        <v>0.18</v>
      </c>
      <c r="J4219" s="326"/>
      <c r="K4219" s="326"/>
      <c r="L4219" s="328"/>
      <c r="M4219" s="326"/>
      <c r="N4219" s="326"/>
      <c r="O4219" s="327">
        <v>0.18</v>
      </c>
      <c r="P4219" s="326"/>
      <c r="Q4219" s="290">
        <v>0</v>
      </c>
    </row>
    <row r="4220" spans="1:17" ht="13.8" hidden="1" outlineLevel="1" collapsed="1" thickBot="1" x14ac:dyDescent="0.3">
      <c r="A4220" s="287"/>
      <c r="B4220" s="287"/>
      <c r="C4220" s="287"/>
      <c r="D4220" s="325">
        <v>100459709</v>
      </c>
      <c r="E4220" s="326"/>
      <c r="F4220" s="326"/>
      <c r="G4220" s="326"/>
      <c r="H4220" s="326"/>
      <c r="I4220" s="327">
        <v>0.17449999999999999</v>
      </c>
      <c r="J4220" s="326"/>
      <c r="K4220" s="326"/>
      <c r="L4220" s="328"/>
      <c r="M4220" s="326"/>
      <c r="N4220" s="326"/>
      <c r="O4220" s="327">
        <v>0.17449999999999999</v>
      </c>
      <c r="P4220" s="326"/>
      <c r="Q4220" s="290">
        <v>0</v>
      </c>
    </row>
    <row r="4221" spans="1:17" ht="13.8" hidden="1" outlineLevel="1" collapsed="1" thickBot="1" x14ac:dyDescent="0.3">
      <c r="A4221" s="287"/>
      <c r="B4221" s="287"/>
      <c r="C4221" s="287"/>
      <c r="D4221" s="325">
        <v>100459710</v>
      </c>
      <c r="E4221" s="326"/>
      <c r="F4221" s="326"/>
      <c r="G4221" s="326"/>
      <c r="H4221" s="326"/>
      <c r="I4221" s="327">
        <v>0.33</v>
      </c>
      <c r="J4221" s="326"/>
      <c r="K4221" s="326"/>
      <c r="L4221" s="328"/>
      <c r="M4221" s="326"/>
      <c r="N4221" s="326"/>
      <c r="O4221" s="327">
        <v>0.33</v>
      </c>
      <c r="P4221" s="326"/>
      <c r="Q4221" s="290">
        <v>0</v>
      </c>
    </row>
    <row r="4222" spans="1:17" ht="13.8" hidden="1" outlineLevel="1" collapsed="1" thickBot="1" x14ac:dyDescent="0.3">
      <c r="A4222" s="287"/>
      <c r="B4222" s="287"/>
      <c r="C4222" s="287"/>
      <c r="D4222" s="325">
        <v>100459712</v>
      </c>
      <c r="E4222" s="326"/>
      <c r="F4222" s="326"/>
      <c r="G4222" s="326"/>
      <c r="H4222" s="326"/>
      <c r="I4222" s="327">
        <v>0.17449999999999999</v>
      </c>
      <c r="J4222" s="326"/>
      <c r="K4222" s="326"/>
      <c r="L4222" s="328"/>
      <c r="M4222" s="326"/>
      <c r="N4222" s="326"/>
      <c r="O4222" s="327">
        <v>0.17449999999999999</v>
      </c>
      <c r="P4222" s="326"/>
      <c r="Q4222" s="290">
        <v>0</v>
      </c>
    </row>
    <row r="4223" spans="1:17" ht="13.8" hidden="1" outlineLevel="1" collapsed="1" thickBot="1" x14ac:dyDescent="0.3">
      <c r="A4223" s="287"/>
      <c r="B4223" s="287"/>
      <c r="C4223" s="287"/>
      <c r="D4223" s="325">
        <v>100459713</v>
      </c>
      <c r="E4223" s="326"/>
      <c r="F4223" s="326"/>
      <c r="G4223" s="326"/>
      <c r="H4223" s="326"/>
      <c r="I4223" s="327">
        <v>0.17449999999999999</v>
      </c>
      <c r="J4223" s="326"/>
      <c r="K4223" s="326"/>
      <c r="L4223" s="328"/>
      <c r="M4223" s="326"/>
      <c r="N4223" s="326"/>
      <c r="O4223" s="327">
        <v>0.17449999999999999</v>
      </c>
      <c r="P4223" s="326"/>
      <c r="Q4223" s="290">
        <v>0</v>
      </c>
    </row>
    <row r="4224" spans="1:17" ht="13.8" hidden="1" outlineLevel="1" collapsed="1" thickBot="1" x14ac:dyDescent="0.3">
      <c r="A4224" s="287"/>
      <c r="B4224" s="287"/>
      <c r="C4224" s="287"/>
      <c r="D4224" s="325">
        <v>100459716</v>
      </c>
      <c r="E4224" s="326"/>
      <c r="F4224" s="326"/>
      <c r="G4224" s="326"/>
      <c r="H4224" s="326"/>
      <c r="I4224" s="327">
        <v>0.85</v>
      </c>
      <c r="J4224" s="326"/>
      <c r="K4224" s="326"/>
      <c r="L4224" s="328"/>
      <c r="M4224" s="326"/>
      <c r="N4224" s="326"/>
      <c r="O4224" s="327">
        <v>0.85</v>
      </c>
      <c r="P4224" s="326"/>
      <c r="Q4224" s="290">
        <v>0</v>
      </c>
    </row>
    <row r="4225" spans="1:17" ht="13.8" hidden="1" outlineLevel="1" collapsed="1" thickBot="1" x14ac:dyDescent="0.3">
      <c r="A4225" s="287"/>
      <c r="B4225" s="287"/>
      <c r="C4225" s="287"/>
      <c r="D4225" s="325">
        <v>100459717</v>
      </c>
      <c r="E4225" s="326"/>
      <c r="F4225" s="326"/>
      <c r="G4225" s="326"/>
      <c r="H4225" s="326"/>
      <c r="I4225" s="327">
        <v>0.17449999999999999</v>
      </c>
      <c r="J4225" s="326"/>
      <c r="K4225" s="326"/>
      <c r="L4225" s="328"/>
      <c r="M4225" s="326"/>
      <c r="N4225" s="326"/>
      <c r="O4225" s="327">
        <v>0.17449999999999999</v>
      </c>
      <c r="P4225" s="326"/>
      <c r="Q4225" s="290">
        <v>0</v>
      </c>
    </row>
    <row r="4226" spans="1:17" ht="13.8" hidden="1" outlineLevel="1" collapsed="1" thickBot="1" x14ac:dyDescent="0.3">
      <c r="A4226" s="287"/>
      <c r="B4226" s="287"/>
      <c r="C4226" s="287"/>
      <c r="D4226" s="325">
        <v>100459718</v>
      </c>
      <c r="E4226" s="326"/>
      <c r="F4226" s="326"/>
      <c r="G4226" s="326"/>
      <c r="H4226" s="326"/>
      <c r="I4226" s="327">
        <v>0.17449999999999999</v>
      </c>
      <c r="J4226" s="326"/>
      <c r="K4226" s="326"/>
      <c r="L4226" s="328"/>
      <c r="M4226" s="326"/>
      <c r="N4226" s="326"/>
      <c r="O4226" s="327">
        <v>0.17449999999999999</v>
      </c>
      <c r="P4226" s="326"/>
      <c r="Q4226" s="290">
        <v>0</v>
      </c>
    </row>
    <row r="4227" spans="1:17" ht="13.8" hidden="1" outlineLevel="1" collapsed="1" thickBot="1" x14ac:dyDescent="0.3">
      <c r="A4227" s="287"/>
      <c r="B4227" s="287"/>
      <c r="C4227" s="287"/>
      <c r="D4227" s="325">
        <v>100459719</v>
      </c>
      <c r="E4227" s="326"/>
      <c r="F4227" s="326"/>
      <c r="G4227" s="326"/>
      <c r="H4227" s="326"/>
      <c r="I4227" s="327">
        <v>0.17</v>
      </c>
      <c r="J4227" s="326"/>
      <c r="K4227" s="326"/>
      <c r="L4227" s="328"/>
      <c r="M4227" s="326"/>
      <c r="N4227" s="326"/>
      <c r="O4227" s="327">
        <v>0.17</v>
      </c>
      <c r="P4227" s="326"/>
      <c r="Q4227" s="290">
        <v>0</v>
      </c>
    </row>
    <row r="4228" spans="1:17" ht="13.8" hidden="1" outlineLevel="1" collapsed="1" thickBot="1" x14ac:dyDescent="0.3">
      <c r="A4228" s="287"/>
      <c r="B4228" s="287"/>
      <c r="C4228" s="287"/>
      <c r="D4228" s="325">
        <v>100459720</v>
      </c>
      <c r="E4228" s="326"/>
      <c r="F4228" s="326"/>
      <c r="G4228" s="326"/>
      <c r="H4228" s="326"/>
      <c r="I4228" s="327">
        <v>0.17449999999999999</v>
      </c>
      <c r="J4228" s="326"/>
      <c r="K4228" s="326"/>
      <c r="L4228" s="328"/>
      <c r="M4228" s="326"/>
      <c r="N4228" s="326"/>
      <c r="O4228" s="327">
        <v>0.17449999999999999</v>
      </c>
      <c r="P4228" s="326"/>
      <c r="Q4228" s="290">
        <v>0</v>
      </c>
    </row>
    <row r="4229" spans="1:17" ht="13.8" hidden="1" outlineLevel="1" collapsed="1" thickBot="1" x14ac:dyDescent="0.3">
      <c r="A4229" s="287"/>
      <c r="B4229" s="287"/>
      <c r="C4229" s="287"/>
      <c r="D4229" s="325">
        <v>100459721</v>
      </c>
      <c r="E4229" s="326"/>
      <c r="F4229" s="326"/>
      <c r="G4229" s="326"/>
      <c r="H4229" s="326"/>
      <c r="I4229" s="327">
        <v>7.0000000000000007E-2</v>
      </c>
      <c r="J4229" s="326"/>
      <c r="K4229" s="326"/>
      <c r="L4229" s="328"/>
      <c r="M4229" s="326"/>
      <c r="N4229" s="326"/>
      <c r="O4229" s="327">
        <v>7.0000000000000007E-2</v>
      </c>
      <c r="P4229" s="326"/>
      <c r="Q4229" s="290">
        <v>0</v>
      </c>
    </row>
    <row r="4230" spans="1:17" ht="13.8" hidden="1" outlineLevel="1" collapsed="1" thickBot="1" x14ac:dyDescent="0.3">
      <c r="A4230" s="287"/>
      <c r="B4230" s="287"/>
      <c r="C4230" s="287"/>
      <c r="D4230" s="325">
        <v>100459723</v>
      </c>
      <c r="E4230" s="326"/>
      <c r="F4230" s="326"/>
      <c r="G4230" s="326"/>
      <c r="H4230" s="326"/>
      <c r="I4230" s="327">
        <v>0.17449999999999999</v>
      </c>
      <c r="J4230" s="326"/>
      <c r="K4230" s="326"/>
      <c r="L4230" s="328"/>
      <c r="M4230" s="326"/>
      <c r="N4230" s="326"/>
      <c r="O4230" s="327">
        <v>0.17449999999999999</v>
      </c>
      <c r="P4230" s="326"/>
      <c r="Q4230" s="290">
        <v>0</v>
      </c>
    </row>
    <row r="4231" spans="1:17" ht="13.8" hidden="1" outlineLevel="1" collapsed="1" thickBot="1" x14ac:dyDescent="0.3">
      <c r="A4231" s="287"/>
      <c r="B4231" s="287"/>
      <c r="C4231" s="287"/>
      <c r="D4231" s="325">
        <v>100459724</v>
      </c>
      <c r="E4231" s="326"/>
      <c r="F4231" s="326"/>
      <c r="G4231" s="326"/>
      <c r="H4231" s="326"/>
      <c r="I4231" s="327">
        <v>0.17449999999999999</v>
      </c>
      <c r="J4231" s="326"/>
      <c r="K4231" s="326"/>
      <c r="L4231" s="328"/>
      <c r="M4231" s="326"/>
      <c r="N4231" s="326"/>
      <c r="O4231" s="327">
        <v>0.17449999999999999</v>
      </c>
      <c r="P4231" s="326"/>
      <c r="Q4231" s="290">
        <v>0</v>
      </c>
    </row>
    <row r="4232" spans="1:17" ht="13.8" hidden="1" outlineLevel="1" collapsed="1" thickBot="1" x14ac:dyDescent="0.3">
      <c r="A4232" s="287"/>
      <c r="B4232" s="287"/>
      <c r="C4232" s="287"/>
      <c r="D4232" s="325">
        <v>100459725</v>
      </c>
      <c r="E4232" s="326"/>
      <c r="F4232" s="326"/>
      <c r="G4232" s="326"/>
      <c r="H4232" s="326"/>
      <c r="I4232" s="327">
        <v>0.38</v>
      </c>
      <c r="J4232" s="326"/>
      <c r="K4232" s="326"/>
      <c r="L4232" s="328"/>
      <c r="M4232" s="326"/>
      <c r="N4232" s="326"/>
      <c r="O4232" s="327">
        <v>0.38</v>
      </c>
      <c r="P4232" s="326"/>
      <c r="Q4232" s="290">
        <v>0</v>
      </c>
    </row>
    <row r="4233" spans="1:17" ht="13.8" hidden="1" outlineLevel="1" collapsed="1" thickBot="1" x14ac:dyDescent="0.3">
      <c r="A4233" s="287"/>
      <c r="B4233" s="287"/>
      <c r="C4233" s="287"/>
      <c r="D4233" s="325">
        <v>100459727</v>
      </c>
      <c r="E4233" s="326"/>
      <c r="F4233" s="326"/>
      <c r="G4233" s="326"/>
      <c r="H4233" s="326"/>
      <c r="I4233" s="327">
        <v>0.32</v>
      </c>
      <c r="J4233" s="326"/>
      <c r="K4233" s="326"/>
      <c r="L4233" s="328"/>
      <c r="M4233" s="326"/>
      <c r="N4233" s="326"/>
      <c r="O4233" s="327">
        <v>0.32</v>
      </c>
      <c r="P4233" s="326"/>
      <c r="Q4233" s="290">
        <v>0</v>
      </c>
    </row>
    <row r="4234" spans="1:17" ht="13.8" hidden="1" outlineLevel="1" collapsed="1" thickBot="1" x14ac:dyDescent="0.3">
      <c r="A4234" s="287"/>
      <c r="B4234" s="287"/>
      <c r="C4234" s="287"/>
      <c r="D4234" s="325">
        <v>100459728</v>
      </c>
      <c r="E4234" s="326"/>
      <c r="F4234" s="326"/>
      <c r="G4234" s="326"/>
      <c r="H4234" s="326"/>
      <c r="I4234" s="327">
        <v>0.11</v>
      </c>
      <c r="J4234" s="326"/>
      <c r="K4234" s="326"/>
      <c r="L4234" s="328"/>
      <c r="M4234" s="326"/>
      <c r="N4234" s="326"/>
      <c r="O4234" s="327">
        <v>0.11</v>
      </c>
      <c r="P4234" s="326"/>
      <c r="Q4234" s="290">
        <v>0</v>
      </c>
    </row>
    <row r="4235" spans="1:17" ht="13.8" hidden="1" outlineLevel="1" collapsed="1" thickBot="1" x14ac:dyDescent="0.3">
      <c r="A4235" s="287"/>
      <c r="B4235" s="287"/>
      <c r="C4235" s="287"/>
      <c r="D4235" s="325">
        <v>100459729</v>
      </c>
      <c r="E4235" s="326"/>
      <c r="F4235" s="326"/>
      <c r="G4235" s="326"/>
      <c r="H4235" s="326"/>
      <c r="I4235" s="327">
        <v>0.31</v>
      </c>
      <c r="J4235" s="326"/>
      <c r="K4235" s="326"/>
      <c r="L4235" s="328"/>
      <c r="M4235" s="326"/>
      <c r="N4235" s="326"/>
      <c r="O4235" s="327">
        <v>0.31</v>
      </c>
      <c r="P4235" s="326"/>
      <c r="Q4235" s="290">
        <v>0</v>
      </c>
    </row>
    <row r="4236" spans="1:17" ht="13.8" hidden="1" outlineLevel="1" collapsed="1" thickBot="1" x14ac:dyDescent="0.3">
      <c r="A4236" s="287"/>
      <c r="B4236" s="287"/>
      <c r="C4236" s="287"/>
      <c r="D4236" s="325">
        <v>100459730</v>
      </c>
      <c r="E4236" s="326"/>
      <c r="F4236" s="326"/>
      <c r="G4236" s="326"/>
      <c r="H4236" s="326"/>
      <c r="I4236" s="327">
        <v>0.17449999999999999</v>
      </c>
      <c r="J4236" s="326"/>
      <c r="K4236" s="326"/>
      <c r="L4236" s="328"/>
      <c r="M4236" s="326"/>
      <c r="N4236" s="326"/>
      <c r="O4236" s="327">
        <v>0.17449999999999999</v>
      </c>
      <c r="P4236" s="326"/>
      <c r="Q4236" s="290">
        <v>0</v>
      </c>
    </row>
    <row r="4237" spans="1:17" ht="13.8" hidden="1" outlineLevel="1" collapsed="1" thickBot="1" x14ac:dyDescent="0.3">
      <c r="A4237" s="287"/>
      <c r="B4237" s="287"/>
      <c r="C4237" s="287"/>
      <c r="D4237" s="325">
        <v>100459477</v>
      </c>
      <c r="E4237" s="326"/>
      <c r="F4237" s="326"/>
      <c r="G4237" s="326"/>
      <c r="H4237" s="326"/>
      <c r="I4237" s="327">
        <v>0.17449999999999999</v>
      </c>
      <c r="J4237" s="326"/>
      <c r="K4237" s="326"/>
      <c r="L4237" s="328"/>
      <c r="M4237" s="326"/>
      <c r="N4237" s="326"/>
      <c r="O4237" s="327">
        <v>0.17449999999999999</v>
      </c>
      <c r="P4237" s="326"/>
      <c r="Q4237" s="290">
        <v>0</v>
      </c>
    </row>
    <row r="4238" spans="1:17" ht="13.8" hidden="1" outlineLevel="1" collapsed="1" thickBot="1" x14ac:dyDescent="0.3">
      <c r="A4238" s="287"/>
      <c r="B4238" s="287"/>
      <c r="C4238" s="287"/>
      <c r="D4238" s="325">
        <v>100459479</v>
      </c>
      <c r="E4238" s="326"/>
      <c r="F4238" s="326"/>
      <c r="G4238" s="326"/>
      <c r="H4238" s="326"/>
      <c r="I4238" s="327">
        <v>0.02</v>
      </c>
      <c r="J4238" s="326"/>
      <c r="K4238" s="326"/>
      <c r="L4238" s="328"/>
      <c r="M4238" s="326"/>
      <c r="N4238" s="326"/>
      <c r="O4238" s="327">
        <v>0.02</v>
      </c>
      <c r="P4238" s="326"/>
      <c r="Q4238" s="290">
        <v>0</v>
      </c>
    </row>
    <row r="4239" spans="1:17" ht="13.8" hidden="1" outlineLevel="1" collapsed="1" thickBot="1" x14ac:dyDescent="0.3">
      <c r="A4239" s="287"/>
      <c r="B4239" s="287"/>
      <c r="C4239" s="287"/>
      <c r="D4239" s="325">
        <v>100459481</v>
      </c>
      <c r="E4239" s="326"/>
      <c r="F4239" s="326"/>
      <c r="G4239" s="326"/>
      <c r="H4239" s="326"/>
      <c r="I4239" s="327">
        <v>0.17449999999999999</v>
      </c>
      <c r="J4239" s="326"/>
      <c r="K4239" s="326"/>
      <c r="L4239" s="328"/>
      <c r="M4239" s="326"/>
      <c r="N4239" s="326"/>
      <c r="O4239" s="327">
        <v>0.17449999999999999</v>
      </c>
      <c r="P4239" s="326"/>
      <c r="Q4239" s="290">
        <v>0</v>
      </c>
    </row>
    <row r="4240" spans="1:17" ht="13.8" hidden="1" outlineLevel="1" collapsed="1" thickBot="1" x14ac:dyDescent="0.3">
      <c r="A4240" s="287"/>
      <c r="B4240" s="287"/>
      <c r="C4240" s="287"/>
      <c r="D4240" s="325">
        <v>100459486</v>
      </c>
      <c r="E4240" s="326"/>
      <c r="F4240" s="326"/>
      <c r="G4240" s="326"/>
      <c r="H4240" s="326"/>
      <c r="I4240" s="327">
        <v>0.2</v>
      </c>
      <c r="J4240" s="326"/>
      <c r="K4240" s="326"/>
      <c r="L4240" s="328"/>
      <c r="M4240" s="326"/>
      <c r="N4240" s="326"/>
      <c r="O4240" s="327">
        <v>0.2</v>
      </c>
      <c r="P4240" s="326"/>
      <c r="Q4240" s="290">
        <v>0</v>
      </c>
    </row>
    <row r="4241" spans="1:17" ht="13.8" hidden="1" outlineLevel="1" collapsed="1" thickBot="1" x14ac:dyDescent="0.3">
      <c r="A4241" s="287"/>
      <c r="B4241" s="287"/>
      <c r="C4241" s="287"/>
      <c r="D4241" s="325">
        <v>100459487</v>
      </c>
      <c r="E4241" s="326"/>
      <c r="F4241" s="326"/>
      <c r="G4241" s="326"/>
      <c r="H4241" s="326"/>
      <c r="I4241" s="327">
        <v>0.17449999999999999</v>
      </c>
      <c r="J4241" s="326"/>
      <c r="K4241" s="326"/>
      <c r="L4241" s="328"/>
      <c r="M4241" s="326"/>
      <c r="N4241" s="326"/>
      <c r="O4241" s="327">
        <v>0.17449999999999999</v>
      </c>
      <c r="P4241" s="326"/>
      <c r="Q4241" s="290">
        <v>0</v>
      </c>
    </row>
    <row r="4242" spans="1:17" ht="13.8" hidden="1" outlineLevel="1" collapsed="1" thickBot="1" x14ac:dyDescent="0.3">
      <c r="A4242" s="287"/>
      <c r="B4242" s="287"/>
      <c r="C4242" s="287"/>
      <c r="D4242" s="325">
        <v>100459488</v>
      </c>
      <c r="E4242" s="326"/>
      <c r="F4242" s="326"/>
      <c r="G4242" s="326"/>
      <c r="H4242" s="326"/>
      <c r="I4242" s="327">
        <v>0.17449999999999999</v>
      </c>
      <c r="J4242" s="326"/>
      <c r="K4242" s="326"/>
      <c r="L4242" s="328"/>
      <c r="M4242" s="326"/>
      <c r="N4242" s="326"/>
      <c r="O4242" s="327">
        <v>0.17449999999999999</v>
      </c>
      <c r="P4242" s="326"/>
      <c r="Q4242" s="290">
        <v>0</v>
      </c>
    </row>
    <row r="4243" spans="1:17" ht="13.8" hidden="1" outlineLevel="1" collapsed="1" thickBot="1" x14ac:dyDescent="0.3">
      <c r="A4243" s="287"/>
      <c r="B4243" s="287"/>
      <c r="C4243" s="287"/>
      <c r="D4243" s="325">
        <v>100459489</v>
      </c>
      <c r="E4243" s="326"/>
      <c r="F4243" s="326"/>
      <c r="G4243" s="326"/>
      <c r="H4243" s="326"/>
      <c r="I4243" s="327">
        <v>0.17449999999999999</v>
      </c>
      <c r="J4243" s="326"/>
      <c r="K4243" s="326"/>
      <c r="L4243" s="328"/>
      <c r="M4243" s="326"/>
      <c r="N4243" s="326"/>
      <c r="O4243" s="327">
        <v>0.17449999999999999</v>
      </c>
      <c r="P4243" s="326"/>
      <c r="Q4243" s="290">
        <v>0</v>
      </c>
    </row>
    <row r="4244" spans="1:17" ht="13.8" hidden="1" outlineLevel="1" collapsed="1" thickBot="1" x14ac:dyDescent="0.3">
      <c r="A4244" s="287"/>
      <c r="B4244" s="287"/>
      <c r="C4244" s="287"/>
      <c r="D4244" s="325">
        <v>100459492</v>
      </c>
      <c r="E4244" s="326"/>
      <c r="F4244" s="326"/>
      <c r="G4244" s="326"/>
      <c r="H4244" s="326"/>
      <c r="I4244" s="327">
        <v>0.15</v>
      </c>
      <c r="J4244" s="326"/>
      <c r="K4244" s="326"/>
      <c r="L4244" s="328"/>
      <c r="M4244" s="326"/>
      <c r="N4244" s="326"/>
      <c r="O4244" s="327">
        <v>0.15</v>
      </c>
      <c r="P4244" s="326"/>
      <c r="Q4244" s="290">
        <v>0</v>
      </c>
    </row>
    <row r="4245" spans="1:17" ht="13.8" hidden="1" outlineLevel="1" collapsed="1" thickBot="1" x14ac:dyDescent="0.3">
      <c r="A4245" s="287"/>
      <c r="B4245" s="287"/>
      <c r="C4245" s="287"/>
      <c r="D4245" s="325">
        <v>100459496</v>
      </c>
      <c r="E4245" s="326"/>
      <c r="F4245" s="326"/>
      <c r="G4245" s="326"/>
      <c r="H4245" s="326"/>
      <c r="I4245" s="327">
        <v>0.17449999999999999</v>
      </c>
      <c r="J4245" s="326"/>
      <c r="K4245" s="326"/>
      <c r="L4245" s="328"/>
      <c r="M4245" s="326"/>
      <c r="N4245" s="326"/>
      <c r="O4245" s="327">
        <v>0.17449999999999999</v>
      </c>
      <c r="P4245" s="326"/>
      <c r="Q4245" s="290">
        <v>0</v>
      </c>
    </row>
    <row r="4246" spans="1:17" ht="13.8" hidden="1" outlineLevel="1" collapsed="1" thickBot="1" x14ac:dyDescent="0.3">
      <c r="A4246" s="287"/>
      <c r="B4246" s="287"/>
      <c r="C4246" s="287"/>
      <c r="D4246" s="325">
        <v>100459497</v>
      </c>
      <c r="E4246" s="326"/>
      <c r="F4246" s="326"/>
      <c r="G4246" s="326"/>
      <c r="H4246" s="326"/>
      <c r="I4246" s="327">
        <v>0.36</v>
      </c>
      <c r="J4246" s="326"/>
      <c r="K4246" s="326"/>
      <c r="L4246" s="328"/>
      <c r="M4246" s="326"/>
      <c r="N4246" s="326"/>
      <c r="O4246" s="327">
        <v>0.36</v>
      </c>
      <c r="P4246" s="326"/>
      <c r="Q4246" s="290">
        <v>0</v>
      </c>
    </row>
    <row r="4247" spans="1:17" ht="13.8" hidden="1" outlineLevel="1" collapsed="1" thickBot="1" x14ac:dyDescent="0.3">
      <c r="A4247" s="287"/>
      <c r="B4247" s="287"/>
      <c r="C4247" s="287"/>
      <c r="D4247" s="325">
        <v>100459499</v>
      </c>
      <c r="E4247" s="326"/>
      <c r="F4247" s="326"/>
      <c r="G4247" s="326"/>
      <c r="H4247" s="326"/>
      <c r="I4247" s="327">
        <v>0.17749999999999999</v>
      </c>
      <c r="J4247" s="326"/>
      <c r="K4247" s="326"/>
      <c r="L4247" s="328"/>
      <c r="M4247" s="326"/>
      <c r="N4247" s="326"/>
      <c r="O4247" s="327">
        <v>0.17749999999999999</v>
      </c>
      <c r="P4247" s="326"/>
      <c r="Q4247" s="290">
        <v>0</v>
      </c>
    </row>
    <row r="4248" spans="1:17" ht="13.8" hidden="1" outlineLevel="1" collapsed="1" thickBot="1" x14ac:dyDescent="0.3">
      <c r="A4248" s="287"/>
      <c r="B4248" s="287"/>
      <c r="C4248" s="287"/>
      <c r="D4248" s="325">
        <v>100459500</v>
      </c>
      <c r="E4248" s="326"/>
      <c r="F4248" s="326"/>
      <c r="G4248" s="326"/>
      <c r="H4248" s="326"/>
      <c r="I4248" s="327">
        <v>0.54</v>
      </c>
      <c r="J4248" s="326"/>
      <c r="K4248" s="326"/>
      <c r="L4248" s="328"/>
      <c r="M4248" s="326"/>
      <c r="N4248" s="326"/>
      <c r="O4248" s="327">
        <v>0.54</v>
      </c>
      <c r="P4248" s="326"/>
      <c r="Q4248" s="290">
        <v>0</v>
      </c>
    </row>
    <row r="4249" spans="1:17" ht="13.8" hidden="1" outlineLevel="1" collapsed="1" thickBot="1" x14ac:dyDescent="0.3">
      <c r="A4249" s="287"/>
      <c r="B4249" s="287"/>
      <c r="C4249" s="287"/>
      <c r="D4249" s="325">
        <v>100459501</v>
      </c>
      <c r="E4249" s="326"/>
      <c r="F4249" s="326"/>
      <c r="G4249" s="326"/>
      <c r="H4249" s="326"/>
      <c r="I4249" s="327">
        <v>0.17449999999999999</v>
      </c>
      <c r="J4249" s="326"/>
      <c r="K4249" s="326"/>
      <c r="L4249" s="328"/>
      <c r="M4249" s="326"/>
      <c r="N4249" s="326"/>
      <c r="O4249" s="327">
        <v>0.17449999999999999</v>
      </c>
      <c r="P4249" s="326"/>
      <c r="Q4249" s="290">
        <v>0</v>
      </c>
    </row>
    <row r="4250" spans="1:17" ht="13.8" hidden="1" outlineLevel="1" collapsed="1" thickBot="1" x14ac:dyDescent="0.3">
      <c r="A4250" s="287"/>
      <c r="B4250" s="287"/>
      <c r="C4250" s="287"/>
      <c r="D4250" s="325">
        <v>100459502</v>
      </c>
      <c r="E4250" s="326"/>
      <c r="F4250" s="326"/>
      <c r="G4250" s="326"/>
      <c r="H4250" s="326"/>
      <c r="I4250" s="327">
        <v>0.17449999999999999</v>
      </c>
      <c r="J4250" s="326"/>
      <c r="K4250" s="326"/>
      <c r="L4250" s="328"/>
      <c r="M4250" s="326"/>
      <c r="N4250" s="326"/>
      <c r="O4250" s="327">
        <v>0.17449999999999999</v>
      </c>
      <c r="P4250" s="326"/>
      <c r="Q4250" s="290">
        <v>0</v>
      </c>
    </row>
    <row r="4251" spans="1:17" ht="13.8" hidden="1" outlineLevel="1" collapsed="1" thickBot="1" x14ac:dyDescent="0.3">
      <c r="A4251" s="287"/>
      <c r="B4251" s="287"/>
      <c r="C4251" s="287"/>
      <c r="D4251" s="325">
        <v>100459503</v>
      </c>
      <c r="E4251" s="326"/>
      <c r="F4251" s="326"/>
      <c r="G4251" s="326"/>
      <c r="H4251" s="326"/>
      <c r="I4251" s="327">
        <v>0.18</v>
      </c>
      <c r="J4251" s="326"/>
      <c r="K4251" s="326"/>
      <c r="L4251" s="328"/>
      <c r="M4251" s="326"/>
      <c r="N4251" s="326"/>
      <c r="O4251" s="327">
        <v>0.18</v>
      </c>
      <c r="P4251" s="326"/>
      <c r="Q4251" s="290">
        <v>0</v>
      </c>
    </row>
    <row r="4252" spans="1:17" ht="13.8" hidden="1" outlineLevel="1" collapsed="1" thickBot="1" x14ac:dyDescent="0.3">
      <c r="A4252" s="287"/>
      <c r="B4252" s="287"/>
      <c r="C4252" s="287"/>
      <c r="D4252" s="325">
        <v>100459505</v>
      </c>
      <c r="E4252" s="326"/>
      <c r="F4252" s="326"/>
      <c r="G4252" s="326"/>
      <c r="H4252" s="326"/>
      <c r="I4252" s="327">
        <v>0.12</v>
      </c>
      <c r="J4252" s="326"/>
      <c r="K4252" s="326"/>
      <c r="L4252" s="328"/>
      <c r="M4252" s="326"/>
      <c r="N4252" s="326"/>
      <c r="O4252" s="327">
        <v>0.12</v>
      </c>
      <c r="P4252" s="326"/>
      <c r="Q4252" s="290">
        <v>0</v>
      </c>
    </row>
    <row r="4253" spans="1:17" ht="13.8" hidden="1" outlineLevel="1" collapsed="1" thickBot="1" x14ac:dyDescent="0.3">
      <c r="A4253" s="287"/>
      <c r="B4253" s="287"/>
      <c r="C4253" s="287"/>
      <c r="D4253" s="325">
        <v>100459506</v>
      </c>
      <c r="E4253" s="326"/>
      <c r="F4253" s="326"/>
      <c r="G4253" s="326"/>
      <c r="H4253" s="326"/>
      <c r="I4253" s="327">
        <v>0.14000000000000001</v>
      </c>
      <c r="J4253" s="326"/>
      <c r="K4253" s="326"/>
      <c r="L4253" s="328"/>
      <c r="M4253" s="326"/>
      <c r="N4253" s="326"/>
      <c r="O4253" s="327">
        <v>0.14000000000000001</v>
      </c>
      <c r="P4253" s="326"/>
      <c r="Q4253" s="290">
        <v>0</v>
      </c>
    </row>
    <row r="4254" spans="1:17" ht="13.8" hidden="1" outlineLevel="1" collapsed="1" thickBot="1" x14ac:dyDescent="0.3">
      <c r="A4254" s="287"/>
      <c r="B4254" s="287"/>
      <c r="C4254" s="287"/>
      <c r="D4254" s="325">
        <v>100459507</v>
      </c>
      <c r="E4254" s="326"/>
      <c r="F4254" s="326"/>
      <c r="G4254" s="326"/>
      <c r="H4254" s="326"/>
      <c r="I4254" s="327">
        <v>0.19</v>
      </c>
      <c r="J4254" s="326"/>
      <c r="K4254" s="326"/>
      <c r="L4254" s="328"/>
      <c r="M4254" s="326"/>
      <c r="N4254" s="326"/>
      <c r="O4254" s="327">
        <v>0.19</v>
      </c>
      <c r="P4254" s="326"/>
      <c r="Q4254" s="290">
        <v>0</v>
      </c>
    </row>
    <row r="4255" spans="1:17" ht="13.8" hidden="1" outlineLevel="1" collapsed="1" thickBot="1" x14ac:dyDescent="0.3">
      <c r="A4255" s="287"/>
      <c r="B4255" s="287"/>
      <c r="C4255" s="287"/>
      <c r="D4255" s="325">
        <v>100459508</v>
      </c>
      <c r="E4255" s="326"/>
      <c r="F4255" s="326"/>
      <c r="G4255" s="326"/>
      <c r="H4255" s="326"/>
      <c r="I4255" s="327">
        <v>0.17449999999999999</v>
      </c>
      <c r="J4255" s="326"/>
      <c r="K4255" s="326"/>
      <c r="L4255" s="328"/>
      <c r="M4255" s="326"/>
      <c r="N4255" s="326"/>
      <c r="O4255" s="327">
        <v>0.17449999999999999</v>
      </c>
      <c r="P4255" s="326"/>
      <c r="Q4255" s="290">
        <v>0</v>
      </c>
    </row>
    <row r="4256" spans="1:17" ht="13.8" hidden="1" outlineLevel="1" collapsed="1" thickBot="1" x14ac:dyDescent="0.3">
      <c r="A4256" s="287"/>
      <c r="B4256" s="287"/>
      <c r="C4256" s="287"/>
      <c r="D4256" s="325">
        <v>100459367</v>
      </c>
      <c r="E4256" s="326"/>
      <c r="F4256" s="326"/>
      <c r="G4256" s="326"/>
      <c r="H4256" s="326"/>
      <c r="I4256" s="327">
        <v>0.17449999999999999</v>
      </c>
      <c r="J4256" s="326"/>
      <c r="K4256" s="326"/>
      <c r="L4256" s="328"/>
      <c r="M4256" s="326"/>
      <c r="N4256" s="326"/>
      <c r="O4256" s="327">
        <v>0.17449999999999999</v>
      </c>
      <c r="P4256" s="326"/>
      <c r="Q4256" s="290">
        <v>0</v>
      </c>
    </row>
    <row r="4257" spans="1:17" ht="13.8" hidden="1" outlineLevel="1" collapsed="1" thickBot="1" x14ac:dyDescent="0.3">
      <c r="A4257" s="287"/>
      <c r="B4257" s="287"/>
      <c r="C4257" s="287"/>
      <c r="D4257" s="325">
        <v>100459372</v>
      </c>
      <c r="E4257" s="326"/>
      <c r="F4257" s="326"/>
      <c r="G4257" s="326"/>
      <c r="H4257" s="326"/>
      <c r="I4257" s="327">
        <v>2.65</v>
      </c>
      <c r="J4257" s="326"/>
      <c r="K4257" s="326"/>
      <c r="L4257" s="328"/>
      <c r="M4257" s="326"/>
      <c r="N4257" s="326"/>
      <c r="O4257" s="327">
        <v>2.65</v>
      </c>
      <c r="P4257" s="326"/>
      <c r="Q4257" s="290">
        <v>0</v>
      </c>
    </row>
    <row r="4258" spans="1:17" ht="13.8" hidden="1" outlineLevel="1" collapsed="1" thickBot="1" x14ac:dyDescent="0.3">
      <c r="A4258" s="287"/>
      <c r="B4258" s="287"/>
      <c r="C4258" s="287"/>
      <c r="D4258" s="325">
        <v>100459342</v>
      </c>
      <c r="E4258" s="326"/>
      <c r="F4258" s="326"/>
      <c r="G4258" s="326"/>
      <c r="H4258" s="326"/>
      <c r="I4258" s="327">
        <v>0.17449999999999999</v>
      </c>
      <c r="J4258" s="326"/>
      <c r="K4258" s="326"/>
      <c r="L4258" s="328"/>
      <c r="M4258" s="326"/>
      <c r="N4258" s="326"/>
      <c r="O4258" s="327">
        <v>0.17449999999999999</v>
      </c>
      <c r="P4258" s="326"/>
      <c r="Q4258" s="290">
        <v>0</v>
      </c>
    </row>
    <row r="4259" spans="1:17" ht="13.8" hidden="1" outlineLevel="1" collapsed="1" thickBot="1" x14ac:dyDescent="0.3">
      <c r="A4259" s="287"/>
      <c r="B4259" s="287"/>
      <c r="C4259" s="287"/>
      <c r="D4259" s="325">
        <v>100459348</v>
      </c>
      <c r="E4259" s="326"/>
      <c r="F4259" s="326"/>
      <c r="G4259" s="326"/>
      <c r="H4259" s="326"/>
      <c r="I4259" s="327">
        <v>0.17449999999999999</v>
      </c>
      <c r="J4259" s="326"/>
      <c r="K4259" s="326"/>
      <c r="L4259" s="328"/>
      <c r="M4259" s="326"/>
      <c r="N4259" s="326"/>
      <c r="O4259" s="327">
        <v>0.17449999999999999</v>
      </c>
      <c r="P4259" s="326"/>
      <c r="Q4259" s="290">
        <v>0</v>
      </c>
    </row>
    <row r="4260" spans="1:17" ht="13.8" hidden="1" outlineLevel="1" collapsed="1" thickBot="1" x14ac:dyDescent="0.3">
      <c r="A4260" s="287"/>
      <c r="B4260" s="287"/>
      <c r="C4260" s="287"/>
      <c r="D4260" s="325">
        <v>100459350</v>
      </c>
      <c r="E4260" s="326"/>
      <c r="F4260" s="326"/>
      <c r="G4260" s="326"/>
      <c r="H4260" s="326"/>
      <c r="I4260" s="327">
        <v>0.9</v>
      </c>
      <c r="J4260" s="326"/>
      <c r="K4260" s="326"/>
      <c r="L4260" s="328"/>
      <c r="M4260" s="326"/>
      <c r="N4260" s="326"/>
      <c r="O4260" s="327">
        <v>0.9</v>
      </c>
      <c r="P4260" s="326"/>
      <c r="Q4260" s="290">
        <v>0</v>
      </c>
    </row>
    <row r="4261" spans="1:17" ht="13.8" hidden="1" outlineLevel="1" collapsed="1" thickBot="1" x14ac:dyDescent="0.3">
      <c r="A4261" s="287"/>
      <c r="B4261" s="287"/>
      <c r="C4261" s="287"/>
      <c r="D4261" s="325">
        <v>100459352</v>
      </c>
      <c r="E4261" s="326"/>
      <c r="F4261" s="326"/>
      <c r="G4261" s="326"/>
      <c r="H4261" s="326"/>
      <c r="I4261" s="327">
        <v>0.17449999999999999</v>
      </c>
      <c r="J4261" s="326"/>
      <c r="K4261" s="326"/>
      <c r="L4261" s="328"/>
      <c r="M4261" s="326"/>
      <c r="N4261" s="326"/>
      <c r="O4261" s="327">
        <v>0.17449999999999999</v>
      </c>
      <c r="P4261" s="326"/>
      <c r="Q4261" s="290">
        <v>0</v>
      </c>
    </row>
    <row r="4262" spans="1:17" ht="13.8" hidden="1" outlineLevel="1" collapsed="1" thickBot="1" x14ac:dyDescent="0.3">
      <c r="A4262" s="287"/>
      <c r="B4262" s="287"/>
      <c r="C4262" s="287"/>
      <c r="D4262" s="325">
        <v>100459356</v>
      </c>
      <c r="E4262" s="326"/>
      <c r="F4262" s="326"/>
      <c r="G4262" s="326"/>
      <c r="H4262" s="326"/>
      <c r="I4262" s="327">
        <v>0.17449999999999999</v>
      </c>
      <c r="J4262" s="326"/>
      <c r="K4262" s="326"/>
      <c r="L4262" s="328"/>
      <c r="M4262" s="326"/>
      <c r="N4262" s="326"/>
      <c r="O4262" s="327">
        <v>0.17449999999999999</v>
      </c>
      <c r="P4262" s="326"/>
      <c r="Q4262" s="290">
        <v>0</v>
      </c>
    </row>
    <row r="4263" spans="1:17" ht="13.8" hidden="1" outlineLevel="1" collapsed="1" thickBot="1" x14ac:dyDescent="0.3">
      <c r="A4263" s="287"/>
      <c r="B4263" s="287"/>
      <c r="C4263" s="287"/>
      <c r="D4263" s="325">
        <v>100459358</v>
      </c>
      <c r="E4263" s="326"/>
      <c r="F4263" s="326"/>
      <c r="G4263" s="326"/>
      <c r="H4263" s="326"/>
      <c r="I4263" s="327">
        <v>0.17449999999999999</v>
      </c>
      <c r="J4263" s="326"/>
      <c r="K4263" s="326"/>
      <c r="L4263" s="328"/>
      <c r="M4263" s="326"/>
      <c r="N4263" s="326"/>
      <c r="O4263" s="327">
        <v>0.17449999999999999</v>
      </c>
      <c r="P4263" s="326"/>
      <c r="Q4263" s="290">
        <v>0</v>
      </c>
    </row>
    <row r="4264" spans="1:17" ht="13.8" hidden="1" outlineLevel="1" collapsed="1" thickBot="1" x14ac:dyDescent="0.3">
      <c r="A4264" s="287"/>
      <c r="B4264" s="287"/>
      <c r="C4264" s="287"/>
      <c r="D4264" s="325">
        <v>100459329</v>
      </c>
      <c r="E4264" s="326"/>
      <c r="F4264" s="326"/>
      <c r="G4264" s="326"/>
      <c r="H4264" s="326"/>
      <c r="I4264" s="327">
        <v>0.17449999999999999</v>
      </c>
      <c r="J4264" s="326"/>
      <c r="K4264" s="326"/>
      <c r="L4264" s="328"/>
      <c r="M4264" s="326"/>
      <c r="N4264" s="326"/>
      <c r="O4264" s="327">
        <v>0.17449999999999999</v>
      </c>
      <c r="P4264" s="326"/>
      <c r="Q4264" s="290">
        <v>0</v>
      </c>
    </row>
    <row r="4265" spans="1:17" ht="13.8" hidden="1" outlineLevel="1" collapsed="1" thickBot="1" x14ac:dyDescent="0.3">
      <c r="A4265" s="287"/>
      <c r="B4265" s="287"/>
      <c r="C4265" s="287"/>
      <c r="D4265" s="325">
        <v>100459335</v>
      </c>
      <c r="E4265" s="326"/>
      <c r="F4265" s="326"/>
      <c r="G4265" s="326"/>
      <c r="H4265" s="326"/>
      <c r="I4265" s="327">
        <v>0.17449999999999999</v>
      </c>
      <c r="J4265" s="326"/>
      <c r="K4265" s="326"/>
      <c r="L4265" s="328"/>
      <c r="M4265" s="326"/>
      <c r="N4265" s="326"/>
      <c r="O4265" s="327">
        <v>0.17449999999999999</v>
      </c>
      <c r="P4265" s="326"/>
      <c r="Q4265" s="290">
        <v>0</v>
      </c>
    </row>
    <row r="4266" spans="1:17" ht="13.8" hidden="1" outlineLevel="1" collapsed="1" thickBot="1" x14ac:dyDescent="0.3">
      <c r="A4266" s="287"/>
      <c r="B4266" s="287"/>
      <c r="C4266" s="287"/>
      <c r="D4266" s="325">
        <v>100459336</v>
      </c>
      <c r="E4266" s="326"/>
      <c r="F4266" s="326"/>
      <c r="G4266" s="326"/>
      <c r="H4266" s="326"/>
      <c r="I4266" s="327">
        <v>0.17449999999999999</v>
      </c>
      <c r="J4266" s="326"/>
      <c r="K4266" s="326"/>
      <c r="L4266" s="328"/>
      <c r="M4266" s="326"/>
      <c r="N4266" s="326"/>
      <c r="O4266" s="327">
        <v>0.17449999999999999</v>
      </c>
      <c r="P4266" s="326"/>
      <c r="Q4266" s="290">
        <v>0</v>
      </c>
    </row>
    <row r="4267" spans="1:17" ht="13.8" hidden="1" outlineLevel="1" collapsed="1" thickBot="1" x14ac:dyDescent="0.3">
      <c r="A4267" s="287"/>
      <c r="B4267" s="287"/>
      <c r="C4267" s="287"/>
      <c r="D4267" s="325">
        <v>100459275</v>
      </c>
      <c r="E4267" s="326"/>
      <c r="F4267" s="326"/>
      <c r="G4267" s="326"/>
      <c r="H4267" s="326"/>
      <c r="I4267" s="327">
        <v>0.17449999999999999</v>
      </c>
      <c r="J4267" s="326"/>
      <c r="K4267" s="326"/>
      <c r="L4267" s="328"/>
      <c r="M4267" s="326"/>
      <c r="N4267" s="326"/>
      <c r="O4267" s="327">
        <v>0.17449999999999999</v>
      </c>
      <c r="P4267" s="326"/>
      <c r="Q4267" s="290">
        <v>0</v>
      </c>
    </row>
    <row r="4268" spans="1:17" ht="13.8" hidden="1" outlineLevel="1" collapsed="1" thickBot="1" x14ac:dyDescent="0.3">
      <c r="A4268" s="287"/>
      <c r="B4268" s="287"/>
      <c r="C4268" s="287"/>
      <c r="D4268" s="325">
        <v>100459276</v>
      </c>
      <c r="E4268" s="326"/>
      <c r="F4268" s="326"/>
      <c r="G4268" s="326"/>
      <c r="H4268" s="326"/>
      <c r="I4268" s="327">
        <v>0.15</v>
      </c>
      <c r="J4268" s="326"/>
      <c r="K4268" s="326"/>
      <c r="L4268" s="328"/>
      <c r="M4268" s="326"/>
      <c r="N4268" s="326"/>
      <c r="O4268" s="327">
        <v>0.15</v>
      </c>
      <c r="P4268" s="326"/>
      <c r="Q4268" s="290">
        <v>0</v>
      </c>
    </row>
    <row r="4269" spans="1:17" ht="13.8" hidden="1" outlineLevel="1" collapsed="1" thickBot="1" x14ac:dyDescent="0.3">
      <c r="A4269" s="287"/>
      <c r="B4269" s="287"/>
      <c r="C4269" s="287"/>
      <c r="D4269" s="325">
        <v>100459277</v>
      </c>
      <c r="E4269" s="326"/>
      <c r="F4269" s="326"/>
      <c r="G4269" s="326"/>
      <c r="H4269" s="326"/>
      <c r="I4269" s="327">
        <v>0.17449999999999999</v>
      </c>
      <c r="J4269" s="326"/>
      <c r="K4269" s="326"/>
      <c r="L4269" s="328"/>
      <c r="M4269" s="326"/>
      <c r="N4269" s="326"/>
      <c r="O4269" s="327">
        <v>0.17449999999999999</v>
      </c>
      <c r="P4269" s="326"/>
      <c r="Q4269" s="290">
        <v>0</v>
      </c>
    </row>
    <row r="4270" spans="1:17" ht="13.8" hidden="1" outlineLevel="1" collapsed="1" thickBot="1" x14ac:dyDescent="0.3">
      <c r="A4270" s="287"/>
      <c r="B4270" s="287"/>
      <c r="C4270" s="287"/>
      <c r="D4270" s="325">
        <v>100459279</v>
      </c>
      <c r="E4270" s="326"/>
      <c r="F4270" s="326"/>
      <c r="G4270" s="326"/>
      <c r="H4270" s="326"/>
      <c r="I4270" s="327">
        <v>0.37</v>
      </c>
      <c r="J4270" s="326"/>
      <c r="K4270" s="326"/>
      <c r="L4270" s="328"/>
      <c r="M4270" s="326"/>
      <c r="N4270" s="326"/>
      <c r="O4270" s="327">
        <v>0.37</v>
      </c>
      <c r="P4270" s="326"/>
      <c r="Q4270" s="290">
        <v>0</v>
      </c>
    </row>
    <row r="4271" spans="1:17" ht="13.8" hidden="1" outlineLevel="1" collapsed="1" thickBot="1" x14ac:dyDescent="0.3">
      <c r="A4271" s="287"/>
      <c r="B4271" s="287"/>
      <c r="C4271" s="287"/>
      <c r="D4271" s="325">
        <v>100459280</v>
      </c>
      <c r="E4271" s="326"/>
      <c r="F4271" s="326"/>
      <c r="G4271" s="326"/>
      <c r="H4271" s="326"/>
      <c r="I4271" s="327">
        <v>0.17449999999999999</v>
      </c>
      <c r="J4271" s="326"/>
      <c r="K4271" s="326"/>
      <c r="L4271" s="328"/>
      <c r="M4271" s="326"/>
      <c r="N4271" s="326"/>
      <c r="O4271" s="327">
        <v>0.17449999999999999</v>
      </c>
      <c r="P4271" s="326"/>
      <c r="Q4271" s="290">
        <v>0</v>
      </c>
    </row>
    <row r="4272" spans="1:17" ht="13.8" hidden="1" outlineLevel="1" collapsed="1" thickBot="1" x14ac:dyDescent="0.3">
      <c r="A4272" s="287"/>
      <c r="B4272" s="287"/>
      <c r="C4272" s="287"/>
      <c r="D4272" s="325">
        <v>100459579</v>
      </c>
      <c r="E4272" s="326"/>
      <c r="F4272" s="326"/>
      <c r="G4272" s="326"/>
      <c r="H4272" s="326"/>
      <c r="I4272" s="327">
        <v>0.9</v>
      </c>
      <c r="J4272" s="326"/>
      <c r="K4272" s="326"/>
      <c r="L4272" s="328"/>
      <c r="M4272" s="326"/>
      <c r="N4272" s="326"/>
      <c r="O4272" s="327">
        <v>0.9</v>
      </c>
      <c r="P4272" s="326"/>
      <c r="Q4272" s="290">
        <v>0</v>
      </c>
    </row>
    <row r="4273" spans="1:17" ht="13.8" hidden="1" outlineLevel="1" collapsed="1" thickBot="1" x14ac:dyDescent="0.3">
      <c r="A4273" s="287"/>
      <c r="B4273" s="287"/>
      <c r="C4273" s="287"/>
      <c r="D4273" s="325">
        <v>100459580</v>
      </c>
      <c r="E4273" s="326"/>
      <c r="F4273" s="326"/>
      <c r="G4273" s="326"/>
      <c r="H4273" s="326"/>
      <c r="I4273" s="327">
        <v>1.34</v>
      </c>
      <c r="J4273" s="326"/>
      <c r="K4273" s="326"/>
      <c r="L4273" s="328"/>
      <c r="M4273" s="326"/>
      <c r="N4273" s="326"/>
      <c r="O4273" s="327">
        <v>1.34</v>
      </c>
      <c r="P4273" s="326"/>
      <c r="Q4273" s="290">
        <v>0</v>
      </c>
    </row>
    <row r="4274" spans="1:17" ht="13.8" hidden="1" outlineLevel="1" collapsed="1" thickBot="1" x14ac:dyDescent="0.3">
      <c r="A4274" s="287"/>
      <c r="B4274" s="287"/>
      <c r="C4274" s="287"/>
      <c r="D4274" s="325">
        <v>100459581</v>
      </c>
      <c r="E4274" s="326"/>
      <c r="F4274" s="326"/>
      <c r="G4274" s="326"/>
      <c r="H4274" s="326"/>
      <c r="I4274" s="327">
        <v>0.16950000000000001</v>
      </c>
      <c r="J4274" s="326"/>
      <c r="K4274" s="326"/>
      <c r="L4274" s="328"/>
      <c r="M4274" s="326"/>
      <c r="N4274" s="326"/>
      <c r="O4274" s="327">
        <v>0.16950000000000001</v>
      </c>
      <c r="P4274" s="326"/>
      <c r="Q4274" s="290">
        <v>0</v>
      </c>
    </row>
    <row r="4275" spans="1:17" ht="13.8" hidden="1" outlineLevel="1" collapsed="1" thickBot="1" x14ac:dyDescent="0.3">
      <c r="A4275" s="287"/>
      <c r="B4275" s="287"/>
      <c r="C4275" s="287"/>
      <c r="D4275" s="325">
        <v>100459582</v>
      </c>
      <c r="E4275" s="326"/>
      <c r="F4275" s="326"/>
      <c r="G4275" s="326"/>
      <c r="H4275" s="326"/>
      <c r="I4275" s="327">
        <v>0.16950000000000001</v>
      </c>
      <c r="J4275" s="326"/>
      <c r="K4275" s="326"/>
      <c r="L4275" s="328"/>
      <c r="M4275" s="326"/>
      <c r="N4275" s="326"/>
      <c r="O4275" s="327">
        <v>0.16950000000000001</v>
      </c>
      <c r="P4275" s="326"/>
      <c r="Q4275" s="290">
        <v>0</v>
      </c>
    </row>
    <row r="4276" spans="1:17" ht="13.8" hidden="1" outlineLevel="1" collapsed="1" thickBot="1" x14ac:dyDescent="0.3">
      <c r="A4276" s="287"/>
      <c r="B4276" s="287"/>
      <c r="C4276" s="287"/>
      <c r="D4276" s="325">
        <v>100459587</v>
      </c>
      <c r="E4276" s="326"/>
      <c r="F4276" s="326"/>
      <c r="G4276" s="326"/>
      <c r="H4276" s="326"/>
      <c r="I4276" s="327">
        <v>0.16950000000000001</v>
      </c>
      <c r="J4276" s="326"/>
      <c r="K4276" s="326"/>
      <c r="L4276" s="328"/>
      <c r="M4276" s="326"/>
      <c r="N4276" s="326"/>
      <c r="O4276" s="327">
        <v>0.16950000000000001</v>
      </c>
      <c r="P4276" s="326"/>
      <c r="Q4276" s="290">
        <v>0</v>
      </c>
    </row>
    <row r="4277" spans="1:17" ht="13.8" hidden="1" outlineLevel="1" collapsed="1" thickBot="1" x14ac:dyDescent="0.3">
      <c r="A4277" s="287"/>
      <c r="B4277" s="287"/>
      <c r="C4277" s="287"/>
      <c r="D4277" s="325">
        <v>100459589</v>
      </c>
      <c r="E4277" s="326"/>
      <c r="F4277" s="326"/>
      <c r="G4277" s="326"/>
      <c r="H4277" s="326"/>
      <c r="I4277" s="327">
        <v>0.27</v>
      </c>
      <c r="J4277" s="326"/>
      <c r="K4277" s="326"/>
      <c r="L4277" s="328"/>
      <c r="M4277" s="326"/>
      <c r="N4277" s="326"/>
      <c r="O4277" s="327">
        <v>0.27</v>
      </c>
      <c r="P4277" s="326"/>
      <c r="Q4277" s="290">
        <v>0</v>
      </c>
    </row>
    <row r="4278" spans="1:17" ht="13.8" hidden="1" outlineLevel="1" collapsed="1" thickBot="1" x14ac:dyDescent="0.3">
      <c r="A4278" s="287"/>
      <c r="B4278" s="287"/>
      <c r="C4278" s="287"/>
      <c r="D4278" s="325">
        <v>100459528</v>
      </c>
      <c r="E4278" s="326"/>
      <c r="F4278" s="326"/>
      <c r="G4278" s="326"/>
      <c r="H4278" s="326"/>
      <c r="I4278" s="327">
        <v>0.51</v>
      </c>
      <c r="J4278" s="326"/>
      <c r="K4278" s="326"/>
      <c r="L4278" s="328"/>
      <c r="M4278" s="326"/>
      <c r="N4278" s="326"/>
      <c r="O4278" s="327">
        <v>0.51</v>
      </c>
      <c r="P4278" s="326"/>
      <c r="Q4278" s="290">
        <v>0</v>
      </c>
    </row>
    <row r="4279" spans="1:17" ht="13.8" hidden="1" outlineLevel="1" collapsed="1" thickBot="1" x14ac:dyDescent="0.3">
      <c r="A4279" s="287"/>
      <c r="B4279" s="287"/>
      <c r="C4279" s="287"/>
      <c r="D4279" s="325">
        <v>100459531</v>
      </c>
      <c r="E4279" s="326"/>
      <c r="F4279" s="326"/>
      <c r="G4279" s="326"/>
      <c r="H4279" s="326"/>
      <c r="I4279" s="327">
        <v>1.21</v>
      </c>
      <c r="J4279" s="326"/>
      <c r="K4279" s="326"/>
      <c r="L4279" s="328"/>
      <c r="M4279" s="326"/>
      <c r="N4279" s="326"/>
      <c r="O4279" s="327">
        <v>1.21</v>
      </c>
      <c r="P4279" s="326"/>
      <c r="Q4279" s="290">
        <v>0</v>
      </c>
    </row>
    <row r="4280" spans="1:17" ht="13.8" hidden="1" outlineLevel="1" collapsed="1" thickBot="1" x14ac:dyDescent="0.3">
      <c r="A4280" s="287"/>
      <c r="B4280" s="287"/>
      <c r="C4280" s="287"/>
      <c r="D4280" s="325">
        <v>100459532</v>
      </c>
      <c r="E4280" s="326"/>
      <c r="F4280" s="326"/>
      <c r="G4280" s="326"/>
      <c r="H4280" s="326"/>
      <c r="I4280" s="327">
        <v>0.16950000000000001</v>
      </c>
      <c r="J4280" s="326"/>
      <c r="K4280" s="326"/>
      <c r="L4280" s="328"/>
      <c r="M4280" s="326"/>
      <c r="N4280" s="326"/>
      <c r="O4280" s="327">
        <v>0.16950000000000001</v>
      </c>
      <c r="P4280" s="326"/>
      <c r="Q4280" s="290">
        <v>0</v>
      </c>
    </row>
    <row r="4281" spans="1:17" ht="13.8" hidden="1" outlineLevel="1" collapsed="1" thickBot="1" x14ac:dyDescent="0.3">
      <c r="A4281" s="287"/>
      <c r="B4281" s="287"/>
      <c r="C4281" s="287"/>
      <c r="D4281" s="325">
        <v>100459552</v>
      </c>
      <c r="E4281" s="326"/>
      <c r="F4281" s="326"/>
      <c r="G4281" s="326"/>
      <c r="H4281" s="326"/>
      <c r="I4281" s="327">
        <v>3.25</v>
      </c>
      <c r="J4281" s="326"/>
      <c r="K4281" s="326"/>
      <c r="L4281" s="328"/>
      <c r="M4281" s="326"/>
      <c r="N4281" s="326"/>
      <c r="O4281" s="327">
        <v>3.25</v>
      </c>
      <c r="P4281" s="326"/>
      <c r="Q4281" s="290">
        <v>0</v>
      </c>
    </row>
    <row r="4282" spans="1:17" ht="13.8" hidden="1" outlineLevel="1" collapsed="1" thickBot="1" x14ac:dyDescent="0.3">
      <c r="A4282" s="287"/>
      <c r="B4282" s="287"/>
      <c r="C4282" s="287"/>
      <c r="D4282" s="325">
        <v>100459554</v>
      </c>
      <c r="E4282" s="326"/>
      <c r="F4282" s="326"/>
      <c r="G4282" s="326"/>
      <c r="H4282" s="326"/>
      <c r="I4282" s="327">
        <v>0.27</v>
      </c>
      <c r="J4282" s="326"/>
      <c r="K4282" s="326"/>
      <c r="L4282" s="328"/>
      <c r="M4282" s="326"/>
      <c r="N4282" s="326"/>
      <c r="O4282" s="327">
        <v>0.27</v>
      </c>
      <c r="P4282" s="326"/>
      <c r="Q4282" s="290">
        <v>0</v>
      </c>
    </row>
    <row r="4283" spans="1:17" ht="13.8" hidden="1" outlineLevel="1" collapsed="1" thickBot="1" x14ac:dyDescent="0.3">
      <c r="A4283" s="287"/>
      <c r="B4283" s="287"/>
      <c r="C4283" s="287"/>
      <c r="D4283" s="325">
        <v>100459566</v>
      </c>
      <c r="E4283" s="326"/>
      <c r="F4283" s="326"/>
      <c r="G4283" s="326"/>
      <c r="H4283" s="326"/>
      <c r="I4283" s="327">
        <v>0.43</v>
      </c>
      <c r="J4283" s="326"/>
      <c r="K4283" s="326"/>
      <c r="L4283" s="328"/>
      <c r="M4283" s="326"/>
      <c r="N4283" s="326"/>
      <c r="O4283" s="327">
        <v>0.43</v>
      </c>
      <c r="P4283" s="326"/>
      <c r="Q4283" s="290">
        <v>0</v>
      </c>
    </row>
    <row r="4284" spans="1:17" ht="13.8" hidden="1" outlineLevel="1" collapsed="1" thickBot="1" x14ac:dyDescent="0.3">
      <c r="A4284" s="287"/>
      <c r="B4284" s="287"/>
      <c r="C4284" s="287"/>
      <c r="D4284" s="325">
        <v>100459569</v>
      </c>
      <c r="E4284" s="326"/>
      <c r="F4284" s="326"/>
      <c r="G4284" s="326"/>
      <c r="H4284" s="326"/>
      <c r="I4284" s="327">
        <v>0.16950000000000001</v>
      </c>
      <c r="J4284" s="326"/>
      <c r="K4284" s="326"/>
      <c r="L4284" s="328"/>
      <c r="M4284" s="326"/>
      <c r="N4284" s="326"/>
      <c r="O4284" s="327">
        <v>0.16950000000000001</v>
      </c>
      <c r="P4284" s="326"/>
      <c r="Q4284" s="290">
        <v>0</v>
      </c>
    </row>
    <row r="4285" spans="1:17" ht="13.8" hidden="1" outlineLevel="1" collapsed="1" thickBot="1" x14ac:dyDescent="0.3">
      <c r="A4285" s="287"/>
      <c r="B4285" s="287"/>
      <c r="C4285" s="287"/>
      <c r="D4285" s="325">
        <v>100459570</v>
      </c>
      <c r="E4285" s="326"/>
      <c r="F4285" s="326"/>
      <c r="G4285" s="326"/>
      <c r="H4285" s="326"/>
      <c r="I4285" s="327">
        <v>0.16950000000000001</v>
      </c>
      <c r="J4285" s="326"/>
      <c r="K4285" s="326"/>
      <c r="L4285" s="328"/>
      <c r="M4285" s="326"/>
      <c r="N4285" s="326"/>
      <c r="O4285" s="327">
        <v>0.16950000000000001</v>
      </c>
      <c r="P4285" s="326"/>
      <c r="Q4285" s="290">
        <v>0</v>
      </c>
    </row>
    <row r="4286" spans="1:17" ht="13.8" hidden="1" outlineLevel="1" collapsed="1" thickBot="1" x14ac:dyDescent="0.3">
      <c r="A4286" s="287"/>
      <c r="B4286" s="287"/>
      <c r="C4286" s="287"/>
      <c r="D4286" s="325">
        <v>100459575</v>
      </c>
      <c r="E4286" s="326"/>
      <c r="F4286" s="326"/>
      <c r="G4286" s="326"/>
      <c r="H4286" s="326"/>
      <c r="I4286" s="327">
        <v>0.09</v>
      </c>
      <c r="J4286" s="326"/>
      <c r="K4286" s="326"/>
      <c r="L4286" s="328"/>
      <c r="M4286" s="326"/>
      <c r="N4286" s="326"/>
      <c r="O4286" s="327">
        <v>0.09</v>
      </c>
      <c r="P4286" s="326"/>
      <c r="Q4286" s="290">
        <v>0</v>
      </c>
    </row>
    <row r="4287" spans="1:17" ht="13.8" hidden="1" outlineLevel="1" collapsed="1" thickBot="1" x14ac:dyDescent="0.3">
      <c r="A4287" s="287"/>
      <c r="B4287" s="287"/>
      <c r="C4287" s="287"/>
      <c r="D4287" s="325">
        <v>100459577</v>
      </c>
      <c r="E4287" s="326"/>
      <c r="F4287" s="326"/>
      <c r="G4287" s="326"/>
      <c r="H4287" s="326"/>
      <c r="I4287" s="327">
        <v>0.16950000000000001</v>
      </c>
      <c r="J4287" s="326"/>
      <c r="K4287" s="326"/>
      <c r="L4287" s="328"/>
      <c r="M4287" s="326"/>
      <c r="N4287" s="326"/>
      <c r="O4287" s="327">
        <v>0.16950000000000001</v>
      </c>
      <c r="P4287" s="326"/>
      <c r="Q4287" s="290">
        <v>0</v>
      </c>
    </row>
    <row r="4288" spans="1:17" ht="13.8" hidden="1" outlineLevel="1" collapsed="1" thickBot="1" x14ac:dyDescent="0.3">
      <c r="A4288" s="287"/>
      <c r="B4288" s="287"/>
      <c r="C4288" s="287"/>
      <c r="D4288" s="325">
        <v>100459513</v>
      </c>
      <c r="E4288" s="326"/>
      <c r="F4288" s="326"/>
      <c r="G4288" s="326"/>
      <c r="H4288" s="326"/>
      <c r="I4288" s="327">
        <v>0.17449999999999999</v>
      </c>
      <c r="J4288" s="326"/>
      <c r="K4288" s="326"/>
      <c r="L4288" s="328"/>
      <c r="M4288" s="326"/>
      <c r="N4288" s="326"/>
      <c r="O4288" s="327">
        <v>0.17449999999999999</v>
      </c>
      <c r="P4288" s="326"/>
      <c r="Q4288" s="290">
        <v>0</v>
      </c>
    </row>
    <row r="4289" spans="1:17" ht="13.8" hidden="1" outlineLevel="1" collapsed="1" thickBot="1" x14ac:dyDescent="0.3">
      <c r="A4289" s="287"/>
      <c r="B4289" s="287"/>
      <c r="C4289" s="287"/>
      <c r="D4289" s="325">
        <v>100459514</v>
      </c>
      <c r="E4289" s="326"/>
      <c r="F4289" s="326"/>
      <c r="G4289" s="326"/>
      <c r="H4289" s="326"/>
      <c r="I4289" s="327">
        <v>0.17449999999999999</v>
      </c>
      <c r="J4289" s="326"/>
      <c r="K4289" s="326"/>
      <c r="L4289" s="328"/>
      <c r="M4289" s="326"/>
      <c r="N4289" s="326"/>
      <c r="O4289" s="327">
        <v>0.17449999999999999</v>
      </c>
      <c r="P4289" s="326"/>
      <c r="Q4289" s="290">
        <v>0</v>
      </c>
    </row>
    <row r="4290" spans="1:17" ht="13.8" hidden="1" outlineLevel="1" collapsed="1" thickBot="1" x14ac:dyDescent="0.3">
      <c r="A4290" s="287"/>
      <c r="B4290" s="287"/>
      <c r="C4290" s="287"/>
      <c r="D4290" s="325">
        <v>100459516</v>
      </c>
      <c r="E4290" s="326"/>
      <c r="F4290" s="326"/>
      <c r="G4290" s="326"/>
      <c r="H4290" s="326"/>
      <c r="I4290" s="327">
        <v>1.08</v>
      </c>
      <c r="J4290" s="326"/>
      <c r="K4290" s="326"/>
      <c r="L4290" s="328"/>
      <c r="M4290" s="326"/>
      <c r="N4290" s="326"/>
      <c r="O4290" s="327">
        <v>1.08</v>
      </c>
      <c r="P4290" s="326"/>
      <c r="Q4290" s="290">
        <v>0</v>
      </c>
    </row>
    <row r="4291" spans="1:17" ht="13.8" hidden="1" outlineLevel="1" collapsed="1" thickBot="1" x14ac:dyDescent="0.3">
      <c r="A4291" s="287"/>
      <c r="B4291" s="287"/>
      <c r="C4291" s="287"/>
      <c r="D4291" s="325">
        <v>100459519</v>
      </c>
      <c r="E4291" s="326"/>
      <c r="F4291" s="326"/>
      <c r="G4291" s="326"/>
      <c r="H4291" s="326"/>
      <c r="I4291" s="327">
        <v>0.46</v>
      </c>
      <c r="J4291" s="326"/>
      <c r="K4291" s="326"/>
      <c r="L4291" s="328"/>
      <c r="M4291" s="326"/>
      <c r="N4291" s="326"/>
      <c r="O4291" s="327">
        <v>0.46</v>
      </c>
      <c r="P4291" s="326"/>
      <c r="Q4291" s="290">
        <v>0</v>
      </c>
    </row>
    <row r="4292" spans="1:17" ht="13.8" hidden="1" outlineLevel="1" collapsed="1" thickBot="1" x14ac:dyDescent="0.3">
      <c r="A4292" s="287"/>
      <c r="B4292" s="287"/>
      <c r="C4292" s="287"/>
      <c r="D4292" s="325">
        <v>100459392</v>
      </c>
      <c r="E4292" s="326"/>
      <c r="F4292" s="326"/>
      <c r="G4292" s="326"/>
      <c r="H4292" s="326"/>
      <c r="I4292" s="327">
        <v>0.17449999999999999</v>
      </c>
      <c r="J4292" s="326"/>
      <c r="K4292" s="326"/>
      <c r="L4292" s="328"/>
      <c r="M4292" s="326"/>
      <c r="N4292" s="326"/>
      <c r="O4292" s="327">
        <v>0.17449999999999999</v>
      </c>
      <c r="P4292" s="326"/>
      <c r="Q4292" s="290">
        <v>0</v>
      </c>
    </row>
    <row r="4293" spans="1:17" ht="13.8" hidden="1" outlineLevel="1" collapsed="1" thickBot="1" x14ac:dyDescent="0.3">
      <c r="A4293" s="287"/>
      <c r="B4293" s="287"/>
      <c r="C4293" s="287"/>
      <c r="D4293" s="325">
        <v>100459396</v>
      </c>
      <c r="E4293" s="326"/>
      <c r="F4293" s="326"/>
      <c r="G4293" s="326"/>
      <c r="H4293" s="326"/>
      <c r="I4293" s="327">
        <v>0.98</v>
      </c>
      <c r="J4293" s="326"/>
      <c r="K4293" s="326"/>
      <c r="L4293" s="328"/>
      <c r="M4293" s="326"/>
      <c r="N4293" s="326"/>
      <c r="O4293" s="327">
        <v>0.98</v>
      </c>
      <c r="P4293" s="326"/>
      <c r="Q4293" s="290">
        <v>0</v>
      </c>
    </row>
    <row r="4294" spans="1:17" ht="13.8" hidden="1" outlineLevel="1" collapsed="1" thickBot="1" x14ac:dyDescent="0.3">
      <c r="A4294" s="287"/>
      <c r="B4294" s="287"/>
      <c r="C4294" s="287"/>
      <c r="D4294" s="325">
        <v>100459381</v>
      </c>
      <c r="E4294" s="326"/>
      <c r="F4294" s="326"/>
      <c r="G4294" s="326"/>
      <c r="H4294" s="326"/>
      <c r="I4294" s="327">
        <v>0.17449999999999999</v>
      </c>
      <c r="J4294" s="326"/>
      <c r="K4294" s="326"/>
      <c r="L4294" s="328"/>
      <c r="M4294" s="326"/>
      <c r="N4294" s="326"/>
      <c r="O4294" s="327">
        <v>0.17449999999999999</v>
      </c>
      <c r="P4294" s="326"/>
      <c r="Q4294" s="290">
        <v>0</v>
      </c>
    </row>
    <row r="4295" spans="1:17" ht="13.8" hidden="1" outlineLevel="1" collapsed="1" thickBot="1" x14ac:dyDescent="0.3">
      <c r="A4295" s="287"/>
      <c r="B4295" s="287"/>
      <c r="C4295" s="287"/>
      <c r="D4295" s="325">
        <v>100459388</v>
      </c>
      <c r="E4295" s="326"/>
      <c r="F4295" s="326"/>
      <c r="G4295" s="326"/>
      <c r="H4295" s="326"/>
      <c r="I4295" s="327">
        <v>2.65</v>
      </c>
      <c r="J4295" s="326"/>
      <c r="K4295" s="326"/>
      <c r="L4295" s="328"/>
      <c r="M4295" s="326"/>
      <c r="N4295" s="326"/>
      <c r="O4295" s="327">
        <v>2.65</v>
      </c>
      <c r="P4295" s="326"/>
      <c r="Q4295" s="290">
        <v>0</v>
      </c>
    </row>
    <row r="4296" spans="1:17" ht="13.8" hidden="1" outlineLevel="1" collapsed="1" thickBot="1" x14ac:dyDescent="0.3">
      <c r="A4296" s="287"/>
      <c r="B4296" s="287"/>
      <c r="C4296" s="287"/>
      <c r="D4296" s="325">
        <v>100459404</v>
      </c>
      <c r="E4296" s="326"/>
      <c r="F4296" s="326"/>
      <c r="G4296" s="326"/>
      <c r="H4296" s="326"/>
      <c r="I4296" s="327">
        <v>0.77</v>
      </c>
      <c r="J4296" s="326"/>
      <c r="K4296" s="326"/>
      <c r="L4296" s="328"/>
      <c r="M4296" s="326"/>
      <c r="N4296" s="326"/>
      <c r="O4296" s="327">
        <v>0.77</v>
      </c>
      <c r="P4296" s="326"/>
      <c r="Q4296" s="290">
        <v>0</v>
      </c>
    </row>
    <row r="4297" spans="1:17" ht="13.8" hidden="1" outlineLevel="1" collapsed="1" thickBot="1" x14ac:dyDescent="0.3">
      <c r="A4297" s="287"/>
      <c r="B4297" s="287"/>
      <c r="C4297" s="287"/>
      <c r="D4297" s="325">
        <v>100459433</v>
      </c>
      <c r="E4297" s="326"/>
      <c r="F4297" s="326"/>
      <c r="G4297" s="326"/>
      <c r="H4297" s="326"/>
      <c r="I4297" s="327">
        <v>0.17449999999999999</v>
      </c>
      <c r="J4297" s="326"/>
      <c r="K4297" s="326"/>
      <c r="L4297" s="328"/>
      <c r="M4297" s="326"/>
      <c r="N4297" s="326"/>
      <c r="O4297" s="327">
        <v>0.17449999999999999</v>
      </c>
      <c r="P4297" s="326"/>
      <c r="Q4297" s="290">
        <v>0</v>
      </c>
    </row>
    <row r="4298" spans="1:17" ht="13.8" hidden="1" outlineLevel="1" collapsed="1" thickBot="1" x14ac:dyDescent="0.3">
      <c r="A4298" s="287"/>
      <c r="B4298" s="287"/>
      <c r="C4298" s="287"/>
      <c r="D4298" s="325">
        <v>100459444</v>
      </c>
      <c r="E4298" s="326"/>
      <c r="F4298" s="326"/>
      <c r="G4298" s="326"/>
      <c r="H4298" s="326"/>
      <c r="I4298" s="327">
        <v>7.0000000000000007E-2</v>
      </c>
      <c r="J4298" s="326"/>
      <c r="K4298" s="326"/>
      <c r="L4298" s="328"/>
      <c r="M4298" s="326"/>
      <c r="N4298" s="326"/>
      <c r="O4298" s="327">
        <v>7.0000000000000007E-2</v>
      </c>
      <c r="P4298" s="326"/>
      <c r="Q4298" s="290">
        <v>0</v>
      </c>
    </row>
    <row r="4299" spans="1:17" ht="13.8" hidden="1" outlineLevel="1" collapsed="1" thickBot="1" x14ac:dyDescent="0.3">
      <c r="A4299" s="287"/>
      <c r="B4299" s="287"/>
      <c r="C4299" s="287"/>
      <c r="D4299" s="325">
        <v>100459451</v>
      </c>
      <c r="E4299" s="326"/>
      <c r="F4299" s="326"/>
      <c r="G4299" s="326"/>
      <c r="H4299" s="326"/>
      <c r="I4299" s="327">
        <v>0.42</v>
      </c>
      <c r="J4299" s="326"/>
      <c r="K4299" s="326"/>
      <c r="L4299" s="328"/>
      <c r="M4299" s="326"/>
      <c r="N4299" s="326"/>
      <c r="O4299" s="327">
        <v>0.42</v>
      </c>
      <c r="P4299" s="326"/>
      <c r="Q4299" s="290">
        <v>0</v>
      </c>
    </row>
    <row r="4300" spans="1:17" ht="13.8" hidden="1" outlineLevel="1" collapsed="1" thickBot="1" x14ac:dyDescent="0.3">
      <c r="A4300" s="287"/>
      <c r="B4300" s="287"/>
      <c r="C4300" s="287"/>
      <c r="D4300" s="325">
        <v>100459453</v>
      </c>
      <c r="E4300" s="326"/>
      <c r="F4300" s="326"/>
      <c r="G4300" s="326"/>
      <c r="H4300" s="326"/>
      <c r="I4300" s="327">
        <v>0.66</v>
      </c>
      <c r="J4300" s="326"/>
      <c r="K4300" s="326"/>
      <c r="L4300" s="328"/>
      <c r="M4300" s="326"/>
      <c r="N4300" s="326"/>
      <c r="O4300" s="327">
        <v>0.66</v>
      </c>
      <c r="P4300" s="326"/>
      <c r="Q4300" s="290">
        <v>0</v>
      </c>
    </row>
    <row r="4301" spans="1:17" ht="13.8" hidden="1" outlineLevel="1" collapsed="1" thickBot="1" x14ac:dyDescent="0.3">
      <c r="A4301" s="287"/>
      <c r="B4301" s="287"/>
      <c r="C4301" s="287"/>
      <c r="D4301" s="325">
        <v>100459454</v>
      </c>
      <c r="E4301" s="326"/>
      <c r="F4301" s="326"/>
      <c r="G4301" s="326"/>
      <c r="H4301" s="326"/>
      <c r="I4301" s="327">
        <v>0.17449999999999999</v>
      </c>
      <c r="J4301" s="326"/>
      <c r="K4301" s="326"/>
      <c r="L4301" s="328"/>
      <c r="M4301" s="326"/>
      <c r="N4301" s="326"/>
      <c r="O4301" s="327">
        <v>0.17449999999999999</v>
      </c>
      <c r="P4301" s="326"/>
      <c r="Q4301" s="290">
        <v>0</v>
      </c>
    </row>
    <row r="4302" spans="1:17" ht="13.8" hidden="1" outlineLevel="1" collapsed="1" thickBot="1" x14ac:dyDescent="0.3">
      <c r="A4302" s="287"/>
      <c r="B4302" s="287"/>
      <c r="C4302" s="287"/>
      <c r="D4302" s="325">
        <v>100459456</v>
      </c>
      <c r="E4302" s="326"/>
      <c r="F4302" s="326"/>
      <c r="G4302" s="326"/>
      <c r="H4302" s="326"/>
      <c r="I4302" s="327">
        <v>0.17449999999999999</v>
      </c>
      <c r="J4302" s="326"/>
      <c r="K4302" s="326"/>
      <c r="L4302" s="328"/>
      <c r="M4302" s="326"/>
      <c r="N4302" s="326"/>
      <c r="O4302" s="327">
        <v>0.17449999999999999</v>
      </c>
      <c r="P4302" s="326"/>
      <c r="Q4302" s="290">
        <v>0</v>
      </c>
    </row>
    <row r="4303" spans="1:17" ht="13.8" hidden="1" outlineLevel="1" collapsed="1" thickBot="1" x14ac:dyDescent="0.3">
      <c r="A4303" s="287"/>
      <c r="B4303" s="287"/>
      <c r="C4303" s="287"/>
      <c r="D4303" s="325">
        <v>100459461</v>
      </c>
      <c r="E4303" s="326"/>
      <c r="F4303" s="326"/>
      <c r="G4303" s="326"/>
      <c r="H4303" s="326"/>
      <c r="I4303" s="327">
        <v>0.11</v>
      </c>
      <c r="J4303" s="326"/>
      <c r="K4303" s="326"/>
      <c r="L4303" s="328"/>
      <c r="M4303" s="326"/>
      <c r="N4303" s="326"/>
      <c r="O4303" s="327">
        <v>0.11</v>
      </c>
      <c r="P4303" s="326"/>
      <c r="Q4303" s="290">
        <v>0</v>
      </c>
    </row>
    <row r="4304" spans="1:17" ht="13.8" hidden="1" outlineLevel="1" collapsed="1" thickBot="1" x14ac:dyDescent="0.3">
      <c r="A4304" s="287"/>
      <c r="B4304" s="287"/>
      <c r="C4304" s="287"/>
      <c r="D4304" s="325">
        <v>100459463</v>
      </c>
      <c r="E4304" s="326"/>
      <c r="F4304" s="326"/>
      <c r="G4304" s="326"/>
      <c r="H4304" s="326"/>
      <c r="I4304" s="327">
        <v>0.17449999999999999</v>
      </c>
      <c r="J4304" s="326"/>
      <c r="K4304" s="326"/>
      <c r="L4304" s="328"/>
      <c r="M4304" s="326"/>
      <c r="N4304" s="326"/>
      <c r="O4304" s="327">
        <v>0.17449999999999999</v>
      </c>
      <c r="P4304" s="326"/>
      <c r="Q4304" s="290">
        <v>0</v>
      </c>
    </row>
    <row r="4305" spans="1:17" ht="13.8" hidden="1" outlineLevel="1" collapsed="1" thickBot="1" x14ac:dyDescent="0.3">
      <c r="A4305" s="287"/>
      <c r="B4305" s="287"/>
      <c r="C4305" s="287"/>
      <c r="D4305" s="325">
        <v>100459467</v>
      </c>
      <c r="E4305" s="326"/>
      <c r="F4305" s="326"/>
      <c r="G4305" s="326"/>
      <c r="H4305" s="326"/>
      <c r="I4305" s="327">
        <v>1.26</v>
      </c>
      <c r="J4305" s="326"/>
      <c r="K4305" s="326"/>
      <c r="L4305" s="328"/>
      <c r="M4305" s="326"/>
      <c r="N4305" s="326"/>
      <c r="O4305" s="327">
        <v>1.26</v>
      </c>
      <c r="P4305" s="326"/>
      <c r="Q4305" s="290">
        <v>0</v>
      </c>
    </row>
    <row r="4306" spans="1:17" ht="13.8" hidden="1" outlineLevel="1" collapsed="1" thickBot="1" x14ac:dyDescent="0.3">
      <c r="A4306" s="287"/>
      <c r="B4306" s="287"/>
      <c r="C4306" s="287"/>
      <c r="D4306" s="325">
        <v>100459469</v>
      </c>
      <c r="E4306" s="326"/>
      <c r="F4306" s="326"/>
      <c r="G4306" s="326"/>
      <c r="H4306" s="326"/>
      <c r="I4306" s="327">
        <v>0.54</v>
      </c>
      <c r="J4306" s="326"/>
      <c r="K4306" s="326"/>
      <c r="L4306" s="328"/>
      <c r="M4306" s="326"/>
      <c r="N4306" s="326"/>
      <c r="O4306" s="327">
        <v>0.54</v>
      </c>
      <c r="P4306" s="326"/>
      <c r="Q4306" s="290">
        <v>0</v>
      </c>
    </row>
    <row r="4307" spans="1:17" ht="13.8" hidden="1" outlineLevel="1" collapsed="1" thickBot="1" x14ac:dyDescent="0.3">
      <c r="A4307" s="287"/>
      <c r="B4307" s="287"/>
      <c r="C4307" s="287"/>
      <c r="D4307" s="325">
        <v>100459471</v>
      </c>
      <c r="E4307" s="326"/>
      <c r="F4307" s="326"/>
      <c r="G4307" s="326"/>
      <c r="H4307" s="326"/>
      <c r="I4307" s="327">
        <v>0.52</v>
      </c>
      <c r="J4307" s="326"/>
      <c r="K4307" s="326"/>
      <c r="L4307" s="328"/>
      <c r="M4307" s="326"/>
      <c r="N4307" s="326"/>
      <c r="O4307" s="327">
        <v>0.52</v>
      </c>
      <c r="P4307" s="326"/>
      <c r="Q4307" s="290">
        <v>0</v>
      </c>
    </row>
    <row r="4308" spans="1:17" ht="13.8" hidden="1" outlineLevel="1" collapsed="1" thickBot="1" x14ac:dyDescent="0.3">
      <c r="A4308" s="287"/>
      <c r="B4308" s="287"/>
      <c r="C4308" s="287"/>
      <c r="D4308" s="325">
        <v>100459472</v>
      </c>
      <c r="E4308" s="326"/>
      <c r="F4308" s="326"/>
      <c r="G4308" s="326"/>
      <c r="H4308" s="326"/>
      <c r="I4308" s="327">
        <v>0.26</v>
      </c>
      <c r="J4308" s="326"/>
      <c r="K4308" s="326"/>
      <c r="L4308" s="328"/>
      <c r="M4308" s="326"/>
      <c r="N4308" s="326"/>
      <c r="O4308" s="327">
        <v>0.26</v>
      </c>
      <c r="P4308" s="326"/>
      <c r="Q4308" s="290">
        <v>0</v>
      </c>
    </row>
    <row r="4309" spans="1:17" ht="13.8" hidden="1" outlineLevel="1" collapsed="1" thickBot="1" x14ac:dyDescent="0.3">
      <c r="A4309" s="287"/>
      <c r="B4309" s="287"/>
      <c r="C4309" s="287"/>
      <c r="D4309" s="325">
        <v>100459894</v>
      </c>
      <c r="E4309" s="326"/>
      <c r="F4309" s="326"/>
      <c r="G4309" s="326"/>
      <c r="H4309" s="326"/>
      <c r="I4309" s="327">
        <v>0.56000000000000005</v>
      </c>
      <c r="J4309" s="326"/>
      <c r="K4309" s="326"/>
      <c r="L4309" s="328"/>
      <c r="M4309" s="326"/>
      <c r="N4309" s="326"/>
      <c r="O4309" s="327">
        <v>0.56000000000000005</v>
      </c>
      <c r="P4309" s="326"/>
      <c r="Q4309" s="290">
        <v>0</v>
      </c>
    </row>
    <row r="4310" spans="1:17" ht="13.8" hidden="1" outlineLevel="1" collapsed="1" thickBot="1" x14ac:dyDescent="0.3">
      <c r="A4310" s="287"/>
      <c r="B4310" s="287"/>
      <c r="C4310" s="287"/>
      <c r="D4310" s="325">
        <v>100459849</v>
      </c>
      <c r="E4310" s="326"/>
      <c r="F4310" s="326"/>
      <c r="G4310" s="326"/>
      <c r="H4310" s="326"/>
      <c r="I4310" s="327">
        <v>0.2</v>
      </c>
      <c r="J4310" s="326"/>
      <c r="K4310" s="326"/>
      <c r="L4310" s="328"/>
      <c r="M4310" s="326"/>
      <c r="N4310" s="326"/>
      <c r="O4310" s="327">
        <v>0.2</v>
      </c>
      <c r="P4310" s="326"/>
      <c r="Q4310" s="290">
        <v>0</v>
      </c>
    </row>
    <row r="4311" spans="1:17" ht="13.8" hidden="1" outlineLevel="1" collapsed="1" thickBot="1" x14ac:dyDescent="0.3">
      <c r="A4311" s="287"/>
      <c r="B4311" s="287"/>
      <c r="C4311" s="287"/>
      <c r="D4311" s="325">
        <v>100459854</v>
      </c>
      <c r="E4311" s="326"/>
      <c r="F4311" s="326"/>
      <c r="G4311" s="326"/>
      <c r="H4311" s="326"/>
      <c r="I4311" s="327">
        <v>0.27</v>
      </c>
      <c r="J4311" s="326"/>
      <c r="K4311" s="326"/>
      <c r="L4311" s="328"/>
      <c r="M4311" s="326"/>
      <c r="N4311" s="326"/>
      <c r="O4311" s="327">
        <v>0.27</v>
      </c>
      <c r="P4311" s="326"/>
      <c r="Q4311" s="290">
        <v>0</v>
      </c>
    </row>
    <row r="4312" spans="1:17" ht="13.8" hidden="1" outlineLevel="1" collapsed="1" thickBot="1" x14ac:dyDescent="0.3">
      <c r="A4312" s="287"/>
      <c r="B4312" s="287"/>
      <c r="C4312" s="287"/>
      <c r="D4312" s="325">
        <v>100459857</v>
      </c>
      <c r="E4312" s="326"/>
      <c r="F4312" s="326"/>
      <c r="G4312" s="326"/>
      <c r="H4312" s="326"/>
      <c r="I4312" s="327">
        <v>0.41</v>
      </c>
      <c r="J4312" s="326"/>
      <c r="K4312" s="326"/>
      <c r="L4312" s="328"/>
      <c r="M4312" s="326"/>
      <c r="N4312" s="326"/>
      <c r="O4312" s="327">
        <v>0.41</v>
      </c>
      <c r="P4312" s="326"/>
      <c r="Q4312" s="290">
        <v>0</v>
      </c>
    </row>
    <row r="4313" spans="1:17" ht="13.8" hidden="1" outlineLevel="1" collapsed="1" thickBot="1" x14ac:dyDescent="0.3">
      <c r="A4313" s="287"/>
      <c r="B4313" s="287"/>
      <c r="C4313" s="287"/>
      <c r="D4313" s="325">
        <v>100459858</v>
      </c>
      <c r="E4313" s="326"/>
      <c r="F4313" s="326"/>
      <c r="G4313" s="326"/>
      <c r="H4313" s="326"/>
      <c r="I4313" s="327">
        <v>0.48</v>
      </c>
      <c r="J4313" s="326"/>
      <c r="K4313" s="326"/>
      <c r="L4313" s="328"/>
      <c r="M4313" s="326"/>
      <c r="N4313" s="326"/>
      <c r="O4313" s="327">
        <v>0.48</v>
      </c>
      <c r="P4313" s="326"/>
      <c r="Q4313" s="290">
        <v>0</v>
      </c>
    </row>
    <row r="4314" spans="1:17" ht="13.8" hidden="1" outlineLevel="1" collapsed="1" thickBot="1" x14ac:dyDescent="0.3">
      <c r="A4314" s="287"/>
      <c r="B4314" s="287"/>
      <c r="C4314" s="287"/>
      <c r="D4314" s="325">
        <v>100459866</v>
      </c>
      <c r="E4314" s="326"/>
      <c r="F4314" s="326"/>
      <c r="G4314" s="326"/>
      <c r="H4314" s="326"/>
      <c r="I4314" s="327">
        <v>0.17449999999999999</v>
      </c>
      <c r="J4314" s="326"/>
      <c r="K4314" s="326"/>
      <c r="L4314" s="328"/>
      <c r="M4314" s="326"/>
      <c r="N4314" s="326"/>
      <c r="O4314" s="327">
        <v>0.17449999999999999</v>
      </c>
      <c r="P4314" s="326"/>
      <c r="Q4314" s="290">
        <v>0</v>
      </c>
    </row>
    <row r="4315" spans="1:17" ht="13.8" hidden="1" outlineLevel="1" collapsed="1" thickBot="1" x14ac:dyDescent="0.3">
      <c r="A4315" s="287"/>
      <c r="B4315" s="287"/>
      <c r="C4315" s="287"/>
      <c r="D4315" s="325">
        <v>100459872</v>
      </c>
      <c r="E4315" s="326"/>
      <c r="F4315" s="326"/>
      <c r="G4315" s="326"/>
      <c r="H4315" s="326"/>
      <c r="I4315" s="327">
        <v>0.17449999999999999</v>
      </c>
      <c r="J4315" s="326"/>
      <c r="K4315" s="326"/>
      <c r="L4315" s="328"/>
      <c r="M4315" s="326"/>
      <c r="N4315" s="326"/>
      <c r="O4315" s="327">
        <v>0.17449999999999999</v>
      </c>
      <c r="P4315" s="326"/>
      <c r="Q4315" s="290">
        <v>0</v>
      </c>
    </row>
    <row r="4316" spans="1:17" ht="13.8" hidden="1" outlineLevel="1" collapsed="1" thickBot="1" x14ac:dyDescent="0.3">
      <c r="A4316" s="287"/>
      <c r="B4316" s="287"/>
      <c r="C4316" s="287"/>
      <c r="D4316" s="325">
        <v>100459949</v>
      </c>
      <c r="E4316" s="326"/>
      <c r="F4316" s="326"/>
      <c r="G4316" s="326"/>
      <c r="H4316" s="326"/>
      <c r="I4316" s="327">
        <v>0.82</v>
      </c>
      <c r="J4316" s="326"/>
      <c r="K4316" s="326"/>
      <c r="L4316" s="328"/>
      <c r="M4316" s="326"/>
      <c r="N4316" s="326"/>
      <c r="O4316" s="327">
        <v>0.82</v>
      </c>
      <c r="P4316" s="326"/>
      <c r="Q4316" s="290">
        <v>0</v>
      </c>
    </row>
    <row r="4317" spans="1:17" ht="13.8" hidden="1" outlineLevel="1" collapsed="1" thickBot="1" x14ac:dyDescent="0.3">
      <c r="A4317" s="287"/>
      <c r="B4317" s="287"/>
      <c r="C4317" s="287"/>
      <c r="D4317" s="325">
        <v>100459956</v>
      </c>
      <c r="E4317" s="326"/>
      <c r="F4317" s="326"/>
      <c r="G4317" s="326"/>
      <c r="H4317" s="326"/>
      <c r="I4317" s="327">
        <v>0.17449999999999999</v>
      </c>
      <c r="J4317" s="326"/>
      <c r="K4317" s="326"/>
      <c r="L4317" s="328"/>
      <c r="M4317" s="326"/>
      <c r="N4317" s="326"/>
      <c r="O4317" s="327">
        <v>0.17449999999999999</v>
      </c>
      <c r="P4317" s="326"/>
      <c r="Q4317" s="290">
        <v>0</v>
      </c>
    </row>
    <row r="4318" spans="1:17" ht="13.8" hidden="1" outlineLevel="1" collapsed="1" thickBot="1" x14ac:dyDescent="0.3">
      <c r="A4318" s="287"/>
      <c r="B4318" s="287"/>
      <c r="C4318" s="287"/>
      <c r="D4318" s="325">
        <v>100459939</v>
      </c>
      <c r="E4318" s="326"/>
      <c r="F4318" s="326"/>
      <c r="G4318" s="326"/>
      <c r="H4318" s="326"/>
      <c r="I4318" s="327">
        <v>0.17449999999999999</v>
      </c>
      <c r="J4318" s="326"/>
      <c r="K4318" s="326"/>
      <c r="L4318" s="328"/>
      <c r="M4318" s="326"/>
      <c r="N4318" s="326"/>
      <c r="O4318" s="327">
        <v>0.17449999999999999</v>
      </c>
      <c r="P4318" s="326"/>
      <c r="Q4318" s="290">
        <v>0</v>
      </c>
    </row>
    <row r="4319" spans="1:17" ht="13.8" hidden="1" outlineLevel="1" collapsed="1" thickBot="1" x14ac:dyDescent="0.3">
      <c r="A4319" s="287"/>
      <c r="B4319" s="287"/>
      <c r="C4319" s="287"/>
      <c r="D4319" s="325">
        <v>100459943</v>
      </c>
      <c r="E4319" s="326"/>
      <c r="F4319" s="326"/>
      <c r="G4319" s="326"/>
      <c r="H4319" s="326"/>
      <c r="I4319" s="327">
        <v>0.17449999999999999</v>
      </c>
      <c r="J4319" s="326"/>
      <c r="K4319" s="326"/>
      <c r="L4319" s="328"/>
      <c r="M4319" s="326"/>
      <c r="N4319" s="326"/>
      <c r="O4319" s="327">
        <v>0.17449999999999999</v>
      </c>
      <c r="P4319" s="326"/>
      <c r="Q4319" s="290">
        <v>0</v>
      </c>
    </row>
    <row r="4320" spans="1:17" ht="13.8" hidden="1" outlineLevel="1" collapsed="1" thickBot="1" x14ac:dyDescent="0.3">
      <c r="A4320" s="287"/>
      <c r="B4320" s="287"/>
      <c r="C4320" s="287"/>
      <c r="D4320" s="325">
        <v>100460070</v>
      </c>
      <c r="E4320" s="326"/>
      <c r="F4320" s="326"/>
      <c r="G4320" s="326"/>
      <c r="H4320" s="326"/>
      <c r="I4320" s="327">
        <v>0.17449999999999999</v>
      </c>
      <c r="J4320" s="326"/>
      <c r="K4320" s="326"/>
      <c r="L4320" s="328"/>
      <c r="M4320" s="326"/>
      <c r="N4320" s="326"/>
      <c r="O4320" s="327">
        <v>0.17449999999999999</v>
      </c>
      <c r="P4320" s="326"/>
      <c r="Q4320" s="290">
        <v>0</v>
      </c>
    </row>
    <row r="4321" spans="1:17" ht="13.8" hidden="1" outlineLevel="1" collapsed="1" thickBot="1" x14ac:dyDescent="0.3">
      <c r="A4321" s="287"/>
      <c r="B4321" s="287"/>
      <c r="C4321" s="287"/>
      <c r="D4321" s="325">
        <v>100460077</v>
      </c>
      <c r="E4321" s="326"/>
      <c r="F4321" s="326"/>
      <c r="G4321" s="326"/>
      <c r="H4321" s="326"/>
      <c r="I4321" s="327">
        <v>0.17449999999999999</v>
      </c>
      <c r="J4321" s="326"/>
      <c r="K4321" s="326"/>
      <c r="L4321" s="328"/>
      <c r="M4321" s="326"/>
      <c r="N4321" s="326"/>
      <c r="O4321" s="327">
        <v>0.17449999999999999</v>
      </c>
      <c r="P4321" s="326"/>
      <c r="Q4321" s="290">
        <v>0</v>
      </c>
    </row>
    <row r="4322" spans="1:17" ht="13.8" hidden="1" outlineLevel="1" collapsed="1" thickBot="1" x14ac:dyDescent="0.3">
      <c r="A4322" s="287"/>
      <c r="B4322" s="287"/>
      <c r="C4322" s="287"/>
      <c r="D4322" s="325">
        <v>100460084</v>
      </c>
      <c r="E4322" s="326"/>
      <c r="F4322" s="326"/>
      <c r="G4322" s="326"/>
      <c r="H4322" s="326"/>
      <c r="I4322" s="327">
        <v>0.17449999999999999</v>
      </c>
      <c r="J4322" s="326"/>
      <c r="K4322" s="326"/>
      <c r="L4322" s="328"/>
      <c r="M4322" s="326"/>
      <c r="N4322" s="326"/>
      <c r="O4322" s="327">
        <v>0.17449999999999999</v>
      </c>
      <c r="P4322" s="326"/>
      <c r="Q4322" s="290">
        <v>0</v>
      </c>
    </row>
    <row r="4323" spans="1:17" ht="13.8" hidden="1" outlineLevel="1" collapsed="1" thickBot="1" x14ac:dyDescent="0.3">
      <c r="A4323" s="287"/>
      <c r="B4323" s="287"/>
      <c r="C4323" s="287"/>
      <c r="D4323" s="325">
        <v>100460042</v>
      </c>
      <c r="E4323" s="326"/>
      <c r="F4323" s="326"/>
      <c r="G4323" s="326"/>
      <c r="H4323" s="326"/>
      <c r="I4323" s="327">
        <v>0.17449999999999999</v>
      </c>
      <c r="J4323" s="326"/>
      <c r="K4323" s="326"/>
      <c r="L4323" s="328"/>
      <c r="M4323" s="326"/>
      <c r="N4323" s="326"/>
      <c r="O4323" s="327">
        <v>0.17449999999999999</v>
      </c>
      <c r="P4323" s="326"/>
      <c r="Q4323" s="290">
        <v>0</v>
      </c>
    </row>
    <row r="4324" spans="1:17" ht="13.8" hidden="1" outlineLevel="1" collapsed="1" thickBot="1" x14ac:dyDescent="0.3">
      <c r="A4324" s="287"/>
      <c r="B4324" s="287"/>
      <c r="C4324" s="287"/>
      <c r="D4324" s="325">
        <v>100460057</v>
      </c>
      <c r="E4324" s="326"/>
      <c r="F4324" s="326"/>
      <c r="G4324" s="326"/>
      <c r="H4324" s="326"/>
      <c r="I4324" s="327">
        <v>0.17449999999999999</v>
      </c>
      <c r="J4324" s="326"/>
      <c r="K4324" s="326"/>
      <c r="L4324" s="328"/>
      <c r="M4324" s="326"/>
      <c r="N4324" s="326"/>
      <c r="O4324" s="327">
        <v>0.17449999999999999</v>
      </c>
      <c r="P4324" s="326"/>
      <c r="Q4324" s="290">
        <v>0</v>
      </c>
    </row>
    <row r="4325" spans="1:17" ht="13.8" hidden="1" outlineLevel="1" collapsed="1" thickBot="1" x14ac:dyDescent="0.3">
      <c r="A4325" s="287"/>
      <c r="B4325" s="287"/>
      <c r="C4325" s="287"/>
      <c r="D4325" s="325">
        <v>100460064</v>
      </c>
      <c r="E4325" s="326"/>
      <c r="F4325" s="326"/>
      <c r="G4325" s="326"/>
      <c r="H4325" s="326"/>
      <c r="I4325" s="327">
        <v>0.17449999999999999</v>
      </c>
      <c r="J4325" s="326"/>
      <c r="K4325" s="326"/>
      <c r="L4325" s="328"/>
      <c r="M4325" s="326"/>
      <c r="N4325" s="326"/>
      <c r="O4325" s="327">
        <v>0.17449999999999999</v>
      </c>
      <c r="P4325" s="326"/>
      <c r="Q4325" s="290">
        <v>0</v>
      </c>
    </row>
    <row r="4326" spans="1:17" ht="13.8" hidden="1" outlineLevel="1" collapsed="1" thickBot="1" x14ac:dyDescent="0.3">
      <c r="A4326" s="287"/>
      <c r="B4326" s="287"/>
      <c r="C4326" s="287"/>
      <c r="D4326" s="325">
        <v>100460240</v>
      </c>
      <c r="E4326" s="326"/>
      <c r="F4326" s="326"/>
      <c r="G4326" s="326"/>
      <c r="H4326" s="326"/>
      <c r="I4326" s="327">
        <v>0.28999999999999998</v>
      </c>
      <c r="J4326" s="326"/>
      <c r="K4326" s="326"/>
      <c r="L4326" s="328"/>
      <c r="M4326" s="326"/>
      <c r="N4326" s="326"/>
      <c r="O4326" s="327">
        <v>0.28999999999999998</v>
      </c>
      <c r="P4326" s="326"/>
      <c r="Q4326" s="290">
        <v>0</v>
      </c>
    </row>
    <row r="4327" spans="1:17" ht="13.8" hidden="1" outlineLevel="1" collapsed="1" thickBot="1" x14ac:dyDescent="0.3">
      <c r="A4327" s="287"/>
      <c r="B4327" s="287"/>
      <c r="C4327" s="287"/>
      <c r="D4327" s="325">
        <v>100460245</v>
      </c>
      <c r="E4327" s="326"/>
      <c r="F4327" s="326"/>
      <c r="G4327" s="326"/>
      <c r="H4327" s="326"/>
      <c r="I4327" s="327">
        <v>0.17449999999999999</v>
      </c>
      <c r="J4327" s="326"/>
      <c r="K4327" s="326"/>
      <c r="L4327" s="328"/>
      <c r="M4327" s="326"/>
      <c r="N4327" s="326"/>
      <c r="O4327" s="327">
        <v>0.17449999999999999</v>
      </c>
      <c r="P4327" s="326"/>
      <c r="Q4327" s="290">
        <v>0</v>
      </c>
    </row>
    <row r="4328" spans="1:17" ht="13.8" hidden="1" outlineLevel="1" collapsed="1" thickBot="1" x14ac:dyDescent="0.3">
      <c r="A4328" s="287"/>
      <c r="B4328" s="287"/>
      <c r="C4328" s="287"/>
      <c r="D4328" s="325">
        <v>100460246</v>
      </c>
      <c r="E4328" s="326"/>
      <c r="F4328" s="326"/>
      <c r="G4328" s="326"/>
      <c r="H4328" s="326"/>
      <c r="I4328" s="327">
        <v>0.17449999999999999</v>
      </c>
      <c r="J4328" s="326"/>
      <c r="K4328" s="326"/>
      <c r="L4328" s="328"/>
      <c r="M4328" s="326"/>
      <c r="N4328" s="326"/>
      <c r="O4328" s="327">
        <v>0.17449999999999999</v>
      </c>
      <c r="P4328" s="326"/>
      <c r="Q4328" s="290">
        <v>0</v>
      </c>
    </row>
    <row r="4329" spans="1:17" ht="13.8" hidden="1" outlineLevel="1" collapsed="1" thickBot="1" x14ac:dyDescent="0.3">
      <c r="A4329" s="287"/>
      <c r="B4329" s="287"/>
      <c r="C4329" s="287"/>
      <c r="D4329" s="325">
        <v>100460247</v>
      </c>
      <c r="E4329" s="326"/>
      <c r="F4329" s="326"/>
      <c r="G4329" s="326"/>
      <c r="H4329" s="326"/>
      <c r="I4329" s="327">
        <v>0.17449999999999999</v>
      </c>
      <c r="J4329" s="326"/>
      <c r="K4329" s="326"/>
      <c r="L4329" s="328"/>
      <c r="M4329" s="326"/>
      <c r="N4329" s="326"/>
      <c r="O4329" s="327">
        <v>0.17449999999999999</v>
      </c>
      <c r="P4329" s="326"/>
      <c r="Q4329" s="290">
        <v>0</v>
      </c>
    </row>
    <row r="4330" spans="1:17" ht="13.8" hidden="1" outlineLevel="1" collapsed="1" thickBot="1" x14ac:dyDescent="0.3">
      <c r="A4330" s="287"/>
      <c r="B4330" s="287"/>
      <c r="C4330" s="287"/>
      <c r="D4330" s="325">
        <v>100460248</v>
      </c>
      <c r="E4330" s="326"/>
      <c r="F4330" s="326"/>
      <c r="G4330" s="326"/>
      <c r="H4330" s="326"/>
      <c r="I4330" s="327">
        <v>0.17449999999999999</v>
      </c>
      <c r="J4330" s="326"/>
      <c r="K4330" s="326"/>
      <c r="L4330" s="328"/>
      <c r="M4330" s="326"/>
      <c r="N4330" s="326"/>
      <c r="O4330" s="327">
        <v>0.17449999999999999</v>
      </c>
      <c r="P4330" s="326"/>
      <c r="Q4330" s="290">
        <v>0</v>
      </c>
    </row>
    <row r="4331" spans="1:17" ht="13.8" hidden="1" outlineLevel="1" collapsed="1" thickBot="1" x14ac:dyDescent="0.3">
      <c r="A4331" s="287"/>
      <c r="B4331" s="287"/>
      <c r="C4331" s="287"/>
      <c r="D4331" s="325">
        <v>100460249</v>
      </c>
      <c r="E4331" s="326"/>
      <c r="F4331" s="326"/>
      <c r="G4331" s="326"/>
      <c r="H4331" s="326"/>
      <c r="I4331" s="327">
        <v>0.17449999999999999</v>
      </c>
      <c r="J4331" s="326"/>
      <c r="K4331" s="326"/>
      <c r="L4331" s="328"/>
      <c r="M4331" s="326"/>
      <c r="N4331" s="326"/>
      <c r="O4331" s="327">
        <v>0.17449999999999999</v>
      </c>
      <c r="P4331" s="326"/>
      <c r="Q4331" s="290">
        <v>0</v>
      </c>
    </row>
    <row r="4332" spans="1:17" ht="13.8" hidden="1" outlineLevel="1" collapsed="1" thickBot="1" x14ac:dyDescent="0.3">
      <c r="A4332" s="287"/>
      <c r="B4332" s="287"/>
      <c r="C4332" s="287"/>
      <c r="D4332" s="325">
        <v>100460250</v>
      </c>
      <c r="E4332" s="326"/>
      <c r="F4332" s="326"/>
      <c r="G4332" s="326"/>
      <c r="H4332" s="326"/>
      <c r="I4332" s="327">
        <v>0.17449999999999999</v>
      </c>
      <c r="J4332" s="326"/>
      <c r="K4332" s="326"/>
      <c r="L4332" s="328"/>
      <c r="M4332" s="326"/>
      <c r="N4332" s="326"/>
      <c r="O4332" s="327">
        <v>0.17449999999999999</v>
      </c>
      <c r="P4332" s="326"/>
      <c r="Q4332" s="290">
        <v>0</v>
      </c>
    </row>
    <row r="4333" spans="1:17" ht="13.8" hidden="1" outlineLevel="1" collapsed="1" thickBot="1" x14ac:dyDescent="0.3">
      <c r="A4333" s="287"/>
      <c r="B4333" s="287"/>
      <c r="C4333" s="287"/>
      <c r="D4333" s="325">
        <v>100460251</v>
      </c>
      <c r="E4333" s="326"/>
      <c r="F4333" s="326"/>
      <c r="G4333" s="326"/>
      <c r="H4333" s="326"/>
      <c r="I4333" s="327">
        <v>0.17449999999999999</v>
      </c>
      <c r="J4333" s="326"/>
      <c r="K4333" s="326"/>
      <c r="L4333" s="328"/>
      <c r="M4333" s="326"/>
      <c r="N4333" s="326"/>
      <c r="O4333" s="327">
        <v>0.17449999999999999</v>
      </c>
      <c r="P4333" s="326"/>
      <c r="Q4333" s="290">
        <v>0</v>
      </c>
    </row>
    <row r="4334" spans="1:17" ht="13.8" hidden="1" outlineLevel="1" collapsed="1" thickBot="1" x14ac:dyDescent="0.3">
      <c r="A4334" s="287"/>
      <c r="B4334" s="287"/>
      <c r="C4334" s="287"/>
      <c r="D4334" s="325">
        <v>100460252</v>
      </c>
      <c r="E4334" s="326"/>
      <c r="F4334" s="326"/>
      <c r="G4334" s="326"/>
      <c r="H4334" s="326"/>
      <c r="I4334" s="327">
        <v>0.17449999999999999</v>
      </c>
      <c r="J4334" s="326"/>
      <c r="K4334" s="326"/>
      <c r="L4334" s="328"/>
      <c r="M4334" s="326"/>
      <c r="N4334" s="326"/>
      <c r="O4334" s="327">
        <v>0.17449999999999999</v>
      </c>
      <c r="P4334" s="326"/>
      <c r="Q4334" s="290">
        <v>0</v>
      </c>
    </row>
    <row r="4335" spans="1:17" ht="13.8" hidden="1" outlineLevel="1" collapsed="1" thickBot="1" x14ac:dyDescent="0.3">
      <c r="A4335" s="287"/>
      <c r="B4335" s="287"/>
      <c r="C4335" s="287"/>
      <c r="D4335" s="325">
        <v>100460253</v>
      </c>
      <c r="E4335" s="326"/>
      <c r="F4335" s="326"/>
      <c r="G4335" s="326"/>
      <c r="H4335" s="326"/>
      <c r="I4335" s="327">
        <v>0.17449999999999999</v>
      </c>
      <c r="J4335" s="326"/>
      <c r="K4335" s="326"/>
      <c r="L4335" s="328"/>
      <c r="M4335" s="326"/>
      <c r="N4335" s="326"/>
      <c r="O4335" s="327">
        <v>0.17449999999999999</v>
      </c>
      <c r="P4335" s="326"/>
      <c r="Q4335" s="290">
        <v>0</v>
      </c>
    </row>
    <row r="4336" spans="1:17" ht="13.8" hidden="1" outlineLevel="1" collapsed="1" thickBot="1" x14ac:dyDescent="0.3">
      <c r="A4336" s="287"/>
      <c r="B4336" s="287"/>
      <c r="C4336" s="287"/>
      <c r="D4336" s="325">
        <v>100460254</v>
      </c>
      <c r="E4336" s="326"/>
      <c r="F4336" s="326"/>
      <c r="G4336" s="326"/>
      <c r="H4336" s="326"/>
      <c r="I4336" s="327">
        <v>0.17449999999999999</v>
      </c>
      <c r="J4336" s="326"/>
      <c r="K4336" s="326"/>
      <c r="L4336" s="328"/>
      <c r="M4336" s="326"/>
      <c r="N4336" s="326"/>
      <c r="O4336" s="327">
        <v>0.17449999999999999</v>
      </c>
      <c r="P4336" s="326"/>
      <c r="Q4336" s="290">
        <v>0</v>
      </c>
    </row>
    <row r="4337" spans="1:17" ht="13.8" hidden="1" outlineLevel="1" collapsed="1" thickBot="1" x14ac:dyDescent="0.3">
      <c r="A4337" s="287"/>
      <c r="B4337" s="287"/>
      <c r="C4337" s="287"/>
      <c r="D4337" s="325">
        <v>100460255</v>
      </c>
      <c r="E4337" s="326"/>
      <c r="F4337" s="326"/>
      <c r="G4337" s="326"/>
      <c r="H4337" s="326"/>
      <c r="I4337" s="327">
        <v>0.12</v>
      </c>
      <c r="J4337" s="326"/>
      <c r="K4337" s="326"/>
      <c r="L4337" s="328"/>
      <c r="M4337" s="326"/>
      <c r="N4337" s="326"/>
      <c r="O4337" s="327">
        <v>0.12</v>
      </c>
      <c r="P4337" s="326"/>
      <c r="Q4337" s="290">
        <v>0</v>
      </c>
    </row>
    <row r="4338" spans="1:17" ht="13.8" hidden="1" outlineLevel="1" collapsed="1" thickBot="1" x14ac:dyDescent="0.3">
      <c r="A4338" s="287"/>
      <c r="B4338" s="287"/>
      <c r="C4338" s="287"/>
      <c r="D4338" s="325">
        <v>100460256</v>
      </c>
      <c r="E4338" s="326"/>
      <c r="F4338" s="326"/>
      <c r="G4338" s="326"/>
      <c r="H4338" s="326"/>
      <c r="I4338" s="327">
        <v>0.74</v>
      </c>
      <c r="J4338" s="326"/>
      <c r="K4338" s="326"/>
      <c r="L4338" s="328"/>
      <c r="M4338" s="326"/>
      <c r="N4338" s="326"/>
      <c r="O4338" s="327">
        <v>0.74</v>
      </c>
      <c r="P4338" s="326"/>
      <c r="Q4338" s="290">
        <v>0</v>
      </c>
    </row>
    <row r="4339" spans="1:17" ht="13.8" hidden="1" outlineLevel="1" collapsed="1" thickBot="1" x14ac:dyDescent="0.3">
      <c r="A4339" s="287"/>
      <c r="B4339" s="287"/>
      <c r="C4339" s="287"/>
      <c r="D4339" s="325">
        <v>100460257</v>
      </c>
      <c r="E4339" s="326"/>
      <c r="F4339" s="326"/>
      <c r="G4339" s="326"/>
      <c r="H4339" s="326"/>
      <c r="I4339" s="327">
        <v>0.17449999999999999</v>
      </c>
      <c r="J4339" s="326"/>
      <c r="K4339" s="326"/>
      <c r="L4339" s="328"/>
      <c r="M4339" s="326"/>
      <c r="N4339" s="326"/>
      <c r="O4339" s="327">
        <v>0.17449999999999999</v>
      </c>
      <c r="P4339" s="326"/>
      <c r="Q4339" s="290">
        <v>0</v>
      </c>
    </row>
    <row r="4340" spans="1:17" ht="13.8" hidden="1" outlineLevel="1" collapsed="1" thickBot="1" x14ac:dyDescent="0.3">
      <c r="A4340" s="287"/>
      <c r="B4340" s="287"/>
      <c r="C4340" s="287"/>
      <c r="D4340" s="325">
        <v>100460258</v>
      </c>
      <c r="E4340" s="326"/>
      <c r="F4340" s="326"/>
      <c r="G4340" s="326"/>
      <c r="H4340" s="326"/>
      <c r="I4340" s="327">
        <v>0.23</v>
      </c>
      <c r="J4340" s="326"/>
      <c r="K4340" s="326"/>
      <c r="L4340" s="328"/>
      <c r="M4340" s="326"/>
      <c r="N4340" s="326"/>
      <c r="O4340" s="327">
        <v>0.23</v>
      </c>
      <c r="P4340" s="326"/>
      <c r="Q4340" s="290">
        <v>0</v>
      </c>
    </row>
    <row r="4341" spans="1:17" ht="13.8" hidden="1" outlineLevel="1" collapsed="1" thickBot="1" x14ac:dyDescent="0.3">
      <c r="A4341" s="287"/>
      <c r="B4341" s="287"/>
      <c r="C4341" s="287"/>
      <c r="D4341" s="325">
        <v>100460259</v>
      </c>
      <c r="E4341" s="326"/>
      <c r="F4341" s="326"/>
      <c r="G4341" s="326"/>
      <c r="H4341" s="326"/>
      <c r="I4341" s="327">
        <v>0.17449999999999999</v>
      </c>
      <c r="J4341" s="326"/>
      <c r="K4341" s="326"/>
      <c r="L4341" s="328"/>
      <c r="M4341" s="326"/>
      <c r="N4341" s="326"/>
      <c r="O4341" s="327">
        <v>0.17449999999999999</v>
      </c>
      <c r="P4341" s="326"/>
      <c r="Q4341" s="290">
        <v>0</v>
      </c>
    </row>
    <row r="4342" spans="1:17" ht="13.8" hidden="1" outlineLevel="1" collapsed="1" thickBot="1" x14ac:dyDescent="0.3">
      <c r="A4342" s="287"/>
      <c r="B4342" s="287"/>
      <c r="C4342" s="287"/>
      <c r="D4342" s="325">
        <v>100460260</v>
      </c>
      <c r="E4342" s="326"/>
      <c r="F4342" s="326"/>
      <c r="G4342" s="326"/>
      <c r="H4342" s="326"/>
      <c r="I4342" s="327">
        <v>0.61</v>
      </c>
      <c r="J4342" s="326"/>
      <c r="K4342" s="326"/>
      <c r="L4342" s="328"/>
      <c r="M4342" s="326"/>
      <c r="N4342" s="326"/>
      <c r="O4342" s="327">
        <v>0.61</v>
      </c>
      <c r="P4342" s="326"/>
      <c r="Q4342" s="290">
        <v>0</v>
      </c>
    </row>
    <row r="4343" spans="1:17" ht="13.8" hidden="1" outlineLevel="1" collapsed="1" thickBot="1" x14ac:dyDescent="0.3">
      <c r="A4343" s="287"/>
      <c r="B4343" s="287"/>
      <c r="C4343" s="287"/>
      <c r="D4343" s="325">
        <v>100460261</v>
      </c>
      <c r="E4343" s="326"/>
      <c r="F4343" s="326"/>
      <c r="G4343" s="326"/>
      <c r="H4343" s="326"/>
      <c r="I4343" s="327">
        <v>0.42</v>
      </c>
      <c r="J4343" s="326"/>
      <c r="K4343" s="326"/>
      <c r="L4343" s="328"/>
      <c r="M4343" s="326"/>
      <c r="N4343" s="326"/>
      <c r="O4343" s="327">
        <v>0.42</v>
      </c>
      <c r="P4343" s="326"/>
      <c r="Q4343" s="290">
        <v>0</v>
      </c>
    </row>
    <row r="4344" spans="1:17" ht="13.8" hidden="1" outlineLevel="1" collapsed="1" thickBot="1" x14ac:dyDescent="0.3">
      <c r="A4344" s="287"/>
      <c r="B4344" s="287"/>
      <c r="C4344" s="287"/>
      <c r="D4344" s="325">
        <v>100460262</v>
      </c>
      <c r="E4344" s="326"/>
      <c r="F4344" s="326"/>
      <c r="G4344" s="326"/>
      <c r="H4344" s="326"/>
      <c r="I4344" s="327">
        <v>0.91</v>
      </c>
      <c r="J4344" s="326"/>
      <c r="K4344" s="326"/>
      <c r="L4344" s="328"/>
      <c r="M4344" s="326"/>
      <c r="N4344" s="326"/>
      <c r="O4344" s="327">
        <v>0.91</v>
      </c>
      <c r="P4344" s="326"/>
      <c r="Q4344" s="290">
        <v>0</v>
      </c>
    </row>
    <row r="4345" spans="1:17" ht="13.8" hidden="1" outlineLevel="1" collapsed="1" thickBot="1" x14ac:dyDescent="0.3">
      <c r="A4345" s="287"/>
      <c r="B4345" s="287"/>
      <c r="C4345" s="287"/>
      <c r="D4345" s="325">
        <v>100460263</v>
      </c>
      <c r="E4345" s="326"/>
      <c r="F4345" s="326"/>
      <c r="G4345" s="326"/>
      <c r="H4345" s="326"/>
      <c r="I4345" s="327">
        <v>0.36</v>
      </c>
      <c r="J4345" s="326"/>
      <c r="K4345" s="326"/>
      <c r="L4345" s="328"/>
      <c r="M4345" s="326"/>
      <c r="N4345" s="326"/>
      <c r="O4345" s="327">
        <v>0.36</v>
      </c>
      <c r="P4345" s="326"/>
      <c r="Q4345" s="290">
        <v>0</v>
      </c>
    </row>
    <row r="4346" spans="1:17" ht="13.8" hidden="1" outlineLevel="1" collapsed="1" thickBot="1" x14ac:dyDescent="0.3">
      <c r="A4346" s="287"/>
      <c r="B4346" s="287"/>
      <c r="C4346" s="287"/>
      <c r="D4346" s="325">
        <v>100460264</v>
      </c>
      <c r="E4346" s="326"/>
      <c r="F4346" s="326"/>
      <c r="G4346" s="326"/>
      <c r="H4346" s="326"/>
      <c r="I4346" s="327">
        <v>0.17449999999999999</v>
      </c>
      <c r="J4346" s="326"/>
      <c r="K4346" s="326"/>
      <c r="L4346" s="328"/>
      <c r="M4346" s="326"/>
      <c r="N4346" s="326"/>
      <c r="O4346" s="327">
        <v>0.17449999999999999</v>
      </c>
      <c r="P4346" s="326"/>
      <c r="Q4346" s="290">
        <v>0</v>
      </c>
    </row>
    <row r="4347" spans="1:17" ht="13.8" hidden="1" outlineLevel="1" collapsed="1" thickBot="1" x14ac:dyDescent="0.3">
      <c r="A4347" s="287"/>
      <c r="B4347" s="287"/>
      <c r="C4347" s="287"/>
      <c r="D4347" s="325">
        <v>100460265</v>
      </c>
      <c r="E4347" s="326"/>
      <c r="F4347" s="326"/>
      <c r="G4347" s="326"/>
      <c r="H4347" s="326"/>
      <c r="I4347" s="327">
        <v>1.07</v>
      </c>
      <c r="J4347" s="326"/>
      <c r="K4347" s="326"/>
      <c r="L4347" s="328"/>
      <c r="M4347" s="326"/>
      <c r="N4347" s="326"/>
      <c r="O4347" s="327">
        <v>1.07</v>
      </c>
      <c r="P4347" s="326"/>
      <c r="Q4347" s="290">
        <v>0</v>
      </c>
    </row>
    <row r="4348" spans="1:17" ht="13.8" hidden="1" outlineLevel="1" collapsed="1" thickBot="1" x14ac:dyDescent="0.3">
      <c r="A4348" s="287"/>
      <c r="B4348" s="287"/>
      <c r="C4348" s="287"/>
      <c r="D4348" s="325">
        <v>100460266</v>
      </c>
      <c r="E4348" s="326"/>
      <c r="F4348" s="326"/>
      <c r="G4348" s="326"/>
      <c r="H4348" s="326"/>
      <c r="I4348" s="327">
        <v>0.17449999999999999</v>
      </c>
      <c r="J4348" s="326"/>
      <c r="K4348" s="326"/>
      <c r="L4348" s="328"/>
      <c r="M4348" s="326"/>
      <c r="N4348" s="326"/>
      <c r="O4348" s="327">
        <v>0.17449999999999999</v>
      </c>
      <c r="P4348" s="326"/>
      <c r="Q4348" s="290">
        <v>0</v>
      </c>
    </row>
    <row r="4349" spans="1:17" ht="13.8" hidden="1" outlineLevel="1" collapsed="1" thickBot="1" x14ac:dyDescent="0.3">
      <c r="A4349" s="287"/>
      <c r="B4349" s="287"/>
      <c r="C4349" s="287"/>
      <c r="D4349" s="325">
        <v>100460267</v>
      </c>
      <c r="E4349" s="326"/>
      <c r="F4349" s="326"/>
      <c r="G4349" s="326"/>
      <c r="H4349" s="326"/>
      <c r="I4349" s="327">
        <v>0.71</v>
      </c>
      <c r="J4349" s="326"/>
      <c r="K4349" s="326"/>
      <c r="L4349" s="328"/>
      <c r="M4349" s="326"/>
      <c r="N4349" s="326"/>
      <c r="O4349" s="327">
        <v>0.71</v>
      </c>
      <c r="P4349" s="326"/>
      <c r="Q4349" s="290">
        <v>0</v>
      </c>
    </row>
    <row r="4350" spans="1:17" ht="13.8" hidden="1" outlineLevel="1" collapsed="1" thickBot="1" x14ac:dyDescent="0.3">
      <c r="A4350" s="287"/>
      <c r="B4350" s="287"/>
      <c r="C4350" s="287"/>
      <c r="D4350" s="325">
        <v>100460268</v>
      </c>
      <c r="E4350" s="326"/>
      <c r="F4350" s="326"/>
      <c r="G4350" s="326"/>
      <c r="H4350" s="326"/>
      <c r="I4350" s="327">
        <v>0.2</v>
      </c>
      <c r="J4350" s="326"/>
      <c r="K4350" s="326"/>
      <c r="L4350" s="328"/>
      <c r="M4350" s="326"/>
      <c r="N4350" s="326"/>
      <c r="O4350" s="327">
        <v>0.2</v>
      </c>
      <c r="P4350" s="326"/>
      <c r="Q4350" s="290">
        <v>0</v>
      </c>
    </row>
    <row r="4351" spans="1:17" ht="13.8" hidden="1" outlineLevel="1" collapsed="1" thickBot="1" x14ac:dyDescent="0.3">
      <c r="A4351" s="287"/>
      <c r="B4351" s="287"/>
      <c r="C4351" s="287"/>
      <c r="D4351" s="325">
        <v>100460269</v>
      </c>
      <c r="E4351" s="326"/>
      <c r="F4351" s="326"/>
      <c r="G4351" s="326"/>
      <c r="H4351" s="326"/>
      <c r="I4351" s="327">
        <v>0.17449999999999999</v>
      </c>
      <c r="J4351" s="326"/>
      <c r="K4351" s="326"/>
      <c r="L4351" s="328"/>
      <c r="M4351" s="326"/>
      <c r="N4351" s="326"/>
      <c r="O4351" s="327">
        <v>0.17449999999999999</v>
      </c>
      <c r="P4351" s="326"/>
      <c r="Q4351" s="290">
        <v>0</v>
      </c>
    </row>
    <row r="4352" spans="1:17" ht="13.8" hidden="1" outlineLevel="1" collapsed="1" thickBot="1" x14ac:dyDescent="0.3">
      <c r="A4352" s="287"/>
      <c r="B4352" s="287"/>
      <c r="C4352" s="287"/>
      <c r="D4352" s="325">
        <v>100460271</v>
      </c>
      <c r="E4352" s="326"/>
      <c r="F4352" s="326"/>
      <c r="G4352" s="326"/>
      <c r="H4352" s="326"/>
      <c r="I4352" s="327">
        <v>0.19</v>
      </c>
      <c r="J4352" s="326"/>
      <c r="K4352" s="326"/>
      <c r="L4352" s="328"/>
      <c r="M4352" s="326"/>
      <c r="N4352" s="326"/>
      <c r="O4352" s="327">
        <v>0.19</v>
      </c>
      <c r="P4352" s="326"/>
      <c r="Q4352" s="290">
        <v>0</v>
      </c>
    </row>
    <row r="4353" spans="1:17" ht="13.8" hidden="1" outlineLevel="1" collapsed="1" thickBot="1" x14ac:dyDescent="0.3">
      <c r="A4353" s="287"/>
      <c r="B4353" s="287"/>
      <c r="C4353" s="287"/>
      <c r="D4353" s="325">
        <v>100460272</v>
      </c>
      <c r="E4353" s="326"/>
      <c r="F4353" s="326"/>
      <c r="G4353" s="326"/>
      <c r="H4353" s="326"/>
      <c r="I4353" s="327">
        <v>0.17449999999999999</v>
      </c>
      <c r="J4353" s="326"/>
      <c r="K4353" s="326"/>
      <c r="L4353" s="328"/>
      <c r="M4353" s="326"/>
      <c r="N4353" s="326"/>
      <c r="O4353" s="327">
        <v>0.17449999999999999</v>
      </c>
      <c r="P4353" s="326"/>
      <c r="Q4353" s="290">
        <v>0</v>
      </c>
    </row>
    <row r="4354" spans="1:17" ht="13.8" hidden="1" outlineLevel="1" collapsed="1" thickBot="1" x14ac:dyDescent="0.3">
      <c r="A4354" s="287"/>
      <c r="B4354" s="287"/>
      <c r="C4354" s="287"/>
      <c r="D4354" s="325">
        <v>100460273</v>
      </c>
      <c r="E4354" s="326"/>
      <c r="F4354" s="326"/>
      <c r="G4354" s="326"/>
      <c r="H4354" s="326"/>
      <c r="I4354" s="327">
        <v>0.17449999999999999</v>
      </c>
      <c r="J4354" s="326"/>
      <c r="K4354" s="326"/>
      <c r="L4354" s="328"/>
      <c r="M4354" s="326"/>
      <c r="N4354" s="326"/>
      <c r="O4354" s="327">
        <v>0.17449999999999999</v>
      </c>
      <c r="P4354" s="326"/>
      <c r="Q4354" s="290">
        <v>0</v>
      </c>
    </row>
    <row r="4355" spans="1:17" ht="13.8" hidden="1" outlineLevel="1" collapsed="1" thickBot="1" x14ac:dyDescent="0.3">
      <c r="A4355" s="287"/>
      <c r="B4355" s="287"/>
      <c r="C4355" s="287"/>
      <c r="D4355" s="325">
        <v>100460274</v>
      </c>
      <c r="E4355" s="326"/>
      <c r="F4355" s="326"/>
      <c r="G4355" s="326"/>
      <c r="H4355" s="326"/>
      <c r="I4355" s="327">
        <v>0.73</v>
      </c>
      <c r="J4355" s="326"/>
      <c r="K4355" s="326"/>
      <c r="L4355" s="328"/>
      <c r="M4355" s="326"/>
      <c r="N4355" s="326"/>
      <c r="O4355" s="327">
        <v>0.73</v>
      </c>
      <c r="P4355" s="326"/>
      <c r="Q4355" s="290">
        <v>0</v>
      </c>
    </row>
    <row r="4356" spans="1:17" ht="13.8" hidden="1" outlineLevel="1" collapsed="1" thickBot="1" x14ac:dyDescent="0.3">
      <c r="A4356" s="287"/>
      <c r="B4356" s="287"/>
      <c r="C4356" s="287"/>
      <c r="D4356" s="325">
        <v>100460275</v>
      </c>
      <c r="E4356" s="326"/>
      <c r="F4356" s="326"/>
      <c r="G4356" s="326"/>
      <c r="H4356" s="326"/>
      <c r="I4356" s="327">
        <v>0.6</v>
      </c>
      <c r="J4356" s="326"/>
      <c r="K4356" s="326"/>
      <c r="L4356" s="328"/>
      <c r="M4356" s="326"/>
      <c r="N4356" s="326"/>
      <c r="O4356" s="327">
        <v>0.6</v>
      </c>
      <c r="P4356" s="326"/>
      <c r="Q4356" s="290">
        <v>0</v>
      </c>
    </row>
    <row r="4357" spans="1:17" ht="13.8" hidden="1" outlineLevel="1" collapsed="1" thickBot="1" x14ac:dyDescent="0.3">
      <c r="A4357" s="287"/>
      <c r="B4357" s="287"/>
      <c r="C4357" s="287"/>
      <c r="D4357" s="325">
        <v>100460276</v>
      </c>
      <c r="E4357" s="326"/>
      <c r="F4357" s="326"/>
      <c r="G4357" s="326"/>
      <c r="H4357" s="326"/>
      <c r="I4357" s="327">
        <v>0.24</v>
      </c>
      <c r="J4357" s="326"/>
      <c r="K4357" s="326"/>
      <c r="L4357" s="328"/>
      <c r="M4357" s="326"/>
      <c r="N4357" s="326"/>
      <c r="O4357" s="327">
        <v>0.24</v>
      </c>
      <c r="P4357" s="326"/>
      <c r="Q4357" s="290">
        <v>0</v>
      </c>
    </row>
    <row r="4358" spans="1:17" ht="13.8" hidden="1" outlineLevel="1" collapsed="1" thickBot="1" x14ac:dyDescent="0.3">
      <c r="A4358" s="287"/>
      <c r="B4358" s="287"/>
      <c r="C4358" s="287"/>
      <c r="D4358" s="325">
        <v>100460277</v>
      </c>
      <c r="E4358" s="326"/>
      <c r="F4358" s="326"/>
      <c r="G4358" s="326"/>
      <c r="H4358" s="326"/>
      <c r="I4358" s="327">
        <v>0.19</v>
      </c>
      <c r="J4358" s="326"/>
      <c r="K4358" s="326"/>
      <c r="L4358" s="328"/>
      <c r="M4358" s="326"/>
      <c r="N4358" s="326"/>
      <c r="O4358" s="327">
        <v>0.19</v>
      </c>
      <c r="P4358" s="326"/>
      <c r="Q4358" s="290">
        <v>0</v>
      </c>
    </row>
    <row r="4359" spans="1:17" ht="13.8" hidden="1" outlineLevel="1" collapsed="1" thickBot="1" x14ac:dyDescent="0.3">
      <c r="A4359" s="287"/>
      <c r="B4359" s="287"/>
      <c r="C4359" s="287"/>
      <c r="D4359" s="325">
        <v>100460278</v>
      </c>
      <c r="E4359" s="326"/>
      <c r="F4359" s="326"/>
      <c r="G4359" s="326"/>
      <c r="H4359" s="326"/>
      <c r="I4359" s="327">
        <v>0.17449999999999999</v>
      </c>
      <c r="J4359" s="326"/>
      <c r="K4359" s="326"/>
      <c r="L4359" s="328"/>
      <c r="M4359" s="326"/>
      <c r="N4359" s="326"/>
      <c r="O4359" s="327">
        <v>0.17449999999999999</v>
      </c>
      <c r="P4359" s="326"/>
      <c r="Q4359" s="290">
        <v>0</v>
      </c>
    </row>
    <row r="4360" spans="1:17" ht="13.8" hidden="1" outlineLevel="1" collapsed="1" thickBot="1" x14ac:dyDescent="0.3">
      <c r="A4360" s="287"/>
      <c r="B4360" s="287"/>
      <c r="C4360" s="287"/>
      <c r="D4360" s="325">
        <v>100460279</v>
      </c>
      <c r="E4360" s="326"/>
      <c r="F4360" s="326"/>
      <c r="G4360" s="326"/>
      <c r="H4360" s="326"/>
      <c r="I4360" s="327">
        <v>0.17449999999999999</v>
      </c>
      <c r="J4360" s="326"/>
      <c r="K4360" s="326"/>
      <c r="L4360" s="328"/>
      <c r="M4360" s="326"/>
      <c r="N4360" s="326"/>
      <c r="O4360" s="327">
        <v>0.17449999999999999</v>
      </c>
      <c r="P4360" s="326"/>
      <c r="Q4360" s="290">
        <v>0</v>
      </c>
    </row>
    <row r="4361" spans="1:17" ht="13.8" hidden="1" outlineLevel="1" collapsed="1" thickBot="1" x14ac:dyDescent="0.3">
      <c r="A4361" s="287"/>
      <c r="B4361" s="287"/>
      <c r="C4361" s="287"/>
      <c r="D4361" s="325">
        <v>100460280</v>
      </c>
      <c r="E4361" s="326"/>
      <c r="F4361" s="326"/>
      <c r="G4361" s="326"/>
      <c r="H4361" s="326"/>
      <c r="I4361" s="327">
        <v>0.5</v>
      </c>
      <c r="J4361" s="326"/>
      <c r="K4361" s="326"/>
      <c r="L4361" s="328"/>
      <c r="M4361" s="326"/>
      <c r="N4361" s="326"/>
      <c r="O4361" s="327">
        <v>0.5</v>
      </c>
      <c r="P4361" s="326"/>
      <c r="Q4361" s="290">
        <v>0</v>
      </c>
    </row>
    <row r="4362" spans="1:17" ht="13.8" hidden="1" outlineLevel="1" collapsed="1" thickBot="1" x14ac:dyDescent="0.3">
      <c r="A4362" s="287"/>
      <c r="B4362" s="287"/>
      <c r="C4362" s="287"/>
      <c r="D4362" s="325">
        <v>100460282</v>
      </c>
      <c r="E4362" s="326"/>
      <c r="F4362" s="326"/>
      <c r="G4362" s="326"/>
      <c r="H4362" s="326"/>
      <c r="I4362" s="327">
        <v>0.39</v>
      </c>
      <c r="J4362" s="326"/>
      <c r="K4362" s="326"/>
      <c r="L4362" s="328"/>
      <c r="M4362" s="326"/>
      <c r="N4362" s="326"/>
      <c r="O4362" s="327">
        <v>0.39</v>
      </c>
      <c r="P4362" s="326"/>
      <c r="Q4362" s="290">
        <v>0</v>
      </c>
    </row>
    <row r="4363" spans="1:17" ht="13.8" hidden="1" outlineLevel="1" collapsed="1" thickBot="1" x14ac:dyDescent="0.3">
      <c r="A4363" s="287"/>
      <c r="B4363" s="287"/>
      <c r="C4363" s="287"/>
      <c r="D4363" s="325">
        <v>100460283</v>
      </c>
      <c r="E4363" s="326"/>
      <c r="F4363" s="326"/>
      <c r="G4363" s="326"/>
      <c r="H4363" s="326"/>
      <c r="I4363" s="327">
        <v>0.17449999999999999</v>
      </c>
      <c r="J4363" s="326"/>
      <c r="K4363" s="326"/>
      <c r="L4363" s="328"/>
      <c r="M4363" s="326"/>
      <c r="N4363" s="326"/>
      <c r="O4363" s="327">
        <v>0.17449999999999999</v>
      </c>
      <c r="P4363" s="326"/>
      <c r="Q4363" s="290">
        <v>0</v>
      </c>
    </row>
    <row r="4364" spans="1:17" ht="13.8" hidden="1" outlineLevel="1" collapsed="1" thickBot="1" x14ac:dyDescent="0.3">
      <c r="A4364" s="287"/>
      <c r="B4364" s="287"/>
      <c r="C4364" s="287"/>
      <c r="D4364" s="325">
        <v>100460284</v>
      </c>
      <c r="E4364" s="326"/>
      <c r="F4364" s="326"/>
      <c r="G4364" s="326"/>
      <c r="H4364" s="326"/>
      <c r="I4364" s="327">
        <v>0.17449999999999999</v>
      </c>
      <c r="J4364" s="326"/>
      <c r="K4364" s="326"/>
      <c r="L4364" s="328"/>
      <c r="M4364" s="326"/>
      <c r="N4364" s="326"/>
      <c r="O4364" s="327">
        <v>0.17449999999999999</v>
      </c>
      <c r="P4364" s="326"/>
      <c r="Q4364" s="290">
        <v>0</v>
      </c>
    </row>
    <row r="4365" spans="1:17" ht="13.8" hidden="1" outlineLevel="1" collapsed="1" thickBot="1" x14ac:dyDescent="0.3">
      <c r="A4365" s="287"/>
      <c r="B4365" s="287"/>
      <c r="C4365" s="287"/>
      <c r="D4365" s="325">
        <v>100460285</v>
      </c>
      <c r="E4365" s="326"/>
      <c r="F4365" s="326"/>
      <c r="G4365" s="326"/>
      <c r="H4365" s="326"/>
      <c r="I4365" s="327">
        <v>0.17449999999999999</v>
      </c>
      <c r="J4365" s="326"/>
      <c r="K4365" s="326"/>
      <c r="L4365" s="328"/>
      <c r="M4365" s="326"/>
      <c r="N4365" s="326"/>
      <c r="O4365" s="327">
        <v>0.17449999999999999</v>
      </c>
      <c r="P4365" s="326"/>
      <c r="Q4365" s="290">
        <v>0</v>
      </c>
    </row>
    <row r="4366" spans="1:17" ht="13.8" hidden="1" outlineLevel="1" collapsed="1" thickBot="1" x14ac:dyDescent="0.3">
      <c r="A4366" s="287"/>
      <c r="B4366" s="287"/>
      <c r="C4366" s="287"/>
      <c r="D4366" s="325">
        <v>100460286</v>
      </c>
      <c r="E4366" s="326"/>
      <c r="F4366" s="326"/>
      <c r="G4366" s="326"/>
      <c r="H4366" s="326"/>
      <c r="I4366" s="327">
        <v>0.28999999999999998</v>
      </c>
      <c r="J4366" s="326"/>
      <c r="K4366" s="326"/>
      <c r="L4366" s="328"/>
      <c r="M4366" s="326"/>
      <c r="N4366" s="326"/>
      <c r="O4366" s="327">
        <v>0.28999999999999998</v>
      </c>
      <c r="P4366" s="326"/>
      <c r="Q4366" s="290">
        <v>0</v>
      </c>
    </row>
    <row r="4367" spans="1:17" ht="13.8" hidden="1" outlineLevel="1" collapsed="1" thickBot="1" x14ac:dyDescent="0.3">
      <c r="A4367" s="287"/>
      <c r="B4367" s="287"/>
      <c r="C4367" s="287"/>
      <c r="D4367" s="325">
        <v>100460287</v>
      </c>
      <c r="E4367" s="326"/>
      <c r="F4367" s="326"/>
      <c r="G4367" s="326"/>
      <c r="H4367" s="326"/>
      <c r="I4367" s="327">
        <v>0.17449999999999999</v>
      </c>
      <c r="J4367" s="326"/>
      <c r="K4367" s="326"/>
      <c r="L4367" s="328"/>
      <c r="M4367" s="326"/>
      <c r="N4367" s="326"/>
      <c r="O4367" s="327">
        <v>0.17449999999999999</v>
      </c>
      <c r="P4367" s="326"/>
      <c r="Q4367" s="290">
        <v>0</v>
      </c>
    </row>
    <row r="4368" spans="1:17" ht="13.8" hidden="1" outlineLevel="1" collapsed="1" thickBot="1" x14ac:dyDescent="0.3">
      <c r="A4368" s="287"/>
      <c r="B4368" s="287"/>
      <c r="C4368" s="287"/>
      <c r="D4368" s="325">
        <v>100460288</v>
      </c>
      <c r="E4368" s="326"/>
      <c r="F4368" s="326"/>
      <c r="G4368" s="326"/>
      <c r="H4368" s="326"/>
      <c r="I4368" s="327">
        <v>0.04</v>
      </c>
      <c r="J4368" s="326"/>
      <c r="K4368" s="326"/>
      <c r="L4368" s="328"/>
      <c r="M4368" s="326"/>
      <c r="N4368" s="326"/>
      <c r="O4368" s="327">
        <v>0.04</v>
      </c>
      <c r="P4368" s="326"/>
      <c r="Q4368" s="290">
        <v>0</v>
      </c>
    </row>
    <row r="4369" spans="1:17" ht="13.8" hidden="1" outlineLevel="1" collapsed="1" thickBot="1" x14ac:dyDescent="0.3">
      <c r="A4369" s="287"/>
      <c r="B4369" s="287"/>
      <c r="C4369" s="287"/>
      <c r="D4369" s="325">
        <v>100460291</v>
      </c>
      <c r="E4369" s="326"/>
      <c r="F4369" s="326"/>
      <c r="G4369" s="326"/>
      <c r="H4369" s="326"/>
      <c r="I4369" s="327">
        <v>0.18</v>
      </c>
      <c r="J4369" s="326"/>
      <c r="K4369" s="326"/>
      <c r="L4369" s="328"/>
      <c r="M4369" s="326"/>
      <c r="N4369" s="326"/>
      <c r="O4369" s="327">
        <v>0.18</v>
      </c>
      <c r="P4369" s="326"/>
      <c r="Q4369" s="290">
        <v>0</v>
      </c>
    </row>
    <row r="4370" spans="1:17" ht="13.8" hidden="1" outlineLevel="1" collapsed="1" thickBot="1" x14ac:dyDescent="0.3">
      <c r="A4370" s="287"/>
      <c r="B4370" s="287"/>
      <c r="C4370" s="287"/>
      <c r="D4370" s="325">
        <v>100460293</v>
      </c>
      <c r="E4370" s="326"/>
      <c r="F4370" s="326"/>
      <c r="G4370" s="326"/>
      <c r="H4370" s="326"/>
      <c r="I4370" s="327">
        <v>0.17449999999999999</v>
      </c>
      <c r="J4370" s="326"/>
      <c r="K4370" s="326"/>
      <c r="L4370" s="328"/>
      <c r="M4370" s="326"/>
      <c r="N4370" s="326"/>
      <c r="O4370" s="327">
        <v>0.17449999999999999</v>
      </c>
      <c r="P4370" s="326"/>
      <c r="Q4370" s="290">
        <v>0</v>
      </c>
    </row>
    <row r="4371" spans="1:17" ht="13.8" hidden="1" outlineLevel="1" collapsed="1" thickBot="1" x14ac:dyDescent="0.3">
      <c r="A4371" s="287"/>
      <c r="B4371" s="287"/>
      <c r="C4371" s="287"/>
      <c r="D4371" s="325">
        <v>100460294</v>
      </c>
      <c r="E4371" s="326"/>
      <c r="F4371" s="326"/>
      <c r="G4371" s="326"/>
      <c r="H4371" s="326"/>
      <c r="I4371" s="327">
        <v>0.17449999999999999</v>
      </c>
      <c r="J4371" s="326"/>
      <c r="K4371" s="326"/>
      <c r="L4371" s="328"/>
      <c r="M4371" s="326"/>
      <c r="N4371" s="326"/>
      <c r="O4371" s="327">
        <v>0.17449999999999999</v>
      </c>
      <c r="P4371" s="326"/>
      <c r="Q4371" s="290">
        <v>0</v>
      </c>
    </row>
    <row r="4372" spans="1:17" ht="13.8" hidden="1" outlineLevel="1" collapsed="1" thickBot="1" x14ac:dyDescent="0.3">
      <c r="A4372" s="287"/>
      <c r="B4372" s="287"/>
      <c r="C4372" s="287"/>
      <c r="D4372" s="325">
        <v>100460295</v>
      </c>
      <c r="E4372" s="326"/>
      <c r="F4372" s="326"/>
      <c r="G4372" s="326"/>
      <c r="H4372" s="326"/>
      <c r="I4372" s="327">
        <v>0.17449999999999999</v>
      </c>
      <c r="J4372" s="326"/>
      <c r="K4372" s="326"/>
      <c r="L4372" s="328"/>
      <c r="M4372" s="326"/>
      <c r="N4372" s="326"/>
      <c r="O4372" s="327">
        <v>0.17449999999999999</v>
      </c>
      <c r="P4372" s="326"/>
      <c r="Q4372" s="290">
        <v>0</v>
      </c>
    </row>
    <row r="4373" spans="1:17" ht="13.8" hidden="1" outlineLevel="1" collapsed="1" thickBot="1" x14ac:dyDescent="0.3">
      <c r="A4373" s="287"/>
      <c r="B4373" s="287"/>
      <c r="C4373" s="287"/>
      <c r="D4373" s="325">
        <v>100460296</v>
      </c>
      <c r="E4373" s="326"/>
      <c r="F4373" s="326"/>
      <c r="G4373" s="326"/>
      <c r="H4373" s="326"/>
      <c r="I4373" s="327">
        <v>0.17449999999999999</v>
      </c>
      <c r="J4373" s="326"/>
      <c r="K4373" s="326"/>
      <c r="L4373" s="328"/>
      <c r="M4373" s="326"/>
      <c r="N4373" s="326"/>
      <c r="O4373" s="327">
        <v>0.17449999999999999</v>
      </c>
      <c r="P4373" s="326"/>
      <c r="Q4373" s="290">
        <v>0</v>
      </c>
    </row>
    <row r="4374" spans="1:17" ht="13.8" hidden="1" outlineLevel="1" collapsed="1" thickBot="1" x14ac:dyDescent="0.3">
      <c r="A4374" s="287"/>
      <c r="B4374" s="287"/>
      <c r="C4374" s="287"/>
      <c r="D4374" s="325">
        <v>100460297</v>
      </c>
      <c r="E4374" s="326"/>
      <c r="F4374" s="326"/>
      <c r="G4374" s="326"/>
      <c r="H4374" s="326"/>
      <c r="I4374" s="327">
        <v>0.17449999999999999</v>
      </c>
      <c r="J4374" s="326"/>
      <c r="K4374" s="326"/>
      <c r="L4374" s="328"/>
      <c r="M4374" s="326"/>
      <c r="N4374" s="326"/>
      <c r="O4374" s="327">
        <v>0.17449999999999999</v>
      </c>
      <c r="P4374" s="326"/>
      <c r="Q4374" s="290">
        <v>0</v>
      </c>
    </row>
    <row r="4375" spans="1:17" ht="13.8" hidden="1" outlineLevel="1" collapsed="1" thickBot="1" x14ac:dyDescent="0.3">
      <c r="A4375" s="287"/>
      <c r="B4375" s="287"/>
      <c r="C4375" s="287"/>
      <c r="D4375" s="325">
        <v>100460298</v>
      </c>
      <c r="E4375" s="326"/>
      <c r="F4375" s="326"/>
      <c r="G4375" s="326"/>
      <c r="H4375" s="326"/>
      <c r="I4375" s="327">
        <v>0.17449999999999999</v>
      </c>
      <c r="J4375" s="326"/>
      <c r="K4375" s="326"/>
      <c r="L4375" s="328"/>
      <c r="M4375" s="326"/>
      <c r="N4375" s="326"/>
      <c r="O4375" s="327">
        <v>0.17449999999999999</v>
      </c>
      <c r="P4375" s="326"/>
      <c r="Q4375" s="290">
        <v>0</v>
      </c>
    </row>
    <row r="4376" spans="1:17" ht="13.8" hidden="1" outlineLevel="1" collapsed="1" thickBot="1" x14ac:dyDescent="0.3">
      <c r="A4376" s="287"/>
      <c r="B4376" s="287"/>
      <c r="C4376" s="287"/>
      <c r="D4376" s="325">
        <v>100460300</v>
      </c>
      <c r="E4376" s="326"/>
      <c r="F4376" s="326"/>
      <c r="G4376" s="326"/>
      <c r="H4376" s="326"/>
      <c r="I4376" s="327">
        <v>0.17449999999999999</v>
      </c>
      <c r="J4376" s="326"/>
      <c r="K4376" s="326"/>
      <c r="L4376" s="328"/>
      <c r="M4376" s="326"/>
      <c r="N4376" s="326"/>
      <c r="O4376" s="327">
        <v>0.17449999999999999</v>
      </c>
      <c r="P4376" s="326"/>
      <c r="Q4376" s="290">
        <v>0</v>
      </c>
    </row>
    <row r="4377" spans="1:17" ht="13.8" hidden="1" outlineLevel="1" collapsed="1" thickBot="1" x14ac:dyDescent="0.3">
      <c r="A4377" s="287"/>
      <c r="B4377" s="287"/>
      <c r="C4377" s="287"/>
      <c r="D4377" s="325">
        <v>100460301</v>
      </c>
      <c r="E4377" s="326"/>
      <c r="F4377" s="326"/>
      <c r="G4377" s="326"/>
      <c r="H4377" s="326"/>
      <c r="I4377" s="327">
        <v>0.17449999999999999</v>
      </c>
      <c r="J4377" s="326"/>
      <c r="K4377" s="326"/>
      <c r="L4377" s="328"/>
      <c r="M4377" s="326"/>
      <c r="N4377" s="326"/>
      <c r="O4377" s="327">
        <v>0.17449999999999999</v>
      </c>
      <c r="P4377" s="326"/>
      <c r="Q4377" s="290">
        <v>0</v>
      </c>
    </row>
    <row r="4378" spans="1:17" ht="13.8" hidden="1" outlineLevel="1" collapsed="1" thickBot="1" x14ac:dyDescent="0.3">
      <c r="A4378" s="287"/>
      <c r="B4378" s="287"/>
      <c r="C4378" s="287"/>
      <c r="D4378" s="325">
        <v>100460302</v>
      </c>
      <c r="E4378" s="326"/>
      <c r="F4378" s="326"/>
      <c r="G4378" s="326"/>
      <c r="H4378" s="326"/>
      <c r="I4378" s="327">
        <v>0.17449999999999999</v>
      </c>
      <c r="J4378" s="326"/>
      <c r="K4378" s="326"/>
      <c r="L4378" s="328"/>
      <c r="M4378" s="326"/>
      <c r="N4378" s="326"/>
      <c r="O4378" s="327">
        <v>0.17449999999999999</v>
      </c>
      <c r="P4378" s="326"/>
      <c r="Q4378" s="290">
        <v>0</v>
      </c>
    </row>
    <row r="4379" spans="1:17" ht="13.8" hidden="1" outlineLevel="1" collapsed="1" thickBot="1" x14ac:dyDescent="0.3">
      <c r="A4379" s="287"/>
      <c r="B4379" s="287"/>
      <c r="C4379" s="287"/>
      <c r="D4379" s="325">
        <v>100460304</v>
      </c>
      <c r="E4379" s="326"/>
      <c r="F4379" s="326"/>
      <c r="G4379" s="326"/>
      <c r="H4379" s="326"/>
      <c r="I4379" s="327">
        <v>0.35</v>
      </c>
      <c r="J4379" s="326"/>
      <c r="K4379" s="326"/>
      <c r="L4379" s="328"/>
      <c r="M4379" s="326"/>
      <c r="N4379" s="326"/>
      <c r="O4379" s="327">
        <v>0.35</v>
      </c>
      <c r="P4379" s="326"/>
      <c r="Q4379" s="290">
        <v>0</v>
      </c>
    </row>
    <row r="4380" spans="1:17" ht="13.8" hidden="1" outlineLevel="1" collapsed="1" thickBot="1" x14ac:dyDescent="0.3">
      <c r="A4380" s="287"/>
      <c r="B4380" s="287"/>
      <c r="C4380" s="287"/>
      <c r="D4380" s="325">
        <v>100459595</v>
      </c>
      <c r="E4380" s="326"/>
      <c r="F4380" s="326"/>
      <c r="G4380" s="326"/>
      <c r="H4380" s="326"/>
      <c r="I4380" s="327">
        <v>0.31</v>
      </c>
      <c r="J4380" s="326"/>
      <c r="K4380" s="326"/>
      <c r="L4380" s="328"/>
      <c r="M4380" s="326"/>
      <c r="N4380" s="326"/>
      <c r="O4380" s="327">
        <v>0.31</v>
      </c>
      <c r="P4380" s="326"/>
      <c r="Q4380" s="290">
        <v>0</v>
      </c>
    </row>
    <row r="4381" spans="1:17" ht="13.8" hidden="1" outlineLevel="1" collapsed="1" thickBot="1" x14ac:dyDescent="0.3">
      <c r="A4381" s="287"/>
      <c r="B4381" s="287"/>
      <c r="C4381" s="287"/>
      <c r="D4381" s="325">
        <v>100459400</v>
      </c>
      <c r="E4381" s="326"/>
      <c r="F4381" s="326"/>
      <c r="G4381" s="326"/>
      <c r="H4381" s="326"/>
      <c r="I4381" s="327">
        <v>0.17449999999999999</v>
      </c>
      <c r="J4381" s="326"/>
      <c r="K4381" s="326"/>
      <c r="L4381" s="328"/>
      <c r="M4381" s="326"/>
      <c r="N4381" s="326"/>
      <c r="O4381" s="327">
        <v>0.17449999999999999</v>
      </c>
      <c r="P4381" s="326"/>
      <c r="Q4381" s="290">
        <v>0</v>
      </c>
    </row>
    <row r="4382" spans="1:17" ht="13.8" hidden="1" outlineLevel="1" collapsed="1" thickBot="1" x14ac:dyDescent="0.3">
      <c r="A4382" s="287"/>
      <c r="B4382" s="287"/>
      <c r="C4382" s="287"/>
      <c r="D4382" s="325">
        <v>100459621</v>
      </c>
      <c r="E4382" s="326"/>
      <c r="F4382" s="326"/>
      <c r="G4382" s="326"/>
      <c r="H4382" s="326"/>
      <c r="I4382" s="327">
        <v>0.37</v>
      </c>
      <c r="J4382" s="326"/>
      <c r="K4382" s="326"/>
      <c r="L4382" s="328"/>
      <c r="M4382" s="326"/>
      <c r="N4382" s="326"/>
      <c r="O4382" s="327">
        <v>0.37</v>
      </c>
      <c r="P4382" s="326"/>
      <c r="Q4382" s="290">
        <v>0</v>
      </c>
    </row>
    <row r="4383" spans="1:17" ht="13.8" hidden="1" outlineLevel="1" collapsed="1" thickBot="1" x14ac:dyDescent="0.3">
      <c r="A4383" s="287"/>
      <c r="B4383" s="287"/>
      <c r="C4383" s="287"/>
      <c r="D4383" s="325">
        <v>100459623</v>
      </c>
      <c r="E4383" s="326"/>
      <c r="F4383" s="326"/>
      <c r="G4383" s="326"/>
      <c r="H4383" s="326"/>
      <c r="I4383" s="327">
        <v>0.16950000000000001</v>
      </c>
      <c r="J4383" s="326"/>
      <c r="K4383" s="326"/>
      <c r="L4383" s="328"/>
      <c r="M4383" s="326"/>
      <c r="N4383" s="326"/>
      <c r="O4383" s="327">
        <v>0.16950000000000001</v>
      </c>
      <c r="P4383" s="326"/>
      <c r="Q4383" s="290">
        <v>0</v>
      </c>
    </row>
    <row r="4384" spans="1:17" ht="13.8" hidden="1" outlineLevel="1" collapsed="1" thickBot="1" x14ac:dyDescent="0.3">
      <c r="A4384" s="287"/>
      <c r="B4384" s="287"/>
      <c r="C4384" s="287"/>
      <c r="D4384" s="325">
        <v>100459839</v>
      </c>
      <c r="E4384" s="326"/>
      <c r="F4384" s="326"/>
      <c r="G4384" s="326"/>
      <c r="H4384" s="326"/>
      <c r="I4384" s="327">
        <v>0.49</v>
      </c>
      <c r="J4384" s="326"/>
      <c r="K4384" s="326"/>
      <c r="L4384" s="328"/>
      <c r="M4384" s="326"/>
      <c r="N4384" s="326"/>
      <c r="O4384" s="327">
        <v>0.49</v>
      </c>
      <c r="P4384" s="326"/>
      <c r="Q4384" s="290">
        <v>0</v>
      </c>
    </row>
    <row r="4385" spans="1:17" ht="13.8" hidden="1" outlineLevel="1" collapsed="1" thickBot="1" x14ac:dyDescent="0.3">
      <c r="A4385" s="287"/>
      <c r="B4385" s="287"/>
      <c r="C4385" s="287"/>
      <c r="D4385" s="325">
        <v>100459600</v>
      </c>
      <c r="E4385" s="326"/>
      <c r="F4385" s="326"/>
      <c r="G4385" s="326"/>
      <c r="H4385" s="326"/>
      <c r="I4385" s="327">
        <v>0.16950000000000001</v>
      </c>
      <c r="J4385" s="326"/>
      <c r="K4385" s="326"/>
      <c r="L4385" s="328"/>
      <c r="M4385" s="326"/>
      <c r="N4385" s="326"/>
      <c r="O4385" s="327">
        <v>0.16950000000000001</v>
      </c>
      <c r="P4385" s="326"/>
      <c r="Q4385" s="290">
        <v>0</v>
      </c>
    </row>
    <row r="4386" spans="1:17" ht="13.8" hidden="1" outlineLevel="1" collapsed="1" thickBot="1" x14ac:dyDescent="0.3">
      <c r="A4386" s="287"/>
      <c r="B4386" s="287"/>
      <c r="C4386" s="287"/>
      <c r="D4386" s="325">
        <v>100459601</v>
      </c>
      <c r="E4386" s="326"/>
      <c r="F4386" s="326"/>
      <c r="G4386" s="326"/>
      <c r="H4386" s="326"/>
      <c r="I4386" s="327">
        <v>0.16950000000000001</v>
      </c>
      <c r="J4386" s="326"/>
      <c r="K4386" s="326"/>
      <c r="L4386" s="328"/>
      <c r="M4386" s="326"/>
      <c r="N4386" s="326"/>
      <c r="O4386" s="327">
        <v>0.16950000000000001</v>
      </c>
      <c r="P4386" s="326"/>
      <c r="Q4386" s="290">
        <v>0</v>
      </c>
    </row>
    <row r="4387" spans="1:17" ht="13.8" hidden="1" outlineLevel="1" collapsed="1" thickBot="1" x14ac:dyDescent="0.3">
      <c r="A4387" s="287"/>
      <c r="B4387" s="287"/>
      <c r="C4387" s="287"/>
      <c r="D4387" s="325">
        <v>100459605</v>
      </c>
      <c r="E4387" s="326"/>
      <c r="F4387" s="326"/>
      <c r="G4387" s="326"/>
      <c r="H4387" s="326"/>
      <c r="I4387" s="327">
        <v>0.19</v>
      </c>
      <c r="J4387" s="326"/>
      <c r="K4387" s="326"/>
      <c r="L4387" s="328"/>
      <c r="M4387" s="326"/>
      <c r="N4387" s="326"/>
      <c r="O4387" s="327">
        <v>0.19</v>
      </c>
      <c r="P4387" s="326"/>
      <c r="Q4387" s="290">
        <v>0</v>
      </c>
    </row>
    <row r="4388" spans="1:17" ht="13.8" hidden="1" outlineLevel="1" collapsed="1" thickBot="1" x14ac:dyDescent="0.3">
      <c r="A4388" s="287"/>
      <c r="B4388" s="287"/>
      <c r="C4388" s="287"/>
      <c r="D4388" s="325">
        <v>100459606</v>
      </c>
      <c r="E4388" s="326"/>
      <c r="F4388" s="326"/>
      <c r="G4388" s="326"/>
      <c r="H4388" s="326"/>
      <c r="I4388" s="327">
        <v>0.16950000000000001</v>
      </c>
      <c r="J4388" s="326"/>
      <c r="K4388" s="326"/>
      <c r="L4388" s="328"/>
      <c r="M4388" s="326"/>
      <c r="N4388" s="326"/>
      <c r="O4388" s="327">
        <v>0.16950000000000001</v>
      </c>
      <c r="P4388" s="326"/>
      <c r="Q4388" s="290">
        <v>0</v>
      </c>
    </row>
    <row r="4389" spans="1:17" ht="13.8" hidden="1" outlineLevel="1" collapsed="1" thickBot="1" x14ac:dyDescent="0.3">
      <c r="A4389" s="287"/>
      <c r="B4389" s="287"/>
      <c r="C4389" s="287"/>
      <c r="D4389" s="325">
        <v>100459608</v>
      </c>
      <c r="E4389" s="326"/>
      <c r="F4389" s="326"/>
      <c r="G4389" s="326"/>
      <c r="H4389" s="326"/>
      <c r="I4389" s="327">
        <v>0.13</v>
      </c>
      <c r="J4389" s="326"/>
      <c r="K4389" s="326"/>
      <c r="L4389" s="328"/>
      <c r="M4389" s="326"/>
      <c r="N4389" s="326"/>
      <c r="O4389" s="327">
        <v>0.13</v>
      </c>
      <c r="P4389" s="326"/>
      <c r="Q4389" s="290">
        <v>0</v>
      </c>
    </row>
    <row r="4390" spans="1:17" ht="13.8" hidden="1" outlineLevel="1" collapsed="1" thickBot="1" x14ac:dyDescent="0.3">
      <c r="A4390" s="287"/>
      <c r="B4390" s="287"/>
      <c r="C4390" s="287"/>
      <c r="D4390" s="325">
        <v>100459610</v>
      </c>
      <c r="E4390" s="326"/>
      <c r="F4390" s="326"/>
      <c r="G4390" s="326"/>
      <c r="H4390" s="326"/>
      <c r="I4390" s="327">
        <v>0.16950000000000001</v>
      </c>
      <c r="J4390" s="326"/>
      <c r="K4390" s="326"/>
      <c r="L4390" s="328"/>
      <c r="M4390" s="326"/>
      <c r="N4390" s="326"/>
      <c r="O4390" s="327">
        <v>0.16950000000000001</v>
      </c>
      <c r="P4390" s="326"/>
      <c r="Q4390" s="290">
        <v>0</v>
      </c>
    </row>
    <row r="4391" spans="1:17" ht="13.8" hidden="1" outlineLevel="1" collapsed="1" thickBot="1" x14ac:dyDescent="0.3">
      <c r="A4391" s="287"/>
      <c r="B4391" s="287"/>
      <c r="C4391" s="287"/>
      <c r="D4391" s="325">
        <v>100459782</v>
      </c>
      <c r="E4391" s="326"/>
      <c r="F4391" s="326"/>
      <c r="G4391" s="326"/>
      <c r="H4391" s="326"/>
      <c r="I4391" s="327">
        <v>0.15</v>
      </c>
      <c r="J4391" s="326"/>
      <c r="K4391" s="326"/>
      <c r="L4391" s="328"/>
      <c r="M4391" s="326"/>
      <c r="N4391" s="326"/>
      <c r="O4391" s="327">
        <v>0.15</v>
      </c>
      <c r="P4391" s="326"/>
      <c r="Q4391" s="290">
        <v>0</v>
      </c>
    </row>
    <row r="4392" spans="1:17" ht="13.8" hidden="1" outlineLevel="1" collapsed="1" thickBot="1" x14ac:dyDescent="0.3">
      <c r="A4392" s="287"/>
      <c r="B4392" s="287"/>
      <c r="C4392" s="287"/>
      <c r="D4392" s="325">
        <v>100459783</v>
      </c>
      <c r="E4392" s="326"/>
      <c r="F4392" s="326"/>
      <c r="G4392" s="326"/>
      <c r="H4392" s="326"/>
      <c r="I4392" s="327">
        <v>0.17449999999999999</v>
      </c>
      <c r="J4392" s="326"/>
      <c r="K4392" s="326"/>
      <c r="L4392" s="328"/>
      <c r="M4392" s="326"/>
      <c r="N4392" s="326"/>
      <c r="O4392" s="327">
        <v>0.17449999999999999</v>
      </c>
      <c r="P4392" s="326"/>
      <c r="Q4392" s="290">
        <v>0</v>
      </c>
    </row>
    <row r="4393" spans="1:17" ht="13.8" hidden="1" outlineLevel="1" collapsed="1" thickBot="1" x14ac:dyDescent="0.3">
      <c r="A4393" s="287"/>
      <c r="B4393" s="287"/>
      <c r="C4393" s="287"/>
      <c r="D4393" s="325">
        <v>100459786</v>
      </c>
      <c r="E4393" s="326"/>
      <c r="F4393" s="326"/>
      <c r="G4393" s="326"/>
      <c r="H4393" s="326"/>
      <c r="I4393" s="327">
        <v>0.17449999999999999</v>
      </c>
      <c r="J4393" s="326"/>
      <c r="K4393" s="326"/>
      <c r="L4393" s="328"/>
      <c r="M4393" s="326"/>
      <c r="N4393" s="326"/>
      <c r="O4393" s="327">
        <v>0.17449999999999999</v>
      </c>
      <c r="P4393" s="326"/>
      <c r="Q4393" s="290">
        <v>0</v>
      </c>
    </row>
    <row r="4394" spans="1:17" ht="13.8" hidden="1" outlineLevel="1" collapsed="1" thickBot="1" x14ac:dyDescent="0.3">
      <c r="A4394" s="287"/>
      <c r="B4394" s="287"/>
      <c r="C4394" s="287"/>
      <c r="D4394" s="325">
        <v>100459787</v>
      </c>
      <c r="E4394" s="326"/>
      <c r="F4394" s="326"/>
      <c r="G4394" s="326"/>
      <c r="H4394" s="326"/>
      <c r="I4394" s="327">
        <v>0.8</v>
      </c>
      <c r="J4394" s="326"/>
      <c r="K4394" s="326"/>
      <c r="L4394" s="328"/>
      <c r="M4394" s="326"/>
      <c r="N4394" s="326"/>
      <c r="O4394" s="327">
        <v>0.8</v>
      </c>
      <c r="P4394" s="326"/>
      <c r="Q4394" s="290">
        <v>0</v>
      </c>
    </row>
    <row r="4395" spans="1:17" ht="13.8" hidden="1" outlineLevel="1" collapsed="1" thickBot="1" x14ac:dyDescent="0.3">
      <c r="A4395" s="287"/>
      <c r="B4395" s="287"/>
      <c r="C4395" s="287"/>
      <c r="D4395" s="325">
        <v>100459788</v>
      </c>
      <c r="E4395" s="326"/>
      <c r="F4395" s="326"/>
      <c r="G4395" s="326"/>
      <c r="H4395" s="326"/>
      <c r="I4395" s="327">
        <v>0.12</v>
      </c>
      <c r="J4395" s="326"/>
      <c r="K4395" s="326"/>
      <c r="L4395" s="328"/>
      <c r="M4395" s="326"/>
      <c r="N4395" s="326"/>
      <c r="O4395" s="327">
        <v>0.12</v>
      </c>
      <c r="P4395" s="326"/>
      <c r="Q4395" s="290">
        <v>0</v>
      </c>
    </row>
    <row r="4396" spans="1:17" ht="13.8" hidden="1" outlineLevel="1" collapsed="1" thickBot="1" x14ac:dyDescent="0.3">
      <c r="A4396" s="287"/>
      <c r="B4396" s="287"/>
      <c r="C4396" s="287"/>
      <c r="D4396" s="325">
        <v>100459789</v>
      </c>
      <c r="E4396" s="326"/>
      <c r="F4396" s="326"/>
      <c r="G4396" s="326"/>
      <c r="H4396" s="326"/>
      <c r="I4396" s="327">
        <v>0.6</v>
      </c>
      <c r="J4396" s="326"/>
      <c r="K4396" s="326"/>
      <c r="L4396" s="328"/>
      <c r="M4396" s="326"/>
      <c r="N4396" s="326"/>
      <c r="O4396" s="327">
        <v>0.6</v>
      </c>
      <c r="P4396" s="326"/>
      <c r="Q4396" s="290">
        <v>0</v>
      </c>
    </row>
    <row r="4397" spans="1:17" ht="13.8" hidden="1" outlineLevel="1" collapsed="1" thickBot="1" x14ac:dyDescent="0.3">
      <c r="A4397" s="287"/>
      <c r="B4397" s="287"/>
      <c r="C4397" s="287"/>
      <c r="D4397" s="325">
        <v>100459790</v>
      </c>
      <c r="E4397" s="326"/>
      <c r="F4397" s="326"/>
      <c r="G4397" s="326"/>
      <c r="H4397" s="326"/>
      <c r="I4397" s="327">
        <v>0.17449999999999999</v>
      </c>
      <c r="J4397" s="326"/>
      <c r="K4397" s="326"/>
      <c r="L4397" s="328"/>
      <c r="M4397" s="326"/>
      <c r="N4397" s="326"/>
      <c r="O4397" s="327">
        <v>0.17449999999999999</v>
      </c>
      <c r="P4397" s="326"/>
      <c r="Q4397" s="290">
        <v>0</v>
      </c>
    </row>
    <row r="4398" spans="1:17" ht="13.8" hidden="1" outlineLevel="1" collapsed="1" thickBot="1" x14ac:dyDescent="0.3">
      <c r="A4398" s="287"/>
      <c r="B4398" s="287"/>
      <c r="C4398" s="287"/>
      <c r="D4398" s="325">
        <v>100459791</v>
      </c>
      <c r="E4398" s="326"/>
      <c r="F4398" s="326"/>
      <c r="G4398" s="326"/>
      <c r="H4398" s="326"/>
      <c r="I4398" s="327">
        <v>0.19</v>
      </c>
      <c r="J4398" s="326"/>
      <c r="K4398" s="326"/>
      <c r="L4398" s="328"/>
      <c r="M4398" s="326"/>
      <c r="N4398" s="326"/>
      <c r="O4398" s="327">
        <v>0.19</v>
      </c>
      <c r="P4398" s="326"/>
      <c r="Q4398" s="290">
        <v>0</v>
      </c>
    </row>
    <row r="4399" spans="1:17" ht="13.8" hidden="1" outlineLevel="1" collapsed="1" thickBot="1" x14ac:dyDescent="0.3">
      <c r="A4399" s="287"/>
      <c r="B4399" s="287"/>
      <c r="C4399" s="287"/>
      <c r="D4399" s="325">
        <v>100459792</v>
      </c>
      <c r="E4399" s="326"/>
      <c r="F4399" s="326"/>
      <c r="G4399" s="326"/>
      <c r="H4399" s="326"/>
      <c r="I4399" s="327">
        <v>0.17449999999999999</v>
      </c>
      <c r="J4399" s="326"/>
      <c r="K4399" s="326"/>
      <c r="L4399" s="328"/>
      <c r="M4399" s="326"/>
      <c r="N4399" s="326"/>
      <c r="O4399" s="327">
        <v>0.17449999999999999</v>
      </c>
      <c r="P4399" s="326"/>
      <c r="Q4399" s="290">
        <v>0</v>
      </c>
    </row>
    <row r="4400" spans="1:17" ht="13.8" hidden="1" outlineLevel="1" collapsed="1" thickBot="1" x14ac:dyDescent="0.3">
      <c r="A4400" s="287"/>
      <c r="B4400" s="287"/>
      <c r="C4400" s="287"/>
      <c r="D4400" s="325">
        <v>100459793</v>
      </c>
      <c r="E4400" s="326"/>
      <c r="F4400" s="326"/>
      <c r="G4400" s="326"/>
      <c r="H4400" s="326"/>
      <c r="I4400" s="327">
        <v>0.17449999999999999</v>
      </c>
      <c r="J4400" s="326"/>
      <c r="K4400" s="326"/>
      <c r="L4400" s="328"/>
      <c r="M4400" s="326"/>
      <c r="N4400" s="326"/>
      <c r="O4400" s="327">
        <v>0.17449999999999999</v>
      </c>
      <c r="P4400" s="326"/>
      <c r="Q4400" s="290">
        <v>0</v>
      </c>
    </row>
    <row r="4401" spans="1:17" ht="13.8" hidden="1" outlineLevel="1" collapsed="1" thickBot="1" x14ac:dyDescent="0.3">
      <c r="A4401" s="287"/>
      <c r="B4401" s="287"/>
      <c r="C4401" s="287"/>
      <c r="D4401" s="325">
        <v>100459794</v>
      </c>
      <c r="E4401" s="326"/>
      <c r="F4401" s="326"/>
      <c r="G4401" s="326"/>
      <c r="H4401" s="326"/>
      <c r="I4401" s="327">
        <v>0.26</v>
      </c>
      <c r="J4401" s="326"/>
      <c r="K4401" s="326"/>
      <c r="L4401" s="328"/>
      <c r="M4401" s="326"/>
      <c r="N4401" s="326"/>
      <c r="O4401" s="327">
        <v>0.26</v>
      </c>
      <c r="P4401" s="326"/>
      <c r="Q4401" s="290">
        <v>0</v>
      </c>
    </row>
    <row r="4402" spans="1:17" ht="13.8" hidden="1" outlineLevel="1" collapsed="1" thickBot="1" x14ac:dyDescent="0.3">
      <c r="A4402" s="287"/>
      <c r="B4402" s="287"/>
      <c r="C4402" s="287"/>
      <c r="D4402" s="325">
        <v>100459795</v>
      </c>
      <c r="E4402" s="326"/>
      <c r="F4402" s="326"/>
      <c r="G4402" s="326"/>
      <c r="H4402" s="326"/>
      <c r="I4402" s="327">
        <v>0.57999999999999996</v>
      </c>
      <c r="J4402" s="326"/>
      <c r="K4402" s="326"/>
      <c r="L4402" s="328"/>
      <c r="M4402" s="326"/>
      <c r="N4402" s="326"/>
      <c r="O4402" s="327">
        <v>0.57999999999999996</v>
      </c>
      <c r="P4402" s="326"/>
      <c r="Q4402" s="290">
        <v>0</v>
      </c>
    </row>
    <row r="4403" spans="1:17" ht="13.8" hidden="1" outlineLevel="1" collapsed="1" thickBot="1" x14ac:dyDescent="0.3">
      <c r="A4403" s="287"/>
      <c r="B4403" s="287"/>
      <c r="C4403" s="287"/>
      <c r="D4403" s="325">
        <v>100459797</v>
      </c>
      <c r="E4403" s="326"/>
      <c r="F4403" s="326"/>
      <c r="G4403" s="326"/>
      <c r="H4403" s="326"/>
      <c r="I4403" s="327">
        <v>0.2</v>
      </c>
      <c r="J4403" s="326"/>
      <c r="K4403" s="326"/>
      <c r="L4403" s="328"/>
      <c r="M4403" s="326"/>
      <c r="N4403" s="326"/>
      <c r="O4403" s="327">
        <v>0.2</v>
      </c>
      <c r="P4403" s="326"/>
      <c r="Q4403" s="290">
        <v>0</v>
      </c>
    </row>
    <row r="4404" spans="1:17" ht="13.8" hidden="1" outlineLevel="1" collapsed="1" thickBot="1" x14ac:dyDescent="0.3">
      <c r="A4404" s="287"/>
      <c r="B4404" s="287"/>
      <c r="C4404" s="287"/>
      <c r="D4404" s="325">
        <v>100459798</v>
      </c>
      <c r="E4404" s="326"/>
      <c r="F4404" s="326"/>
      <c r="G4404" s="326"/>
      <c r="H4404" s="326"/>
      <c r="I4404" s="327">
        <v>0.91</v>
      </c>
      <c r="J4404" s="326"/>
      <c r="K4404" s="326"/>
      <c r="L4404" s="328"/>
      <c r="M4404" s="326"/>
      <c r="N4404" s="326"/>
      <c r="O4404" s="327">
        <v>0.91</v>
      </c>
      <c r="P4404" s="326"/>
      <c r="Q4404" s="290">
        <v>0</v>
      </c>
    </row>
    <row r="4405" spans="1:17" ht="13.8" hidden="1" outlineLevel="1" collapsed="1" thickBot="1" x14ac:dyDescent="0.3">
      <c r="A4405" s="287"/>
      <c r="B4405" s="287"/>
      <c r="C4405" s="287"/>
      <c r="D4405" s="325">
        <v>100459799</v>
      </c>
      <c r="E4405" s="326"/>
      <c r="F4405" s="326"/>
      <c r="G4405" s="326"/>
      <c r="H4405" s="326"/>
      <c r="I4405" s="327">
        <v>0.08</v>
      </c>
      <c r="J4405" s="326"/>
      <c r="K4405" s="326"/>
      <c r="L4405" s="328"/>
      <c r="M4405" s="326"/>
      <c r="N4405" s="326"/>
      <c r="O4405" s="327">
        <v>0.08</v>
      </c>
      <c r="P4405" s="326"/>
      <c r="Q4405" s="290">
        <v>0</v>
      </c>
    </row>
    <row r="4406" spans="1:17" ht="13.8" hidden="1" outlineLevel="1" collapsed="1" thickBot="1" x14ac:dyDescent="0.3">
      <c r="A4406" s="287"/>
      <c r="B4406" s="287"/>
      <c r="C4406" s="287"/>
      <c r="D4406" s="325">
        <v>100459800</v>
      </c>
      <c r="E4406" s="326"/>
      <c r="F4406" s="326"/>
      <c r="G4406" s="326"/>
      <c r="H4406" s="326"/>
      <c r="I4406" s="327">
        <v>0.17449999999999999</v>
      </c>
      <c r="J4406" s="326"/>
      <c r="K4406" s="326"/>
      <c r="L4406" s="328"/>
      <c r="M4406" s="326"/>
      <c r="N4406" s="326"/>
      <c r="O4406" s="327">
        <v>0.17449999999999999</v>
      </c>
      <c r="P4406" s="326"/>
      <c r="Q4406" s="290">
        <v>0</v>
      </c>
    </row>
    <row r="4407" spans="1:17" ht="13.8" hidden="1" outlineLevel="1" collapsed="1" thickBot="1" x14ac:dyDescent="0.3">
      <c r="A4407" s="287"/>
      <c r="B4407" s="287"/>
      <c r="C4407" s="287"/>
      <c r="D4407" s="325">
        <v>100459803</v>
      </c>
      <c r="E4407" s="326"/>
      <c r="F4407" s="326"/>
      <c r="G4407" s="326"/>
      <c r="H4407" s="326"/>
      <c r="I4407" s="327">
        <v>0.23</v>
      </c>
      <c r="J4407" s="326"/>
      <c r="K4407" s="326"/>
      <c r="L4407" s="328"/>
      <c r="M4407" s="326"/>
      <c r="N4407" s="326"/>
      <c r="O4407" s="327">
        <v>0.23</v>
      </c>
      <c r="P4407" s="326"/>
      <c r="Q4407" s="290">
        <v>0</v>
      </c>
    </row>
    <row r="4408" spans="1:17" ht="13.8" hidden="1" outlineLevel="1" collapsed="1" thickBot="1" x14ac:dyDescent="0.3">
      <c r="A4408" s="287"/>
      <c r="B4408" s="287"/>
      <c r="C4408" s="287"/>
      <c r="D4408" s="325">
        <v>100459804</v>
      </c>
      <c r="E4408" s="326"/>
      <c r="F4408" s="326"/>
      <c r="G4408" s="326"/>
      <c r="H4408" s="326"/>
      <c r="I4408" s="327">
        <v>0.16</v>
      </c>
      <c r="J4408" s="326"/>
      <c r="K4408" s="326"/>
      <c r="L4408" s="328"/>
      <c r="M4408" s="326"/>
      <c r="N4408" s="326"/>
      <c r="O4408" s="327">
        <v>0.16</v>
      </c>
      <c r="P4408" s="326"/>
      <c r="Q4408" s="290">
        <v>0</v>
      </c>
    </row>
    <row r="4409" spans="1:17" ht="13.8" hidden="1" outlineLevel="1" collapsed="1" thickBot="1" x14ac:dyDescent="0.3">
      <c r="A4409" s="287"/>
      <c r="B4409" s="287"/>
      <c r="C4409" s="287"/>
      <c r="D4409" s="325">
        <v>100459805</v>
      </c>
      <c r="E4409" s="326"/>
      <c r="F4409" s="326"/>
      <c r="G4409" s="326"/>
      <c r="H4409" s="326"/>
      <c r="I4409" s="327">
        <v>0.17449999999999999</v>
      </c>
      <c r="J4409" s="326"/>
      <c r="K4409" s="326"/>
      <c r="L4409" s="328"/>
      <c r="M4409" s="326"/>
      <c r="N4409" s="326"/>
      <c r="O4409" s="327">
        <v>0.17449999999999999</v>
      </c>
      <c r="P4409" s="326"/>
      <c r="Q4409" s="290">
        <v>0</v>
      </c>
    </row>
    <row r="4410" spans="1:17" ht="13.8" hidden="1" outlineLevel="1" collapsed="1" thickBot="1" x14ac:dyDescent="0.3">
      <c r="A4410" s="287"/>
      <c r="B4410" s="287"/>
      <c r="C4410" s="287"/>
      <c r="D4410" s="325">
        <v>100459806</v>
      </c>
      <c r="E4410" s="326"/>
      <c r="F4410" s="326"/>
      <c r="G4410" s="326"/>
      <c r="H4410" s="326"/>
      <c r="I4410" s="327">
        <v>0.47</v>
      </c>
      <c r="J4410" s="326"/>
      <c r="K4410" s="326"/>
      <c r="L4410" s="328"/>
      <c r="M4410" s="326"/>
      <c r="N4410" s="326"/>
      <c r="O4410" s="327">
        <v>0.47</v>
      </c>
      <c r="P4410" s="326"/>
      <c r="Q4410" s="290">
        <v>0</v>
      </c>
    </row>
    <row r="4411" spans="1:17" ht="13.8" hidden="1" outlineLevel="1" collapsed="1" thickBot="1" x14ac:dyDescent="0.3">
      <c r="A4411" s="287"/>
      <c r="B4411" s="287"/>
      <c r="C4411" s="287"/>
      <c r="D4411" s="325">
        <v>100459807</v>
      </c>
      <c r="E4411" s="326"/>
      <c r="F4411" s="326"/>
      <c r="G4411" s="326"/>
      <c r="H4411" s="326"/>
      <c r="I4411" s="327">
        <v>0.76</v>
      </c>
      <c r="J4411" s="326"/>
      <c r="K4411" s="326"/>
      <c r="L4411" s="328"/>
      <c r="M4411" s="326"/>
      <c r="N4411" s="326"/>
      <c r="O4411" s="327">
        <v>0.76</v>
      </c>
      <c r="P4411" s="326"/>
      <c r="Q4411" s="290">
        <v>0</v>
      </c>
    </row>
    <row r="4412" spans="1:17" ht="13.8" hidden="1" outlineLevel="1" collapsed="1" thickBot="1" x14ac:dyDescent="0.3">
      <c r="A4412" s="287"/>
      <c r="B4412" s="287"/>
      <c r="C4412" s="287"/>
      <c r="D4412" s="325">
        <v>100459825</v>
      </c>
      <c r="E4412" s="326"/>
      <c r="F4412" s="326"/>
      <c r="G4412" s="326"/>
      <c r="H4412" s="326"/>
      <c r="I4412" s="327">
        <v>0.54</v>
      </c>
      <c r="J4412" s="326"/>
      <c r="K4412" s="326"/>
      <c r="L4412" s="328"/>
      <c r="M4412" s="326"/>
      <c r="N4412" s="326"/>
      <c r="O4412" s="327">
        <v>0.54</v>
      </c>
      <c r="P4412" s="326"/>
      <c r="Q4412" s="290">
        <v>0</v>
      </c>
    </row>
    <row r="4413" spans="1:17" ht="13.8" hidden="1" outlineLevel="1" collapsed="1" thickBot="1" x14ac:dyDescent="0.3">
      <c r="A4413" s="287"/>
      <c r="B4413" s="287"/>
      <c r="C4413" s="287"/>
      <c r="D4413" s="325">
        <v>100459834</v>
      </c>
      <c r="E4413" s="326"/>
      <c r="F4413" s="326"/>
      <c r="G4413" s="326"/>
      <c r="H4413" s="326"/>
      <c r="I4413" s="327">
        <v>0.24</v>
      </c>
      <c r="J4413" s="326"/>
      <c r="K4413" s="326"/>
      <c r="L4413" s="328"/>
      <c r="M4413" s="326"/>
      <c r="N4413" s="326"/>
      <c r="O4413" s="327">
        <v>0.24</v>
      </c>
      <c r="P4413" s="326"/>
      <c r="Q4413" s="290">
        <v>0</v>
      </c>
    </row>
    <row r="4414" spans="1:17" ht="13.8" hidden="1" outlineLevel="1" collapsed="1" thickBot="1" x14ac:dyDescent="0.3">
      <c r="A4414" s="287"/>
      <c r="B4414" s="287"/>
      <c r="C4414" s="287"/>
      <c r="D4414" s="325">
        <v>100459732</v>
      </c>
      <c r="E4414" s="326"/>
      <c r="F4414" s="326"/>
      <c r="G4414" s="326"/>
      <c r="H4414" s="326"/>
      <c r="I4414" s="327">
        <v>0.17449999999999999</v>
      </c>
      <c r="J4414" s="326"/>
      <c r="K4414" s="326"/>
      <c r="L4414" s="328"/>
      <c r="M4414" s="326"/>
      <c r="N4414" s="326"/>
      <c r="O4414" s="327">
        <v>0.17449999999999999</v>
      </c>
      <c r="P4414" s="326"/>
      <c r="Q4414" s="290">
        <v>0</v>
      </c>
    </row>
    <row r="4415" spans="1:17" ht="13.8" hidden="1" outlineLevel="1" collapsed="1" thickBot="1" x14ac:dyDescent="0.3">
      <c r="A4415" s="287"/>
      <c r="B4415" s="287"/>
      <c r="C4415" s="287"/>
      <c r="D4415" s="325">
        <v>100459733</v>
      </c>
      <c r="E4415" s="326"/>
      <c r="F4415" s="326"/>
      <c r="G4415" s="326"/>
      <c r="H4415" s="326"/>
      <c r="I4415" s="327">
        <v>0.17449999999999999</v>
      </c>
      <c r="J4415" s="326"/>
      <c r="K4415" s="326"/>
      <c r="L4415" s="328"/>
      <c r="M4415" s="326"/>
      <c r="N4415" s="326"/>
      <c r="O4415" s="327">
        <v>0.17449999999999999</v>
      </c>
      <c r="P4415" s="326"/>
      <c r="Q4415" s="290">
        <v>0</v>
      </c>
    </row>
    <row r="4416" spans="1:17" ht="13.8" hidden="1" outlineLevel="1" collapsed="1" thickBot="1" x14ac:dyDescent="0.3">
      <c r="A4416" s="287"/>
      <c r="B4416" s="287"/>
      <c r="C4416" s="287"/>
      <c r="D4416" s="325">
        <v>100459734</v>
      </c>
      <c r="E4416" s="326"/>
      <c r="F4416" s="326"/>
      <c r="G4416" s="326"/>
      <c r="H4416" s="326"/>
      <c r="I4416" s="327">
        <v>0.17449999999999999</v>
      </c>
      <c r="J4416" s="326"/>
      <c r="K4416" s="326"/>
      <c r="L4416" s="328"/>
      <c r="M4416" s="326"/>
      <c r="N4416" s="326"/>
      <c r="O4416" s="327">
        <v>0.17449999999999999</v>
      </c>
      <c r="P4416" s="326"/>
      <c r="Q4416" s="290">
        <v>0</v>
      </c>
    </row>
    <row r="4417" spans="1:17" ht="13.8" hidden="1" outlineLevel="1" collapsed="1" thickBot="1" x14ac:dyDescent="0.3">
      <c r="A4417" s="287"/>
      <c r="B4417" s="287"/>
      <c r="C4417" s="287"/>
      <c r="D4417" s="325">
        <v>100459735</v>
      </c>
      <c r="E4417" s="326"/>
      <c r="F4417" s="326"/>
      <c r="G4417" s="326"/>
      <c r="H4417" s="326"/>
      <c r="I4417" s="327">
        <v>0.08</v>
      </c>
      <c r="J4417" s="326"/>
      <c r="K4417" s="326"/>
      <c r="L4417" s="328"/>
      <c r="M4417" s="326"/>
      <c r="N4417" s="326"/>
      <c r="O4417" s="327">
        <v>0.08</v>
      </c>
      <c r="P4417" s="326"/>
      <c r="Q4417" s="290">
        <v>0</v>
      </c>
    </row>
    <row r="4418" spans="1:17" ht="13.8" hidden="1" outlineLevel="1" collapsed="1" thickBot="1" x14ac:dyDescent="0.3">
      <c r="A4418" s="287"/>
      <c r="B4418" s="287"/>
      <c r="C4418" s="287"/>
      <c r="D4418" s="325">
        <v>100459736</v>
      </c>
      <c r="E4418" s="326"/>
      <c r="F4418" s="326"/>
      <c r="G4418" s="326"/>
      <c r="H4418" s="326"/>
      <c r="I4418" s="327">
        <v>0.11</v>
      </c>
      <c r="J4418" s="326"/>
      <c r="K4418" s="326"/>
      <c r="L4418" s="328"/>
      <c r="M4418" s="326"/>
      <c r="N4418" s="326"/>
      <c r="O4418" s="327">
        <v>0.11</v>
      </c>
      <c r="P4418" s="326"/>
      <c r="Q4418" s="290">
        <v>0</v>
      </c>
    </row>
    <row r="4419" spans="1:17" ht="13.8" hidden="1" outlineLevel="1" collapsed="1" thickBot="1" x14ac:dyDescent="0.3">
      <c r="A4419" s="287"/>
      <c r="B4419" s="287"/>
      <c r="C4419" s="287"/>
      <c r="D4419" s="325">
        <v>100459739</v>
      </c>
      <c r="E4419" s="326"/>
      <c r="F4419" s="326"/>
      <c r="G4419" s="326"/>
      <c r="H4419" s="326"/>
      <c r="I4419" s="327">
        <v>0.17</v>
      </c>
      <c r="J4419" s="326"/>
      <c r="K4419" s="326"/>
      <c r="L4419" s="328"/>
      <c r="M4419" s="326"/>
      <c r="N4419" s="326"/>
      <c r="O4419" s="327">
        <v>0.17</v>
      </c>
      <c r="P4419" s="326"/>
      <c r="Q4419" s="290">
        <v>0</v>
      </c>
    </row>
    <row r="4420" spans="1:17" ht="13.8" hidden="1" outlineLevel="1" collapsed="1" thickBot="1" x14ac:dyDescent="0.3">
      <c r="A4420" s="287"/>
      <c r="B4420" s="287"/>
      <c r="C4420" s="287"/>
      <c r="D4420" s="325">
        <v>100459740</v>
      </c>
      <c r="E4420" s="326"/>
      <c r="F4420" s="326"/>
      <c r="G4420" s="326"/>
      <c r="H4420" s="326"/>
      <c r="I4420" s="327">
        <v>0.17449999999999999</v>
      </c>
      <c r="J4420" s="326"/>
      <c r="K4420" s="326"/>
      <c r="L4420" s="328"/>
      <c r="M4420" s="326"/>
      <c r="N4420" s="326"/>
      <c r="O4420" s="327">
        <v>0.17449999999999999</v>
      </c>
      <c r="P4420" s="326"/>
      <c r="Q4420" s="290">
        <v>0</v>
      </c>
    </row>
    <row r="4421" spans="1:17" ht="13.8" hidden="1" outlineLevel="1" collapsed="1" thickBot="1" x14ac:dyDescent="0.3">
      <c r="A4421" s="287"/>
      <c r="B4421" s="287"/>
      <c r="C4421" s="287"/>
      <c r="D4421" s="325">
        <v>100459741</v>
      </c>
      <c r="E4421" s="326"/>
      <c r="F4421" s="326"/>
      <c r="G4421" s="326"/>
      <c r="H4421" s="326"/>
      <c r="I4421" s="327">
        <v>1.05</v>
      </c>
      <c r="J4421" s="326"/>
      <c r="K4421" s="326"/>
      <c r="L4421" s="328"/>
      <c r="M4421" s="326"/>
      <c r="N4421" s="326"/>
      <c r="O4421" s="327">
        <v>1.05</v>
      </c>
      <c r="P4421" s="326"/>
      <c r="Q4421" s="290">
        <v>0</v>
      </c>
    </row>
    <row r="4422" spans="1:17" ht="13.8" hidden="1" outlineLevel="1" collapsed="1" thickBot="1" x14ac:dyDescent="0.3">
      <c r="A4422" s="287"/>
      <c r="B4422" s="287"/>
      <c r="C4422" s="287"/>
      <c r="D4422" s="325">
        <v>100459743</v>
      </c>
      <c r="E4422" s="326"/>
      <c r="F4422" s="326"/>
      <c r="G4422" s="326"/>
      <c r="H4422" s="326"/>
      <c r="I4422" s="327">
        <v>0.17449999999999999</v>
      </c>
      <c r="J4422" s="326"/>
      <c r="K4422" s="326"/>
      <c r="L4422" s="328"/>
      <c r="M4422" s="326"/>
      <c r="N4422" s="326"/>
      <c r="O4422" s="327">
        <v>0.17449999999999999</v>
      </c>
      <c r="P4422" s="326"/>
      <c r="Q4422" s="290">
        <v>0</v>
      </c>
    </row>
    <row r="4423" spans="1:17" ht="13.8" hidden="1" outlineLevel="1" collapsed="1" thickBot="1" x14ac:dyDescent="0.3">
      <c r="A4423" s="287"/>
      <c r="B4423" s="287"/>
      <c r="C4423" s="287"/>
      <c r="D4423" s="325">
        <v>100459744</v>
      </c>
      <c r="E4423" s="326"/>
      <c r="F4423" s="326"/>
      <c r="G4423" s="326"/>
      <c r="H4423" s="326"/>
      <c r="I4423" s="327">
        <v>0.17</v>
      </c>
      <c r="J4423" s="326"/>
      <c r="K4423" s="326"/>
      <c r="L4423" s="328"/>
      <c r="M4423" s="326"/>
      <c r="N4423" s="326"/>
      <c r="O4423" s="327">
        <v>0.17</v>
      </c>
      <c r="P4423" s="326"/>
      <c r="Q4423" s="290">
        <v>0</v>
      </c>
    </row>
    <row r="4424" spans="1:17" ht="13.8" hidden="1" outlineLevel="1" collapsed="1" thickBot="1" x14ac:dyDescent="0.3">
      <c r="A4424" s="287"/>
      <c r="B4424" s="287"/>
      <c r="C4424" s="287"/>
      <c r="D4424" s="325">
        <v>100459745</v>
      </c>
      <c r="E4424" s="326"/>
      <c r="F4424" s="326"/>
      <c r="G4424" s="326"/>
      <c r="H4424" s="326"/>
      <c r="I4424" s="327">
        <v>0.17</v>
      </c>
      <c r="J4424" s="326"/>
      <c r="K4424" s="326"/>
      <c r="L4424" s="328"/>
      <c r="M4424" s="326"/>
      <c r="N4424" s="326"/>
      <c r="O4424" s="327">
        <v>0.17</v>
      </c>
      <c r="P4424" s="326"/>
      <c r="Q4424" s="290">
        <v>0</v>
      </c>
    </row>
    <row r="4425" spans="1:17" ht="13.8" hidden="1" outlineLevel="1" collapsed="1" thickBot="1" x14ac:dyDescent="0.3">
      <c r="A4425" s="287"/>
      <c r="B4425" s="287"/>
      <c r="C4425" s="287"/>
      <c r="D4425" s="325">
        <v>100459747</v>
      </c>
      <c r="E4425" s="326"/>
      <c r="F4425" s="326"/>
      <c r="G4425" s="326"/>
      <c r="H4425" s="326"/>
      <c r="I4425" s="327">
        <v>0.59</v>
      </c>
      <c r="J4425" s="326"/>
      <c r="K4425" s="326"/>
      <c r="L4425" s="328"/>
      <c r="M4425" s="326"/>
      <c r="N4425" s="326"/>
      <c r="O4425" s="327">
        <v>0.59</v>
      </c>
      <c r="P4425" s="326"/>
      <c r="Q4425" s="290">
        <v>0</v>
      </c>
    </row>
    <row r="4426" spans="1:17" ht="13.8" hidden="1" outlineLevel="1" collapsed="1" thickBot="1" x14ac:dyDescent="0.3">
      <c r="A4426" s="287"/>
      <c r="B4426" s="287"/>
      <c r="C4426" s="287"/>
      <c r="D4426" s="325">
        <v>100459752</v>
      </c>
      <c r="E4426" s="326"/>
      <c r="F4426" s="326"/>
      <c r="G4426" s="326"/>
      <c r="H4426" s="326"/>
      <c r="I4426" s="327">
        <v>0.17449999999999999</v>
      </c>
      <c r="J4426" s="326"/>
      <c r="K4426" s="326"/>
      <c r="L4426" s="328"/>
      <c r="M4426" s="326"/>
      <c r="N4426" s="326"/>
      <c r="O4426" s="327">
        <v>0.17449999999999999</v>
      </c>
      <c r="P4426" s="326"/>
      <c r="Q4426" s="290">
        <v>0</v>
      </c>
    </row>
    <row r="4427" spans="1:17" ht="13.8" hidden="1" outlineLevel="1" collapsed="1" thickBot="1" x14ac:dyDescent="0.3">
      <c r="A4427" s="287"/>
      <c r="B4427" s="287"/>
      <c r="C4427" s="287"/>
      <c r="D4427" s="325">
        <v>100459755</v>
      </c>
      <c r="E4427" s="326"/>
      <c r="F4427" s="326"/>
      <c r="G4427" s="326"/>
      <c r="H4427" s="326"/>
      <c r="I4427" s="327">
        <v>0.28999999999999998</v>
      </c>
      <c r="J4427" s="326"/>
      <c r="K4427" s="326"/>
      <c r="L4427" s="328"/>
      <c r="M4427" s="326"/>
      <c r="N4427" s="326"/>
      <c r="O4427" s="327">
        <v>0.28999999999999998</v>
      </c>
      <c r="P4427" s="326"/>
      <c r="Q4427" s="290">
        <v>0</v>
      </c>
    </row>
    <row r="4428" spans="1:17" ht="13.8" hidden="1" outlineLevel="1" collapsed="1" thickBot="1" x14ac:dyDescent="0.3">
      <c r="A4428" s="287"/>
      <c r="B4428" s="287"/>
      <c r="C4428" s="287"/>
      <c r="D4428" s="325">
        <v>100459756</v>
      </c>
      <c r="E4428" s="326"/>
      <c r="F4428" s="326"/>
      <c r="G4428" s="326"/>
      <c r="H4428" s="326"/>
      <c r="I4428" s="327">
        <v>0.17449999999999999</v>
      </c>
      <c r="J4428" s="326"/>
      <c r="K4428" s="326"/>
      <c r="L4428" s="328"/>
      <c r="M4428" s="326"/>
      <c r="N4428" s="326"/>
      <c r="O4428" s="327">
        <v>0.17449999999999999</v>
      </c>
      <c r="P4428" s="326"/>
      <c r="Q4428" s="290">
        <v>0</v>
      </c>
    </row>
    <row r="4429" spans="1:17" ht="13.8" hidden="1" outlineLevel="1" collapsed="1" thickBot="1" x14ac:dyDescent="0.3">
      <c r="A4429" s="287"/>
      <c r="B4429" s="287"/>
      <c r="C4429" s="287"/>
      <c r="D4429" s="325">
        <v>100459757</v>
      </c>
      <c r="E4429" s="326"/>
      <c r="F4429" s="326"/>
      <c r="G4429" s="326"/>
      <c r="H4429" s="326"/>
      <c r="I4429" s="327">
        <v>0.17449999999999999</v>
      </c>
      <c r="J4429" s="326"/>
      <c r="K4429" s="326"/>
      <c r="L4429" s="328"/>
      <c r="M4429" s="326"/>
      <c r="N4429" s="326"/>
      <c r="O4429" s="327">
        <v>0.17449999999999999</v>
      </c>
      <c r="P4429" s="326"/>
      <c r="Q4429" s="290">
        <v>0</v>
      </c>
    </row>
    <row r="4430" spans="1:17" ht="13.8" hidden="1" outlineLevel="1" collapsed="1" thickBot="1" x14ac:dyDescent="0.3">
      <c r="A4430" s="287"/>
      <c r="B4430" s="287"/>
      <c r="C4430" s="287"/>
      <c r="D4430" s="325">
        <v>100459758</v>
      </c>
      <c r="E4430" s="326"/>
      <c r="F4430" s="326"/>
      <c r="G4430" s="326"/>
      <c r="H4430" s="326"/>
      <c r="I4430" s="327">
        <v>0.17449999999999999</v>
      </c>
      <c r="J4430" s="326"/>
      <c r="K4430" s="326"/>
      <c r="L4430" s="328"/>
      <c r="M4430" s="326"/>
      <c r="N4430" s="326"/>
      <c r="O4430" s="327">
        <v>0.17449999999999999</v>
      </c>
      <c r="P4430" s="326"/>
      <c r="Q4430" s="290">
        <v>0</v>
      </c>
    </row>
    <row r="4431" spans="1:17" ht="13.8" hidden="1" outlineLevel="1" collapsed="1" thickBot="1" x14ac:dyDescent="0.3">
      <c r="A4431" s="287"/>
      <c r="B4431" s="287"/>
      <c r="C4431" s="287"/>
      <c r="D4431" s="325">
        <v>100459761</v>
      </c>
      <c r="E4431" s="326"/>
      <c r="F4431" s="326"/>
      <c r="G4431" s="326"/>
      <c r="H4431" s="326"/>
      <c r="I4431" s="327">
        <v>0.36</v>
      </c>
      <c r="J4431" s="326"/>
      <c r="K4431" s="326"/>
      <c r="L4431" s="328"/>
      <c r="M4431" s="326"/>
      <c r="N4431" s="326"/>
      <c r="O4431" s="327">
        <v>0.36</v>
      </c>
      <c r="P4431" s="326"/>
      <c r="Q4431" s="290">
        <v>0</v>
      </c>
    </row>
    <row r="4432" spans="1:17" ht="13.8" hidden="1" outlineLevel="1" collapsed="1" thickBot="1" x14ac:dyDescent="0.3">
      <c r="A4432" s="287"/>
      <c r="B4432" s="287"/>
      <c r="C4432" s="287"/>
      <c r="D4432" s="325">
        <v>100459762</v>
      </c>
      <c r="E4432" s="326"/>
      <c r="F4432" s="326"/>
      <c r="G4432" s="326"/>
      <c r="H4432" s="326"/>
      <c r="I4432" s="327">
        <v>0.17</v>
      </c>
      <c r="J4432" s="326"/>
      <c r="K4432" s="326"/>
      <c r="L4432" s="328"/>
      <c r="M4432" s="326"/>
      <c r="N4432" s="326"/>
      <c r="O4432" s="327">
        <v>0.17</v>
      </c>
      <c r="P4432" s="326"/>
      <c r="Q4432" s="290">
        <v>0</v>
      </c>
    </row>
    <row r="4433" spans="1:17" ht="13.8" hidden="1" outlineLevel="1" collapsed="1" thickBot="1" x14ac:dyDescent="0.3">
      <c r="A4433" s="287"/>
      <c r="B4433" s="287"/>
      <c r="C4433" s="287"/>
      <c r="D4433" s="325">
        <v>100459763</v>
      </c>
      <c r="E4433" s="326"/>
      <c r="F4433" s="326"/>
      <c r="G4433" s="326"/>
      <c r="H4433" s="326"/>
      <c r="I4433" s="327">
        <v>0.34</v>
      </c>
      <c r="J4433" s="326"/>
      <c r="K4433" s="326"/>
      <c r="L4433" s="328"/>
      <c r="M4433" s="326"/>
      <c r="N4433" s="326"/>
      <c r="O4433" s="327">
        <v>0.34</v>
      </c>
      <c r="P4433" s="326"/>
      <c r="Q4433" s="290">
        <v>0</v>
      </c>
    </row>
    <row r="4434" spans="1:17" ht="13.8" hidden="1" outlineLevel="1" collapsed="1" thickBot="1" x14ac:dyDescent="0.3">
      <c r="A4434" s="287"/>
      <c r="B4434" s="287"/>
      <c r="C4434" s="287"/>
      <c r="D4434" s="325">
        <v>100459764</v>
      </c>
      <c r="E4434" s="326"/>
      <c r="F4434" s="326"/>
      <c r="G4434" s="326"/>
      <c r="H4434" s="326"/>
      <c r="I4434" s="327">
        <v>0.17449999999999999</v>
      </c>
      <c r="J4434" s="326"/>
      <c r="K4434" s="326"/>
      <c r="L4434" s="328"/>
      <c r="M4434" s="326"/>
      <c r="N4434" s="326"/>
      <c r="O4434" s="327">
        <v>0.17449999999999999</v>
      </c>
      <c r="P4434" s="326"/>
      <c r="Q4434" s="290">
        <v>0</v>
      </c>
    </row>
    <row r="4435" spans="1:17" ht="13.8" hidden="1" outlineLevel="1" collapsed="1" thickBot="1" x14ac:dyDescent="0.3">
      <c r="A4435" s="287"/>
      <c r="B4435" s="287"/>
      <c r="C4435" s="287"/>
      <c r="D4435" s="325">
        <v>100459765</v>
      </c>
      <c r="E4435" s="326"/>
      <c r="F4435" s="326"/>
      <c r="G4435" s="326"/>
      <c r="H4435" s="326"/>
      <c r="I4435" s="327">
        <v>0.17</v>
      </c>
      <c r="J4435" s="326"/>
      <c r="K4435" s="326"/>
      <c r="L4435" s="328"/>
      <c r="M4435" s="326"/>
      <c r="N4435" s="326"/>
      <c r="O4435" s="327">
        <v>0.17</v>
      </c>
      <c r="P4435" s="326"/>
      <c r="Q4435" s="290">
        <v>0</v>
      </c>
    </row>
    <row r="4436" spans="1:17" ht="13.8" hidden="1" outlineLevel="1" collapsed="1" thickBot="1" x14ac:dyDescent="0.3">
      <c r="A4436" s="287"/>
      <c r="B4436" s="287"/>
      <c r="C4436" s="287"/>
      <c r="D4436" s="325">
        <v>100459767</v>
      </c>
      <c r="E4436" s="326"/>
      <c r="F4436" s="326"/>
      <c r="G4436" s="326"/>
      <c r="H4436" s="326"/>
      <c r="I4436" s="327">
        <v>0.17449999999999999</v>
      </c>
      <c r="J4436" s="326"/>
      <c r="K4436" s="326"/>
      <c r="L4436" s="328"/>
      <c r="M4436" s="326"/>
      <c r="N4436" s="326"/>
      <c r="O4436" s="327">
        <v>0.17449999999999999</v>
      </c>
      <c r="P4436" s="326"/>
      <c r="Q4436" s="290">
        <v>0</v>
      </c>
    </row>
    <row r="4437" spans="1:17" ht="13.8" hidden="1" outlineLevel="1" collapsed="1" thickBot="1" x14ac:dyDescent="0.3">
      <c r="A4437" s="287"/>
      <c r="B4437" s="287"/>
      <c r="C4437" s="287"/>
      <c r="D4437" s="325">
        <v>100459768</v>
      </c>
      <c r="E4437" s="326"/>
      <c r="F4437" s="326"/>
      <c r="G4437" s="326"/>
      <c r="H4437" s="326"/>
      <c r="I4437" s="327">
        <v>0.17</v>
      </c>
      <c r="J4437" s="326"/>
      <c r="K4437" s="326"/>
      <c r="L4437" s="328"/>
      <c r="M4437" s="326"/>
      <c r="N4437" s="326"/>
      <c r="O4437" s="327">
        <v>0.17</v>
      </c>
      <c r="P4437" s="326"/>
      <c r="Q4437" s="290">
        <v>0</v>
      </c>
    </row>
    <row r="4438" spans="1:17" ht="13.8" hidden="1" outlineLevel="1" collapsed="1" thickBot="1" x14ac:dyDescent="0.3">
      <c r="A4438" s="287"/>
      <c r="B4438" s="287"/>
      <c r="C4438" s="287"/>
      <c r="D4438" s="325">
        <v>100459769</v>
      </c>
      <c r="E4438" s="326"/>
      <c r="F4438" s="326"/>
      <c r="G4438" s="326"/>
      <c r="H4438" s="326"/>
      <c r="I4438" s="327">
        <v>0.4</v>
      </c>
      <c r="J4438" s="326"/>
      <c r="K4438" s="326"/>
      <c r="L4438" s="328"/>
      <c r="M4438" s="326"/>
      <c r="N4438" s="326"/>
      <c r="O4438" s="327">
        <v>0.4</v>
      </c>
      <c r="P4438" s="326"/>
      <c r="Q4438" s="290">
        <v>0</v>
      </c>
    </row>
    <row r="4439" spans="1:17" ht="13.8" hidden="1" outlineLevel="1" collapsed="1" thickBot="1" x14ac:dyDescent="0.3">
      <c r="A4439" s="287"/>
      <c r="B4439" s="287"/>
      <c r="C4439" s="287"/>
      <c r="D4439" s="325">
        <v>100459770</v>
      </c>
      <c r="E4439" s="326"/>
      <c r="F4439" s="326"/>
      <c r="G4439" s="326"/>
      <c r="H4439" s="326"/>
      <c r="I4439" s="327">
        <v>0.39</v>
      </c>
      <c r="J4439" s="326"/>
      <c r="K4439" s="326"/>
      <c r="L4439" s="328"/>
      <c r="M4439" s="326"/>
      <c r="N4439" s="326"/>
      <c r="O4439" s="327">
        <v>0.39</v>
      </c>
      <c r="P4439" s="326"/>
      <c r="Q4439" s="290">
        <v>0</v>
      </c>
    </row>
    <row r="4440" spans="1:17" ht="13.8" hidden="1" outlineLevel="1" collapsed="1" thickBot="1" x14ac:dyDescent="0.3">
      <c r="A4440" s="287"/>
      <c r="B4440" s="287"/>
      <c r="C4440" s="287"/>
      <c r="D4440" s="325">
        <v>100459771</v>
      </c>
      <c r="E4440" s="326"/>
      <c r="F4440" s="326"/>
      <c r="G4440" s="326"/>
      <c r="H4440" s="326"/>
      <c r="I4440" s="327">
        <v>0.17449999999999999</v>
      </c>
      <c r="J4440" s="326"/>
      <c r="K4440" s="326"/>
      <c r="L4440" s="328"/>
      <c r="M4440" s="326"/>
      <c r="N4440" s="326"/>
      <c r="O4440" s="327">
        <v>0.17449999999999999</v>
      </c>
      <c r="P4440" s="326"/>
      <c r="Q4440" s="290">
        <v>0</v>
      </c>
    </row>
    <row r="4441" spans="1:17" ht="13.8" hidden="1" outlineLevel="1" collapsed="1" thickBot="1" x14ac:dyDescent="0.3">
      <c r="A4441" s="287"/>
      <c r="B4441" s="287"/>
      <c r="C4441" s="287"/>
      <c r="D4441" s="325">
        <v>100459772</v>
      </c>
      <c r="E4441" s="326"/>
      <c r="F4441" s="326"/>
      <c r="G4441" s="326"/>
      <c r="H4441" s="326"/>
      <c r="I4441" s="327">
        <v>0.35</v>
      </c>
      <c r="J4441" s="326"/>
      <c r="K4441" s="326"/>
      <c r="L4441" s="328"/>
      <c r="M4441" s="326"/>
      <c r="N4441" s="326"/>
      <c r="O4441" s="327">
        <v>0.35</v>
      </c>
      <c r="P4441" s="326"/>
      <c r="Q4441" s="290">
        <v>0</v>
      </c>
    </row>
    <row r="4442" spans="1:17" ht="13.8" hidden="1" outlineLevel="1" collapsed="1" thickBot="1" x14ac:dyDescent="0.3">
      <c r="A4442" s="287"/>
      <c r="B4442" s="287"/>
      <c r="C4442" s="287"/>
      <c r="D4442" s="325">
        <v>100459773</v>
      </c>
      <c r="E4442" s="326"/>
      <c r="F4442" s="326"/>
      <c r="G4442" s="326"/>
      <c r="H4442" s="326"/>
      <c r="I4442" s="327">
        <v>7.0000000000000007E-2</v>
      </c>
      <c r="J4442" s="326"/>
      <c r="K4442" s="326"/>
      <c r="L4442" s="328"/>
      <c r="M4442" s="326"/>
      <c r="N4442" s="326"/>
      <c r="O4442" s="327">
        <v>7.0000000000000007E-2</v>
      </c>
      <c r="P4442" s="326"/>
      <c r="Q4442" s="290">
        <v>0</v>
      </c>
    </row>
    <row r="4443" spans="1:17" ht="13.8" hidden="1" outlineLevel="1" collapsed="1" thickBot="1" x14ac:dyDescent="0.3">
      <c r="A4443" s="287"/>
      <c r="B4443" s="287"/>
      <c r="C4443" s="287"/>
      <c r="D4443" s="325">
        <v>100459774</v>
      </c>
      <c r="E4443" s="326"/>
      <c r="F4443" s="326"/>
      <c r="G4443" s="326"/>
      <c r="H4443" s="326"/>
      <c r="I4443" s="327">
        <v>0.17449999999999999</v>
      </c>
      <c r="J4443" s="326"/>
      <c r="K4443" s="326"/>
      <c r="L4443" s="328"/>
      <c r="M4443" s="326"/>
      <c r="N4443" s="326"/>
      <c r="O4443" s="327">
        <v>0.17449999999999999</v>
      </c>
      <c r="P4443" s="326"/>
      <c r="Q4443" s="290">
        <v>0</v>
      </c>
    </row>
    <row r="4444" spans="1:17" ht="13.8" hidden="1" outlineLevel="1" collapsed="1" thickBot="1" x14ac:dyDescent="0.3">
      <c r="A4444" s="287"/>
      <c r="B4444" s="287"/>
      <c r="C4444" s="287"/>
      <c r="D4444" s="325">
        <v>100459775</v>
      </c>
      <c r="E4444" s="326"/>
      <c r="F4444" s="326"/>
      <c r="G4444" s="326"/>
      <c r="H4444" s="326"/>
      <c r="I4444" s="327">
        <v>0.74</v>
      </c>
      <c r="J4444" s="326"/>
      <c r="K4444" s="326"/>
      <c r="L4444" s="328"/>
      <c r="M4444" s="326"/>
      <c r="N4444" s="326"/>
      <c r="O4444" s="327">
        <v>0.74</v>
      </c>
      <c r="P4444" s="326"/>
      <c r="Q4444" s="290">
        <v>0</v>
      </c>
    </row>
    <row r="4445" spans="1:17" ht="13.8" hidden="1" outlineLevel="1" collapsed="1" thickBot="1" x14ac:dyDescent="0.3">
      <c r="A4445" s="287"/>
      <c r="B4445" s="287"/>
      <c r="C4445" s="287"/>
      <c r="D4445" s="325">
        <v>100459776</v>
      </c>
      <c r="E4445" s="326"/>
      <c r="F4445" s="326"/>
      <c r="G4445" s="326"/>
      <c r="H4445" s="326"/>
      <c r="I4445" s="327">
        <v>0.75</v>
      </c>
      <c r="J4445" s="326"/>
      <c r="K4445" s="326"/>
      <c r="L4445" s="328"/>
      <c r="M4445" s="326"/>
      <c r="N4445" s="326"/>
      <c r="O4445" s="327">
        <v>0.75</v>
      </c>
      <c r="P4445" s="326"/>
      <c r="Q4445" s="290">
        <v>0</v>
      </c>
    </row>
    <row r="4446" spans="1:17" ht="13.8" hidden="1" outlineLevel="1" collapsed="1" thickBot="1" x14ac:dyDescent="0.3">
      <c r="A4446" s="287"/>
      <c r="B4446" s="287"/>
      <c r="C4446" s="287"/>
      <c r="D4446" s="325">
        <v>100459777</v>
      </c>
      <c r="E4446" s="326"/>
      <c r="F4446" s="326"/>
      <c r="G4446" s="326"/>
      <c r="H4446" s="326"/>
      <c r="I4446" s="327">
        <v>0.95</v>
      </c>
      <c r="J4446" s="326"/>
      <c r="K4446" s="326"/>
      <c r="L4446" s="328"/>
      <c r="M4446" s="326"/>
      <c r="N4446" s="326"/>
      <c r="O4446" s="327">
        <v>0.95</v>
      </c>
      <c r="P4446" s="326"/>
      <c r="Q4446" s="290">
        <v>0</v>
      </c>
    </row>
    <row r="4447" spans="1:17" ht="13.8" hidden="1" outlineLevel="1" collapsed="1" thickBot="1" x14ac:dyDescent="0.3">
      <c r="A4447" s="287"/>
      <c r="B4447" s="287"/>
      <c r="C4447" s="287"/>
      <c r="D4447" s="325">
        <v>100459778</v>
      </c>
      <c r="E4447" s="326"/>
      <c r="F4447" s="326"/>
      <c r="G4447" s="326"/>
      <c r="H4447" s="326"/>
      <c r="I4447" s="327">
        <v>0.05</v>
      </c>
      <c r="J4447" s="326"/>
      <c r="K4447" s="326"/>
      <c r="L4447" s="328"/>
      <c r="M4447" s="326"/>
      <c r="N4447" s="326"/>
      <c r="O4447" s="327">
        <v>0.05</v>
      </c>
      <c r="P4447" s="326"/>
      <c r="Q4447" s="290">
        <v>0</v>
      </c>
    </row>
    <row r="4448" spans="1:17" ht="13.8" hidden="1" outlineLevel="1" collapsed="1" thickBot="1" x14ac:dyDescent="0.3">
      <c r="A4448" s="287"/>
      <c r="B4448" s="287"/>
      <c r="C4448" s="287"/>
      <c r="D4448" s="325">
        <v>100459779</v>
      </c>
      <c r="E4448" s="326"/>
      <c r="F4448" s="326"/>
      <c r="G4448" s="326"/>
      <c r="H4448" s="326"/>
      <c r="I4448" s="327">
        <v>0.8</v>
      </c>
      <c r="J4448" s="326"/>
      <c r="K4448" s="326"/>
      <c r="L4448" s="328"/>
      <c r="M4448" s="326"/>
      <c r="N4448" s="326"/>
      <c r="O4448" s="327">
        <v>0.8</v>
      </c>
      <c r="P4448" s="326"/>
      <c r="Q4448" s="290">
        <v>0</v>
      </c>
    </row>
    <row r="4449" spans="1:17" ht="13.8" hidden="1" outlineLevel="1" collapsed="1" thickBot="1" x14ac:dyDescent="0.3">
      <c r="A4449" s="287"/>
      <c r="B4449" s="287"/>
      <c r="C4449" s="287"/>
      <c r="D4449" s="325">
        <v>100459780</v>
      </c>
      <c r="E4449" s="326"/>
      <c r="F4449" s="326"/>
      <c r="G4449" s="326"/>
      <c r="H4449" s="326"/>
      <c r="I4449" s="327">
        <v>0.56999999999999995</v>
      </c>
      <c r="J4449" s="326"/>
      <c r="K4449" s="326"/>
      <c r="L4449" s="328"/>
      <c r="M4449" s="326"/>
      <c r="N4449" s="326"/>
      <c r="O4449" s="327">
        <v>0.56999999999999995</v>
      </c>
      <c r="P4449" s="326"/>
      <c r="Q4449" s="290">
        <v>0</v>
      </c>
    </row>
    <row r="4450" spans="1:17" ht="13.8" hidden="1" outlineLevel="1" collapsed="1" thickBot="1" x14ac:dyDescent="0.3">
      <c r="A4450" s="287"/>
      <c r="B4450" s="287"/>
      <c r="C4450" s="339" t="s">
        <v>279</v>
      </c>
      <c r="D4450" s="340"/>
      <c r="E4450" s="340"/>
      <c r="F4450" s="340"/>
      <c r="G4450" s="340"/>
      <c r="H4450" s="340"/>
      <c r="I4450" s="341">
        <v>470.60550000000893</v>
      </c>
      <c r="J4450" s="340"/>
      <c r="K4450" s="340"/>
      <c r="L4450" s="342"/>
      <c r="M4450" s="340"/>
      <c r="N4450" s="340"/>
      <c r="O4450" s="341">
        <v>470.60550000000893</v>
      </c>
      <c r="P4450" s="340"/>
      <c r="Q4450" s="291">
        <v>0</v>
      </c>
    </row>
    <row r="4451" spans="1:17" x14ac:dyDescent="0.25">
      <c r="A4451" s="287"/>
      <c r="B4451" s="343" t="s">
        <v>280</v>
      </c>
      <c r="C4451" s="344"/>
      <c r="D4451" s="344"/>
      <c r="E4451" s="344"/>
      <c r="F4451" s="344"/>
      <c r="G4451" s="344"/>
      <c r="H4451" s="344"/>
      <c r="I4451" s="345">
        <v>12936.108999999278</v>
      </c>
      <c r="J4451" s="344"/>
      <c r="K4451" s="344"/>
      <c r="L4451" s="346"/>
      <c r="M4451" s="344"/>
      <c r="N4451" s="344"/>
      <c r="O4451" s="345">
        <v>470.60550000000893</v>
      </c>
      <c r="P4451" s="344"/>
      <c r="Q4451" s="292">
        <v>12465.503500000001</v>
      </c>
    </row>
    <row r="4452" spans="1:17" x14ac:dyDescent="0.25">
      <c r="A4452" s="287"/>
      <c r="B4452" s="329" t="s">
        <v>41</v>
      </c>
      <c r="C4452" s="330"/>
      <c r="D4452" s="330"/>
      <c r="E4452" s="330"/>
      <c r="F4452" s="330"/>
      <c r="G4452" s="330"/>
      <c r="H4452" s="330"/>
      <c r="I4452" s="331"/>
      <c r="J4452" s="330"/>
      <c r="K4452" s="330"/>
      <c r="L4452" s="331"/>
      <c r="M4452" s="330"/>
      <c r="N4452" s="330"/>
      <c r="O4452" s="331"/>
      <c r="P4452" s="330"/>
      <c r="Q4452" s="288"/>
    </row>
    <row r="4453" spans="1:17" collapsed="1" x14ac:dyDescent="0.25">
      <c r="A4453" s="287"/>
      <c r="C4453" s="329" t="s">
        <v>281</v>
      </c>
      <c r="D4453" s="330"/>
      <c r="E4453" s="330"/>
      <c r="F4453" s="330"/>
      <c r="G4453" s="330"/>
      <c r="H4453" s="330"/>
      <c r="I4453" s="331"/>
      <c r="J4453" s="330"/>
      <c r="K4453" s="330"/>
      <c r="L4453" s="332">
        <v>73.260000000000005</v>
      </c>
      <c r="M4453" s="330"/>
      <c r="N4453" s="330"/>
      <c r="O4453" s="331"/>
      <c r="P4453" s="330"/>
      <c r="Q4453" s="289">
        <v>-73.260000000000005</v>
      </c>
    </row>
    <row r="4454" spans="1:17" hidden="1" outlineLevel="1" collapsed="1" x14ac:dyDescent="0.25">
      <c r="A4454" s="287"/>
      <c r="B4454" s="287"/>
      <c r="C4454" s="287"/>
      <c r="D4454" s="325">
        <v>100459888</v>
      </c>
      <c r="E4454" s="326"/>
      <c r="F4454" s="326"/>
      <c r="G4454" s="326"/>
      <c r="H4454" s="326"/>
      <c r="I4454" s="328"/>
      <c r="J4454" s="326"/>
      <c r="K4454" s="326"/>
      <c r="L4454" s="327">
        <v>9.18</v>
      </c>
      <c r="M4454" s="326"/>
      <c r="N4454" s="326"/>
      <c r="O4454" s="328"/>
      <c r="P4454" s="326"/>
      <c r="Q4454" s="290">
        <v>-9.18</v>
      </c>
    </row>
    <row r="4455" spans="1:17" hidden="1" outlineLevel="1" collapsed="1" x14ac:dyDescent="0.25">
      <c r="A4455" s="287"/>
      <c r="B4455" s="287"/>
      <c r="C4455" s="287"/>
      <c r="D4455" s="325">
        <v>100459913</v>
      </c>
      <c r="E4455" s="326"/>
      <c r="F4455" s="326"/>
      <c r="G4455" s="326"/>
      <c r="H4455" s="326"/>
      <c r="I4455" s="328"/>
      <c r="J4455" s="326"/>
      <c r="K4455" s="326"/>
      <c r="L4455" s="327">
        <v>9.2200000000000006</v>
      </c>
      <c r="M4455" s="326"/>
      <c r="N4455" s="326"/>
      <c r="O4455" s="328"/>
      <c r="P4455" s="326"/>
      <c r="Q4455" s="290">
        <v>-9.2200000000000006</v>
      </c>
    </row>
    <row r="4456" spans="1:17" hidden="1" outlineLevel="1" collapsed="1" x14ac:dyDescent="0.25">
      <c r="A4456" s="287"/>
      <c r="B4456" s="287"/>
      <c r="C4456" s="287"/>
      <c r="D4456" s="325">
        <v>100461033</v>
      </c>
      <c r="E4456" s="326"/>
      <c r="F4456" s="326"/>
      <c r="G4456" s="326"/>
      <c r="H4456" s="326"/>
      <c r="I4456" s="328"/>
      <c r="J4456" s="326"/>
      <c r="K4456" s="326"/>
      <c r="L4456" s="327">
        <v>6.12</v>
      </c>
      <c r="M4456" s="326"/>
      <c r="N4456" s="326"/>
      <c r="O4456" s="328"/>
      <c r="P4456" s="326"/>
      <c r="Q4456" s="290">
        <v>-6.12</v>
      </c>
    </row>
    <row r="4457" spans="1:17" hidden="1" outlineLevel="1" collapsed="1" x14ac:dyDescent="0.25">
      <c r="A4457" s="287"/>
      <c r="B4457" s="287"/>
      <c r="C4457" s="287"/>
      <c r="D4457" s="325">
        <v>100461021</v>
      </c>
      <c r="E4457" s="326"/>
      <c r="F4457" s="326"/>
      <c r="G4457" s="326"/>
      <c r="H4457" s="326"/>
      <c r="I4457" s="328"/>
      <c r="J4457" s="326"/>
      <c r="K4457" s="326"/>
      <c r="L4457" s="327">
        <v>4.1900000000000004</v>
      </c>
      <c r="M4457" s="326"/>
      <c r="N4457" s="326"/>
      <c r="O4457" s="328"/>
      <c r="P4457" s="326"/>
      <c r="Q4457" s="290">
        <v>-4.1900000000000004</v>
      </c>
    </row>
    <row r="4458" spans="1:17" hidden="1" outlineLevel="1" collapsed="1" x14ac:dyDescent="0.25">
      <c r="A4458" s="287"/>
      <c r="B4458" s="287"/>
      <c r="C4458" s="287"/>
      <c r="D4458" s="325">
        <v>100461056</v>
      </c>
      <c r="E4458" s="326"/>
      <c r="F4458" s="326"/>
      <c r="G4458" s="326"/>
      <c r="H4458" s="326"/>
      <c r="I4458" s="328"/>
      <c r="J4458" s="326"/>
      <c r="K4458" s="326"/>
      <c r="L4458" s="327">
        <v>3.95</v>
      </c>
      <c r="M4458" s="326"/>
      <c r="N4458" s="326"/>
      <c r="O4458" s="328"/>
      <c r="P4458" s="326"/>
      <c r="Q4458" s="290">
        <v>-3.95</v>
      </c>
    </row>
    <row r="4459" spans="1:17" hidden="1" outlineLevel="1" collapsed="1" x14ac:dyDescent="0.25">
      <c r="A4459" s="287"/>
      <c r="B4459" s="287"/>
      <c r="C4459" s="287"/>
      <c r="D4459" s="325">
        <v>100460997</v>
      </c>
      <c r="E4459" s="326"/>
      <c r="F4459" s="326"/>
      <c r="G4459" s="326"/>
      <c r="H4459" s="326"/>
      <c r="I4459" s="328"/>
      <c r="J4459" s="326"/>
      <c r="K4459" s="326"/>
      <c r="L4459" s="327">
        <v>4.7300000000000004</v>
      </c>
      <c r="M4459" s="326"/>
      <c r="N4459" s="326"/>
      <c r="O4459" s="328"/>
      <c r="P4459" s="326"/>
      <c r="Q4459" s="290">
        <v>-4.7300000000000004</v>
      </c>
    </row>
    <row r="4460" spans="1:17" hidden="1" outlineLevel="1" collapsed="1" x14ac:dyDescent="0.25">
      <c r="A4460" s="287"/>
      <c r="B4460" s="287"/>
      <c r="C4460" s="287"/>
      <c r="D4460" s="325">
        <v>100460874</v>
      </c>
      <c r="E4460" s="326"/>
      <c r="F4460" s="326"/>
      <c r="G4460" s="326"/>
      <c r="H4460" s="326"/>
      <c r="I4460" s="328"/>
      <c r="J4460" s="326"/>
      <c r="K4460" s="326"/>
      <c r="L4460" s="327">
        <v>9</v>
      </c>
      <c r="M4460" s="326"/>
      <c r="N4460" s="326"/>
      <c r="O4460" s="328"/>
      <c r="P4460" s="326"/>
      <c r="Q4460" s="290">
        <v>-9</v>
      </c>
    </row>
    <row r="4461" spans="1:17" hidden="1" outlineLevel="1" collapsed="1" x14ac:dyDescent="0.25">
      <c r="A4461" s="287"/>
      <c r="B4461" s="287"/>
      <c r="C4461" s="287"/>
      <c r="D4461" s="325">
        <v>100462685</v>
      </c>
      <c r="E4461" s="326"/>
      <c r="F4461" s="326"/>
      <c r="G4461" s="326"/>
      <c r="H4461" s="326"/>
      <c r="I4461" s="328"/>
      <c r="J4461" s="326"/>
      <c r="K4461" s="326"/>
      <c r="L4461" s="327">
        <v>8.75</v>
      </c>
      <c r="M4461" s="326"/>
      <c r="N4461" s="326"/>
      <c r="O4461" s="328"/>
      <c r="P4461" s="326"/>
      <c r="Q4461" s="290">
        <v>-8.75</v>
      </c>
    </row>
    <row r="4462" spans="1:17" hidden="1" outlineLevel="1" collapsed="1" x14ac:dyDescent="0.25">
      <c r="A4462" s="287"/>
      <c r="B4462" s="287"/>
      <c r="C4462" s="287"/>
      <c r="D4462" s="325">
        <v>100462686</v>
      </c>
      <c r="E4462" s="326"/>
      <c r="F4462" s="326"/>
      <c r="G4462" s="326"/>
      <c r="H4462" s="326"/>
      <c r="I4462" s="328"/>
      <c r="J4462" s="326"/>
      <c r="K4462" s="326"/>
      <c r="L4462" s="327">
        <v>8.7899999999999991</v>
      </c>
      <c r="M4462" s="326"/>
      <c r="N4462" s="326"/>
      <c r="O4462" s="328"/>
      <c r="P4462" s="326"/>
      <c r="Q4462" s="290">
        <v>-8.7899999999999991</v>
      </c>
    </row>
    <row r="4463" spans="1:17" hidden="1" outlineLevel="1" collapsed="1" x14ac:dyDescent="0.25">
      <c r="A4463" s="287"/>
      <c r="B4463" s="287"/>
      <c r="C4463" s="287"/>
      <c r="D4463" s="325">
        <v>100462715</v>
      </c>
      <c r="E4463" s="326"/>
      <c r="F4463" s="326"/>
      <c r="G4463" s="326"/>
      <c r="H4463" s="326"/>
      <c r="I4463" s="328"/>
      <c r="J4463" s="326"/>
      <c r="K4463" s="326"/>
      <c r="L4463" s="327">
        <v>4.49</v>
      </c>
      <c r="M4463" s="326"/>
      <c r="N4463" s="326"/>
      <c r="O4463" s="328"/>
      <c r="P4463" s="326"/>
      <c r="Q4463" s="290">
        <v>-4.49</v>
      </c>
    </row>
    <row r="4464" spans="1:17" hidden="1" outlineLevel="1" collapsed="1" x14ac:dyDescent="0.25">
      <c r="A4464" s="287"/>
      <c r="B4464" s="287"/>
      <c r="C4464" s="287"/>
      <c r="D4464" s="325">
        <v>100462790</v>
      </c>
      <c r="E4464" s="326"/>
      <c r="F4464" s="326"/>
      <c r="G4464" s="326"/>
      <c r="H4464" s="326"/>
      <c r="I4464" s="328"/>
      <c r="J4464" s="326"/>
      <c r="K4464" s="326"/>
      <c r="L4464" s="327">
        <v>4.84</v>
      </c>
      <c r="M4464" s="326"/>
      <c r="N4464" s="326"/>
      <c r="O4464" s="328"/>
      <c r="P4464" s="326"/>
      <c r="Q4464" s="290">
        <v>-4.84</v>
      </c>
    </row>
    <row r="4465" spans="1:17" hidden="1" outlineLevel="1" collapsed="1" x14ac:dyDescent="0.25">
      <c r="A4465" s="287"/>
      <c r="B4465" s="287"/>
      <c r="C4465" s="339" t="s">
        <v>282</v>
      </c>
      <c r="D4465" s="340"/>
      <c r="E4465" s="340"/>
      <c r="F4465" s="340"/>
      <c r="G4465" s="340"/>
      <c r="H4465" s="340"/>
      <c r="I4465" s="342"/>
      <c r="J4465" s="340"/>
      <c r="K4465" s="340"/>
      <c r="L4465" s="341">
        <v>73.260000000000005</v>
      </c>
      <c r="M4465" s="340"/>
      <c r="N4465" s="340"/>
      <c r="O4465" s="342"/>
      <c r="P4465" s="340"/>
      <c r="Q4465" s="291">
        <v>-73.260000000000005</v>
      </c>
    </row>
    <row r="4466" spans="1:17" collapsed="1" x14ac:dyDescent="0.25">
      <c r="A4466" s="287"/>
      <c r="C4466" s="329" t="s">
        <v>283</v>
      </c>
      <c r="D4466" s="330"/>
      <c r="E4466" s="330"/>
      <c r="F4466" s="330"/>
      <c r="G4466" s="330"/>
      <c r="H4466" s="330"/>
      <c r="I4466" s="332">
        <v>4.4899999999999993</v>
      </c>
      <c r="J4466" s="330"/>
      <c r="K4466" s="330"/>
      <c r="L4466" s="331"/>
      <c r="M4466" s="330"/>
      <c r="N4466" s="330"/>
      <c r="O4466" s="331"/>
      <c r="P4466" s="330"/>
      <c r="Q4466" s="289">
        <v>4.4899999999999993</v>
      </c>
    </row>
    <row r="4467" spans="1:17" hidden="1" outlineLevel="1" collapsed="1" x14ac:dyDescent="0.25">
      <c r="A4467" s="287"/>
      <c r="B4467" s="287"/>
      <c r="C4467" s="287"/>
      <c r="D4467" s="325">
        <v>100462493</v>
      </c>
      <c r="E4467" s="326"/>
      <c r="F4467" s="326"/>
      <c r="G4467" s="326"/>
      <c r="H4467" s="326"/>
      <c r="I4467" s="327">
        <v>0.08</v>
      </c>
      <c r="J4467" s="326"/>
      <c r="K4467" s="326"/>
      <c r="L4467" s="328"/>
      <c r="M4467" s="326"/>
      <c r="N4467" s="326"/>
      <c r="O4467" s="328"/>
      <c r="P4467" s="326"/>
      <c r="Q4467" s="290">
        <v>0.08</v>
      </c>
    </row>
    <row r="4468" spans="1:17" hidden="1" outlineLevel="1" collapsed="1" x14ac:dyDescent="0.25">
      <c r="A4468" s="287"/>
      <c r="B4468" s="287"/>
      <c r="C4468" s="287"/>
      <c r="D4468" s="325">
        <v>100461972</v>
      </c>
      <c r="E4468" s="326"/>
      <c r="F4468" s="326"/>
      <c r="G4468" s="326"/>
      <c r="H4468" s="326"/>
      <c r="I4468" s="327">
        <v>0.23</v>
      </c>
      <c r="J4468" s="326"/>
      <c r="K4468" s="326"/>
      <c r="L4468" s="328"/>
      <c r="M4468" s="326"/>
      <c r="N4468" s="326"/>
      <c r="O4468" s="328"/>
      <c r="P4468" s="326"/>
      <c r="Q4468" s="290">
        <v>0.23</v>
      </c>
    </row>
    <row r="4469" spans="1:17" hidden="1" outlineLevel="1" collapsed="1" x14ac:dyDescent="0.25">
      <c r="A4469" s="287"/>
      <c r="B4469" s="287"/>
      <c r="C4469" s="287"/>
      <c r="D4469" s="325">
        <v>100461388</v>
      </c>
      <c r="E4469" s="326"/>
      <c r="F4469" s="326"/>
      <c r="G4469" s="326"/>
      <c r="H4469" s="326"/>
      <c r="I4469" s="327">
        <v>0.11</v>
      </c>
      <c r="J4469" s="326"/>
      <c r="K4469" s="326"/>
      <c r="L4469" s="328"/>
      <c r="M4469" s="326"/>
      <c r="N4469" s="326"/>
      <c r="O4469" s="328"/>
      <c r="P4469" s="326"/>
      <c r="Q4469" s="290">
        <v>0.11</v>
      </c>
    </row>
    <row r="4470" spans="1:17" hidden="1" outlineLevel="1" collapsed="1" x14ac:dyDescent="0.25">
      <c r="A4470" s="287"/>
      <c r="B4470" s="287"/>
      <c r="C4470" s="287"/>
      <c r="D4470" s="325">
        <v>100460034</v>
      </c>
      <c r="E4470" s="326"/>
      <c r="F4470" s="326"/>
      <c r="G4470" s="326"/>
      <c r="H4470" s="326"/>
      <c r="I4470" s="327">
        <v>0.16</v>
      </c>
      <c r="J4470" s="326"/>
      <c r="K4470" s="326"/>
      <c r="L4470" s="328"/>
      <c r="M4470" s="326"/>
      <c r="N4470" s="326"/>
      <c r="O4470" s="328"/>
      <c r="P4470" s="326"/>
      <c r="Q4470" s="290">
        <v>0.16</v>
      </c>
    </row>
    <row r="4471" spans="1:17" hidden="1" outlineLevel="1" collapsed="1" x14ac:dyDescent="0.25">
      <c r="A4471" s="287"/>
      <c r="B4471" s="287"/>
      <c r="C4471" s="287"/>
      <c r="D4471" s="325">
        <v>100460132</v>
      </c>
      <c r="E4471" s="326"/>
      <c r="F4471" s="326"/>
      <c r="G4471" s="326"/>
      <c r="H4471" s="326"/>
      <c r="I4471" s="327">
        <v>0.13</v>
      </c>
      <c r="J4471" s="326"/>
      <c r="K4471" s="326"/>
      <c r="L4471" s="328"/>
      <c r="M4471" s="326"/>
      <c r="N4471" s="326"/>
      <c r="O4471" s="328"/>
      <c r="P4471" s="326"/>
      <c r="Q4471" s="290">
        <v>0.13</v>
      </c>
    </row>
    <row r="4472" spans="1:17" hidden="1" outlineLevel="1" collapsed="1" x14ac:dyDescent="0.25">
      <c r="A4472" s="287"/>
      <c r="B4472" s="287"/>
      <c r="C4472" s="287"/>
      <c r="D4472" s="325">
        <v>100460431</v>
      </c>
      <c r="E4472" s="326"/>
      <c r="F4472" s="326"/>
      <c r="G4472" s="326"/>
      <c r="H4472" s="326"/>
      <c r="I4472" s="327">
        <v>0.15</v>
      </c>
      <c r="J4472" s="326"/>
      <c r="K4472" s="326"/>
      <c r="L4472" s="328"/>
      <c r="M4472" s="326"/>
      <c r="N4472" s="326"/>
      <c r="O4472" s="328"/>
      <c r="P4472" s="326"/>
      <c r="Q4472" s="290">
        <v>0.15</v>
      </c>
    </row>
    <row r="4473" spans="1:17" hidden="1" outlineLevel="1" collapsed="1" x14ac:dyDescent="0.25">
      <c r="A4473" s="287"/>
      <c r="B4473" s="287"/>
      <c r="C4473" s="287"/>
      <c r="D4473" s="325">
        <v>100460442</v>
      </c>
      <c r="E4473" s="326"/>
      <c r="F4473" s="326"/>
      <c r="G4473" s="326"/>
      <c r="H4473" s="326"/>
      <c r="I4473" s="327">
        <v>0.8</v>
      </c>
      <c r="J4473" s="326"/>
      <c r="K4473" s="326"/>
      <c r="L4473" s="328"/>
      <c r="M4473" s="326"/>
      <c r="N4473" s="326"/>
      <c r="O4473" s="328"/>
      <c r="P4473" s="326"/>
      <c r="Q4473" s="290">
        <v>0.8</v>
      </c>
    </row>
    <row r="4474" spans="1:17" hidden="1" outlineLevel="1" collapsed="1" x14ac:dyDescent="0.25">
      <c r="A4474" s="287"/>
      <c r="B4474" s="287"/>
      <c r="C4474" s="287"/>
      <c r="D4474" s="325">
        <v>100460522</v>
      </c>
      <c r="E4474" s="326"/>
      <c r="F4474" s="326"/>
      <c r="G4474" s="326"/>
      <c r="H4474" s="326"/>
      <c r="I4474" s="327">
        <v>0.19</v>
      </c>
      <c r="J4474" s="326"/>
      <c r="K4474" s="326"/>
      <c r="L4474" s="328"/>
      <c r="M4474" s="326"/>
      <c r="N4474" s="326"/>
      <c r="O4474" s="328"/>
      <c r="P4474" s="326"/>
      <c r="Q4474" s="290">
        <v>0.19</v>
      </c>
    </row>
    <row r="4475" spans="1:17" hidden="1" outlineLevel="1" collapsed="1" x14ac:dyDescent="0.25">
      <c r="A4475" s="287"/>
      <c r="B4475" s="287"/>
      <c r="C4475" s="287"/>
      <c r="D4475" s="325">
        <v>100460511</v>
      </c>
      <c r="E4475" s="326"/>
      <c r="F4475" s="326"/>
      <c r="G4475" s="326"/>
      <c r="H4475" s="326"/>
      <c r="I4475" s="327">
        <v>0.85</v>
      </c>
      <c r="J4475" s="326"/>
      <c r="K4475" s="326"/>
      <c r="L4475" s="328"/>
      <c r="M4475" s="326"/>
      <c r="N4475" s="326"/>
      <c r="O4475" s="328"/>
      <c r="P4475" s="326"/>
      <c r="Q4475" s="290">
        <v>0.85</v>
      </c>
    </row>
    <row r="4476" spans="1:17" hidden="1" outlineLevel="1" collapsed="1" x14ac:dyDescent="0.25">
      <c r="A4476" s="287"/>
      <c r="B4476" s="287"/>
      <c r="C4476" s="287"/>
      <c r="D4476" s="325">
        <v>100463523</v>
      </c>
      <c r="E4476" s="326"/>
      <c r="F4476" s="326"/>
      <c r="G4476" s="326"/>
      <c r="H4476" s="326"/>
      <c r="I4476" s="327">
        <v>1.65</v>
      </c>
      <c r="J4476" s="326"/>
      <c r="K4476" s="326"/>
      <c r="L4476" s="328"/>
      <c r="M4476" s="326"/>
      <c r="N4476" s="326"/>
      <c r="O4476" s="328"/>
      <c r="P4476" s="326"/>
      <c r="Q4476" s="290">
        <v>1.65</v>
      </c>
    </row>
    <row r="4477" spans="1:17" hidden="1" outlineLevel="1" collapsed="1" x14ac:dyDescent="0.25">
      <c r="A4477" s="287"/>
      <c r="B4477" s="287"/>
      <c r="C4477" s="287"/>
      <c r="D4477" s="325">
        <v>100463447</v>
      </c>
      <c r="E4477" s="326"/>
      <c r="F4477" s="326"/>
      <c r="G4477" s="326"/>
      <c r="H4477" s="326"/>
      <c r="I4477" s="327">
        <v>0.14000000000000001</v>
      </c>
      <c r="J4477" s="326"/>
      <c r="K4477" s="326"/>
      <c r="L4477" s="328"/>
      <c r="M4477" s="326"/>
      <c r="N4477" s="326"/>
      <c r="O4477" s="328"/>
      <c r="P4477" s="326"/>
      <c r="Q4477" s="290">
        <v>0.14000000000000001</v>
      </c>
    </row>
    <row r="4478" spans="1:17" hidden="1" outlineLevel="1" collapsed="1" x14ac:dyDescent="0.25">
      <c r="A4478" s="287"/>
      <c r="B4478" s="287"/>
      <c r="C4478" s="339" t="s">
        <v>284</v>
      </c>
      <c r="D4478" s="340"/>
      <c r="E4478" s="340"/>
      <c r="F4478" s="340"/>
      <c r="G4478" s="340"/>
      <c r="H4478" s="340"/>
      <c r="I4478" s="341">
        <v>4.4899999999999993</v>
      </c>
      <c r="J4478" s="340"/>
      <c r="K4478" s="340"/>
      <c r="L4478" s="342"/>
      <c r="M4478" s="340"/>
      <c r="N4478" s="340"/>
      <c r="O4478" s="342"/>
      <c r="P4478" s="340"/>
      <c r="Q4478" s="291">
        <v>4.4899999999999993</v>
      </c>
    </row>
    <row r="4479" spans="1:17" ht="13.8" collapsed="1" thickBot="1" x14ac:dyDescent="0.3">
      <c r="A4479" s="287"/>
      <c r="C4479" s="329" t="s">
        <v>285</v>
      </c>
      <c r="D4479" s="330"/>
      <c r="E4479" s="330"/>
      <c r="F4479" s="330"/>
      <c r="G4479" s="330"/>
      <c r="H4479" s="330"/>
      <c r="I4479" s="332">
        <v>18.404499999999992</v>
      </c>
      <c r="J4479" s="330"/>
      <c r="K4479" s="330"/>
      <c r="L4479" s="331"/>
      <c r="M4479" s="330"/>
      <c r="N4479" s="330"/>
      <c r="O4479" s="331"/>
      <c r="P4479" s="330"/>
      <c r="Q4479" s="289">
        <v>18.404499999999992</v>
      </c>
    </row>
    <row r="4480" spans="1:17" ht="13.8" hidden="1" outlineLevel="1" collapsed="1" thickBot="1" x14ac:dyDescent="0.3">
      <c r="A4480" s="287"/>
      <c r="B4480" s="287"/>
      <c r="C4480" s="287"/>
      <c r="D4480" s="325">
        <v>100463419</v>
      </c>
      <c r="E4480" s="326"/>
      <c r="F4480" s="326"/>
      <c r="G4480" s="326"/>
      <c r="H4480" s="326"/>
      <c r="I4480" s="327">
        <v>0.17449999999999999</v>
      </c>
      <c r="J4480" s="326"/>
      <c r="K4480" s="326"/>
      <c r="L4480" s="328"/>
      <c r="M4480" s="326"/>
      <c r="N4480" s="326"/>
      <c r="O4480" s="328"/>
      <c r="P4480" s="326"/>
      <c r="Q4480" s="290">
        <v>0.17449999999999999</v>
      </c>
    </row>
    <row r="4481" spans="1:17" ht="13.8" hidden="1" outlineLevel="1" collapsed="1" thickBot="1" x14ac:dyDescent="0.3">
      <c r="A4481" s="287"/>
      <c r="B4481" s="287"/>
      <c r="C4481" s="287"/>
      <c r="D4481" s="325">
        <v>100463361</v>
      </c>
      <c r="E4481" s="326"/>
      <c r="F4481" s="326"/>
      <c r="G4481" s="326"/>
      <c r="H4481" s="326"/>
      <c r="I4481" s="327">
        <v>0.17449999999999999</v>
      </c>
      <c r="J4481" s="326"/>
      <c r="K4481" s="326"/>
      <c r="L4481" s="328"/>
      <c r="M4481" s="326"/>
      <c r="N4481" s="326"/>
      <c r="O4481" s="328"/>
      <c r="P4481" s="326"/>
      <c r="Q4481" s="290">
        <v>0.17449999999999999</v>
      </c>
    </row>
    <row r="4482" spans="1:17" ht="13.8" hidden="1" outlineLevel="1" collapsed="1" thickBot="1" x14ac:dyDescent="0.3">
      <c r="A4482" s="287"/>
      <c r="B4482" s="287"/>
      <c r="C4482" s="287"/>
      <c r="D4482" s="325">
        <v>100463133</v>
      </c>
      <c r="E4482" s="326"/>
      <c r="F4482" s="326"/>
      <c r="G4482" s="326"/>
      <c r="H4482" s="326"/>
      <c r="I4482" s="327">
        <v>0.17449999999999999</v>
      </c>
      <c r="J4482" s="326"/>
      <c r="K4482" s="326"/>
      <c r="L4482" s="328"/>
      <c r="M4482" s="326"/>
      <c r="N4482" s="326"/>
      <c r="O4482" s="328"/>
      <c r="P4482" s="326"/>
      <c r="Q4482" s="290">
        <v>0.17449999999999999</v>
      </c>
    </row>
    <row r="4483" spans="1:17" ht="13.8" hidden="1" outlineLevel="1" collapsed="1" thickBot="1" x14ac:dyDescent="0.3">
      <c r="A4483" s="287"/>
      <c r="B4483" s="287"/>
      <c r="C4483" s="287"/>
      <c r="D4483" s="325">
        <v>100462894</v>
      </c>
      <c r="E4483" s="326"/>
      <c r="F4483" s="326"/>
      <c r="G4483" s="326"/>
      <c r="H4483" s="326"/>
      <c r="I4483" s="327">
        <v>0.17449999999999999</v>
      </c>
      <c r="J4483" s="326"/>
      <c r="K4483" s="326"/>
      <c r="L4483" s="328"/>
      <c r="M4483" s="326"/>
      <c r="N4483" s="326"/>
      <c r="O4483" s="328"/>
      <c r="P4483" s="326"/>
      <c r="Q4483" s="290">
        <v>0.17449999999999999</v>
      </c>
    </row>
    <row r="4484" spans="1:17" ht="13.8" hidden="1" outlineLevel="1" collapsed="1" thickBot="1" x14ac:dyDescent="0.3">
      <c r="A4484" s="287"/>
      <c r="B4484" s="287"/>
      <c r="C4484" s="287"/>
      <c r="D4484" s="325">
        <v>100462909</v>
      </c>
      <c r="E4484" s="326"/>
      <c r="F4484" s="326"/>
      <c r="G4484" s="326"/>
      <c r="H4484" s="326"/>
      <c r="I4484" s="327">
        <v>0.17449999999999999</v>
      </c>
      <c r="J4484" s="326"/>
      <c r="K4484" s="326"/>
      <c r="L4484" s="328"/>
      <c r="M4484" s="326"/>
      <c r="N4484" s="326"/>
      <c r="O4484" s="328"/>
      <c r="P4484" s="326"/>
      <c r="Q4484" s="290">
        <v>0.17449999999999999</v>
      </c>
    </row>
    <row r="4485" spans="1:17" ht="13.8" hidden="1" outlineLevel="1" collapsed="1" thickBot="1" x14ac:dyDescent="0.3">
      <c r="A4485" s="287"/>
      <c r="B4485" s="287"/>
      <c r="C4485" s="287"/>
      <c r="D4485" s="325">
        <v>100462915</v>
      </c>
      <c r="E4485" s="326"/>
      <c r="F4485" s="326"/>
      <c r="G4485" s="326"/>
      <c r="H4485" s="326"/>
      <c r="I4485" s="327">
        <v>7.0000000000000007E-2</v>
      </c>
      <c r="J4485" s="326"/>
      <c r="K4485" s="326"/>
      <c r="L4485" s="328"/>
      <c r="M4485" s="326"/>
      <c r="N4485" s="326"/>
      <c r="O4485" s="328"/>
      <c r="P4485" s="326"/>
      <c r="Q4485" s="290">
        <v>7.0000000000000007E-2</v>
      </c>
    </row>
    <row r="4486" spans="1:17" ht="13.8" hidden="1" outlineLevel="1" collapsed="1" thickBot="1" x14ac:dyDescent="0.3">
      <c r="A4486" s="287"/>
      <c r="B4486" s="287"/>
      <c r="C4486" s="287"/>
      <c r="D4486" s="325">
        <v>100463453</v>
      </c>
      <c r="E4486" s="326"/>
      <c r="F4486" s="326"/>
      <c r="G4486" s="326"/>
      <c r="H4486" s="326"/>
      <c r="I4486" s="327">
        <v>0.17449999999999999</v>
      </c>
      <c r="J4486" s="326"/>
      <c r="K4486" s="326"/>
      <c r="L4486" s="328"/>
      <c r="M4486" s="326"/>
      <c r="N4486" s="326"/>
      <c r="O4486" s="328"/>
      <c r="P4486" s="326"/>
      <c r="Q4486" s="290">
        <v>0.17449999999999999</v>
      </c>
    </row>
    <row r="4487" spans="1:17" ht="13.8" hidden="1" outlineLevel="1" collapsed="1" thickBot="1" x14ac:dyDescent="0.3">
      <c r="A4487" s="287"/>
      <c r="B4487" s="287"/>
      <c r="C4487" s="287"/>
      <c r="D4487" s="325">
        <v>100463498</v>
      </c>
      <c r="E4487" s="326"/>
      <c r="F4487" s="326"/>
      <c r="G4487" s="326"/>
      <c r="H4487" s="326"/>
      <c r="I4487" s="327">
        <v>0.17449999999999999</v>
      </c>
      <c r="J4487" s="326"/>
      <c r="K4487" s="326"/>
      <c r="L4487" s="328"/>
      <c r="M4487" s="326"/>
      <c r="N4487" s="326"/>
      <c r="O4487" s="328"/>
      <c r="P4487" s="326"/>
      <c r="Q4487" s="290">
        <v>0.17449999999999999</v>
      </c>
    </row>
    <row r="4488" spans="1:17" ht="13.8" hidden="1" outlineLevel="1" collapsed="1" thickBot="1" x14ac:dyDescent="0.3">
      <c r="A4488" s="287"/>
      <c r="B4488" s="287"/>
      <c r="C4488" s="287"/>
      <c r="D4488" s="325">
        <v>100463804</v>
      </c>
      <c r="E4488" s="326"/>
      <c r="F4488" s="326"/>
      <c r="G4488" s="326"/>
      <c r="H4488" s="326"/>
      <c r="I4488" s="327">
        <v>1.47</v>
      </c>
      <c r="J4488" s="326"/>
      <c r="K4488" s="326"/>
      <c r="L4488" s="328"/>
      <c r="M4488" s="326"/>
      <c r="N4488" s="326"/>
      <c r="O4488" s="328"/>
      <c r="P4488" s="326"/>
      <c r="Q4488" s="290">
        <v>1.47</v>
      </c>
    </row>
    <row r="4489" spans="1:17" ht="13.8" hidden="1" outlineLevel="1" collapsed="1" thickBot="1" x14ac:dyDescent="0.3">
      <c r="A4489" s="287"/>
      <c r="B4489" s="287"/>
      <c r="C4489" s="287"/>
      <c r="D4489" s="325">
        <v>100463870</v>
      </c>
      <c r="E4489" s="326"/>
      <c r="F4489" s="326"/>
      <c r="G4489" s="326"/>
      <c r="H4489" s="326"/>
      <c r="I4489" s="327">
        <v>0.17449999999999999</v>
      </c>
      <c r="J4489" s="326"/>
      <c r="K4489" s="326"/>
      <c r="L4489" s="328"/>
      <c r="M4489" s="326"/>
      <c r="N4489" s="326"/>
      <c r="O4489" s="328"/>
      <c r="P4489" s="326"/>
      <c r="Q4489" s="290">
        <v>0.17449999999999999</v>
      </c>
    </row>
    <row r="4490" spans="1:17" ht="13.8" hidden="1" outlineLevel="1" collapsed="1" thickBot="1" x14ac:dyDescent="0.3">
      <c r="A4490" s="287"/>
      <c r="B4490" s="287"/>
      <c r="C4490" s="287"/>
      <c r="D4490" s="325">
        <v>100460657</v>
      </c>
      <c r="E4490" s="326"/>
      <c r="F4490" s="326"/>
      <c r="G4490" s="326"/>
      <c r="H4490" s="326"/>
      <c r="I4490" s="327">
        <v>0.19</v>
      </c>
      <c r="J4490" s="326"/>
      <c r="K4490" s="326"/>
      <c r="L4490" s="328"/>
      <c r="M4490" s="326"/>
      <c r="N4490" s="326"/>
      <c r="O4490" s="328"/>
      <c r="P4490" s="326"/>
      <c r="Q4490" s="290">
        <v>0.19</v>
      </c>
    </row>
    <row r="4491" spans="1:17" ht="13.8" hidden="1" outlineLevel="1" collapsed="1" thickBot="1" x14ac:dyDescent="0.3">
      <c r="A4491" s="287"/>
      <c r="B4491" s="287"/>
      <c r="C4491" s="287"/>
      <c r="D4491" s="325">
        <v>100460215</v>
      </c>
      <c r="E4491" s="326"/>
      <c r="F4491" s="326"/>
      <c r="G4491" s="326"/>
      <c r="H4491" s="326"/>
      <c r="I4491" s="327">
        <v>0.17449999999999999</v>
      </c>
      <c r="J4491" s="326"/>
      <c r="K4491" s="326"/>
      <c r="L4491" s="328"/>
      <c r="M4491" s="326"/>
      <c r="N4491" s="326"/>
      <c r="O4491" s="328"/>
      <c r="P4491" s="326"/>
      <c r="Q4491" s="290">
        <v>0.17449999999999999</v>
      </c>
    </row>
    <row r="4492" spans="1:17" ht="13.8" hidden="1" outlineLevel="1" collapsed="1" thickBot="1" x14ac:dyDescent="0.3">
      <c r="A4492" s="287"/>
      <c r="B4492" s="287"/>
      <c r="C4492" s="287"/>
      <c r="D4492" s="325">
        <v>100459995</v>
      </c>
      <c r="E4492" s="326"/>
      <c r="F4492" s="326"/>
      <c r="G4492" s="326"/>
      <c r="H4492" s="326"/>
      <c r="I4492" s="327">
        <v>0.17449999999999999</v>
      </c>
      <c r="J4492" s="326"/>
      <c r="K4492" s="326"/>
      <c r="L4492" s="328"/>
      <c r="M4492" s="326"/>
      <c r="N4492" s="326"/>
      <c r="O4492" s="328"/>
      <c r="P4492" s="326"/>
      <c r="Q4492" s="290">
        <v>0.17449999999999999</v>
      </c>
    </row>
    <row r="4493" spans="1:17" ht="13.8" hidden="1" outlineLevel="1" collapsed="1" thickBot="1" x14ac:dyDescent="0.3">
      <c r="A4493" s="287"/>
      <c r="B4493" s="287"/>
      <c r="C4493" s="287"/>
      <c r="D4493" s="325">
        <v>100459844</v>
      </c>
      <c r="E4493" s="326"/>
      <c r="F4493" s="326"/>
      <c r="G4493" s="326"/>
      <c r="H4493" s="326"/>
      <c r="I4493" s="327">
        <v>0.17449999999999999</v>
      </c>
      <c r="J4493" s="326"/>
      <c r="K4493" s="326"/>
      <c r="L4493" s="328"/>
      <c r="M4493" s="326"/>
      <c r="N4493" s="326"/>
      <c r="O4493" s="328"/>
      <c r="P4493" s="326"/>
      <c r="Q4493" s="290">
        <v>0.17449999999999999</v>
      </c>
    </row>
    <row r="4494" spans="1:17" ht="13.8" hidden="1" outlineLevel="1" collapsed="1" thickBot="1" x14ac:dyDescent="0.3">
      <c r="A4494" s="287"/>
      <c r="B4494" s="287"/>
      <c r="C4494" s="287"/>
      <c r="D4494" s="325">
        <v>100459656</v>
      </c>
      <c r="E4494" s="326"/>
      <c r="F4494" s="326"/>
      <c r="G4494" s="326"/>
      <c r="H4494" s="326"/>
      <c r="I4494" s="327">
        <v>1.78</v>
      </c>
      <c r="J4494" s="326"/>
      <c r="K4494" s="326"/>
      <c r="L4494" s="328"/>
      <c r="M4494" s="326"/>
      <c r="N4494" s="326"/>
      <c r="O4494" s="328"/>
      <c r="P4494" s="326"/>
      <c r="Q4494" s="290">
        <v>1.78</v>
      </c>
    </row>
    <row r="4495" spans="1:17" ht="13.8" hidden="1" outlineLevel="1" collapsed="1" thickBot="1" x14ac:dyDescent="0.3">
      <c r="A4495" s="287"/>
      <c r="B4495" s="287"/>
      <c r="C4495" s="287"/>
      <c r="D4495" s="325">
        <v>100459466</v>
      </c>
      <c r="E4495" s="326"/>
      <c r="F4495" s="326"/>
      <c r="G4495" s="326"/>
      <c r="H4495" s="326"/>
      <c r="I4495" s="327">
        <v>0.75</v>
      </c>
      <c r="J4495" s="326"/>
      <c r="K4495" s="326"/>
      <c r="L4495" s="328"/>
      <c r="M4495" s="326"/>
      <c r="N4495" s="326"/>
      <c r="O4495" s="328"/>
      <c r="P4495" s="326"/>
      <c r="Q4495" s="290">
        <v>0.75</v>
      </c>
    </row>
    <row r="4496" spans="1:17" ht="13.8" hidden="1" outlineLevel="1" collapsed="1" thickBot="1" x14ac:dyDescent="0.3">
      <c r="A4496" s="287"/>
      <c r="B4496" s="287"/>
      <c r="C4496" s="287"/>
      <c r="D4496" s="325">
        <v>100459925</v>
      </c>
      <c r="E4496" s="326"/>
      <c r="F4496" s="326"/>
      <c r="G4496" s="326"/>
      <c r="H4496" s="326"/>
      <c r="I4496" s="327">
        <v>0.52</v>
      </c>
      <c r="J4496" s="326"/>
      <c r="K4496" s="326"/>
      <c r="L4496" s="328"/>
      <c r="M4496" s="326"/>
      <c r="N4496" s="326"/>
      <c r="O4496" s="328"/>
      <c r="P4496" s="326"/>
      <c r="Q4496" s="290">
        <v>0.52</v>
      </c>
    </row>
    <row r="4497" spans="1:17" ht="13.8" hidden="1" outlineLevel="1" collapsed="1" thickBot="1" x14ac:dyDescent="0.3">
      <c r="A4497" s="287"/>
      <c r="B4497" s="287"/>
      <c r="C4497" s="287"/>
      <c r="D4497" s="325">
        <v>100459884</v>
      </c>
      <c r="E4497" s="326"/>
      <c r="F4497" s="326"/>
      <c r="G4497" s="326"/>
      <c r="H4497" s="326"/>
      <c r="I4497" s="327">
        <v>0.39</v>
      </c>
      <c r="J4497" s="326"/>
      <c r="K4497" s="326"/>
      <c r="L4497" s="328"/>
      <c r="M4497" s="326"/>
      <c r="N4497" s="326"/>
      <c r="O4497" s="328"/>
      <c r="P4497" s="326"/>
      <c r="Q4497" s="290">
        <v>0.39</v>
      </c>
    </row>
    <row r="4498" spans="1:17" ht="13.8" hidden="1" outlineLevel="1" collapsed="1" thickBot="1" x14ac:dyDescent="0.3">
      <c r="A4498" s="287"/>
      <c r="B4498" s="287"/>
      <c r="C4498" s="287"/>
      <c r="D4498" s="325">
        <v>100459560</v>
      </c>
      <c r="E4498" s="326"/>
      <c r="F4498" s="326"/>
      <c r="G4498" s="326"/>
      <c r="H4498" s="326"/>
      <c r="I4498" s="327">
        <v>0.83</v>
      </c>
      <c r="J4498" s="326"/>
      <c r="K4498" s="326"/>
      <c r="L4498" s="328"/>
      <c r="M4498" s="326"/>
      <c r="N4498" s="326"/>
      <c r="O4498" s="328"/>
      <c r="P4498" s="326"/>
      <c r="Q4498" s="290">
        <v>0.83</v>
      </c>
    </row>
    <row r="4499" spans="1:17" ht="13.8" hidden="1" outlineLevel="1" collapsed="1" thickBot="1" x14ac:dyDescent="0.3">
      <c r="A4499" s="287"/>
      <c r="B4499" s="287"/>
      <c r="C4499" s="287"/>
      <c r="D4499" s="325">
        <v>100458833</v>
      </c>
      <c r="E4499" s="326"/>
      <c r="F4499" s="326"/>
      <c r="G4499" s="326"/>
      <c r="H4499" s="326"/>
      <c r="I4499" s="327">
        <v>0.17449999999999999</v>
      </c>
      <c r="J4499" s="326"/>
      <c r="K4499" s="326"/>
      <c r="L4499" s="328"/>
      <c r="M4499" s="326"/>
      <c r="N4499" s="326"/>
      <c r="O4499" s="328"/>
      <c r="P4499" s="326"/>
      <c r="Q4499" s="290">
        <v>0.17449999999999999</v>
      </c>
    </row>
    <row r="4500" spans="1:17" ht="13.8" hidden="1" outlineLevel="1" collapsed="1" thickBot="1" x14ac:dyDescent="0.3">
      <c r="A4500" s="287"/>
      <c r="B4500" s="287"/>
      <c r="C4500" s="287"/>
      <c r="D4500" s="325">
        <v>100458750</v>
      </c>
      <c r="E4500" s="326"/>
      <c r="F4500" s="326"/>
      <c r="G4500" s="326"/>
      <c r="H4500" s="326"/>
      <c r="I4500" s="327">
        <v>1.47</v>
      </c>
      <c r="J4500" s="326"/>
      <c r="K4500" s="326"/>
      <c r="L4500" s="328"/>
      <c r="M4500" s="326"/>
      <c r="N4500" s="326"/>
      <c r="O4500" s="328"/>
      <c r="P4500" s="326"/>
      <c r="Q4500" s="290">
        <v>1.47</v>
      </c>
    </row>
    <row r="4501" spans="1:17" ht="13.8" hidden="1" outlineLevel="1" collapsed="1" thickBot="1" x14ac:dyDescent="0.3">
      <c r="A4501" s="287"/>
      <c r="B4501" s="287"/>
      <c r="C4501" s="287"/>
      <c r="D4501" s="325">
        <v>100461497</v>
      </c>
      <c r="E4501" s="326"/>
      <c r="F4501" s="326"/>
      <c r="G4501" s="326"/>
      <c r="H4501" s="326"/>
      <c r="I4501" s="327">
        <v>0.17449999999999999</v>
      </c>
      <c r="J4501" s="326"/>
      <c r="K4501" s="326"/>
      <c r="L4501" s="328"/>
      <c r="M4501" s="326"/>
      <c r="N4501" s="326"/>
      <c r="O4501" s="328"/>
      <c r="P4501" s="326"/>
      <c r="Q4501" s="290">
        <v>0.17449999999999999</v>
      </c>
    </row>
    <row r="4502" spans="1:17" ht="13.8" hidden="1" outlineLevel="1" collapsed="1" thickBot="1" x14ac:dyDescent="0.3">
      <c r="A4502" s="287"/>
      <c r="B4502" s="287"/>
      <c r="C4502" s="287"/>
      <c r="D4502" s="325">
        <v>100461422</v>
      </c>
      <c r="E4502" s="326"/>
      <c r="F4502" s="326"/>
      <c r="G4502" s="326"/>
      <c r="H4502" s="326"/>
      <c r="I4502" s="327">
        <v>0.17449999999999999</v>
      </c>
      <c r="J4502" s="326"/>
      <c r="K4502" s="326"/>
      <c r="L4502" s="328"/>
      <c r="M4502" s="326"/>
      <c r="N4502" s="326"/>
      <c r="O4502" s="328"/>
      <c r="P4502" s="326"/>
      <c r="Q4502" s="290">
        <v>0.17449999999999999</v>
      </c>
    </row>
    <row r="4503" spans="1:17" ht="13.8" hidden="1" outlineLevel="1" collapsed="1" thickBot="1" x14ac:dyDescent="0.3">
      <c r="A4503" s="287"/>
      <c r="B4503" s="287"/>
      <c r="C4503" s="287"/>
      <c r="D4503" s="325">
        <v>100461392</v>
      </c>
      <c r="E4503" s="326"/>
      <c r="F4503" s="326"/>
      <c r="G4503" s="326"/>
      <c r="H4503" s="326"/>
      <c r="I4503" s="327">
        <v>0.18</v>
      </c>
      <c r="J4503" s="326"/>
      <c r="K4503" s="326"/>
      <c r="L4503" s="328"/>
      <c r="M4503" s="326"/>
      <c r="N4503" s="326"/>
      <c r="O4503" s="328"/>
      <c r="P4503" s="326"/>
      <c r="Q4503" s="290">
        <v>0.18</v>
      </c>
    </row>
    <row r="4504" spans="1:17" ht="13.8" hidden="1" outlineLevel="1" collapsed="1" thickBot="1" x14ac:dyDescent="0.3">
      <c r="A4504" s="287"/>
      <c r="B4504" s="287"/>
      <c r="C4504" s="287"/>
      <c r="D4504" s="325">
        <v>100461494</v>
      </c>
      <c r="E4504" s="326"/>
      <c r="F4504" s="326"/>
      <c r="G4504" s="326"/>
      <c r="H4504" s="326"/>
      <c r="I4504" s="327">
        <v>0.17449999999999999</v>
      </c>
      <c r="J4504" s="326"/>
      <c r="K4504" s="326"/>
      <c r="L4504" s="328"/>
      <c r="M4504" s="326"/>
      <c r="N4504" s="326"/>
      <c r="O4504" s="328"/>
      <c r="P4504" s="326"/>
      <c r="Q4504" s="290">
        <v>0.17449999999999999</v>
      </c>
    </row>
    <row r="4505" spans="1:17" ht="13.8" hidden="1" outlineLevel="1" collapsed="1" thickBot="1" x14ac:dyDescent="0.3">
      <c r="A4505" s="287"/>
      <c r="B4505" s="287"/>
      <c r="C4505" s="287"/>
      <c r="D4505" s="325">
        <v>100461573</v>
      </c>
      <c r="E4505" s="326"/>
      <c r="F4505" s="326"/>
      <c r="G4505" s="326"/>
      <c r="H4505" s="326"/>
      <c r="I4505" s="327">
        <v>0.17449999999999999</v>
      </c>
      <c r="J4505" s="326"/>
      <c r="K4505" s="326"/>
      <c r="L4505" s="328"/>
      <c r="M4505" s="326"/>
      <c r="N4505" s="326"/>
      <c r="O4505" s="328"/>
      <c r="P4505" s="326"/>
      <c r="Q4505" s="290">
        <v>0.17449999999999999</v>
      </c>
    </row>
    <row r="4506" spans="1:17" ht="13.8" hidden="1" outlineLevel="1" collapsed="1" thickBot="1" x14ac:dyDescent="0.3">
      <c r="A4506" s="287"/>
      <c r="B4506" s="287"/>
      <c r="C4506" s="287"/>
      <c r="D4506" s="325">
        <v>100461575</v>
      </c>
      <c r="E4506" s="326"/>
      <c r="F4506" s="326"/>
      <c r="G4506" s="326"/>
      <c r="H4506" s="326"/>
      <c r="I4506" s="327">
        <v>0.31</v>
      </c>
      <c r="J4506" s="326"/>
      <c r="K4506" s="326"/>
      <c r="L4506" s="328"/>
      <c r="M4506" s="326"/>
      <c r="N4506" s="326"/>
      <c r="O4506" s="328"/>
      <c r="P4506" s="326"/>
      <c r="Q4506" s="290">
        <v>0.31</v>
      </c>
    </row>
    <row r="4507" spans="1:17" ht="13.8" hidden="1" outlineLevel="1" collapsed="1" thickBot="1" x14ac:dyDescent="0.3">
      <c r="A4507" s="287"/>
      <c r="B4507" s="287"/>
      <c r="C4507" s="287"/>
      <c r="D4507" s="325">
        <v>100461585</v>
      </c>
      <c r="E4507" s="326"/>
      <c r="F4507" s="326"/>
      <c r="G4507" s="326"/>
      <c r="H4507" s="326"/>
      <c r="I4507" s="327">
        <v>0.17449999999999999</v>
      </c>
      <c r="J4507" s="326"/>
      <c r="K4507" s="326"/>
      <c r="L4507" s="328"/>
      <c r="M4507" s="326"/>
      <c r="N4507" s="326"/>
      <c r="O4507" s="328"/>
      <c r="P4507" s="326"/>
      <c r="Q4507" s="290">
        <v>0.17449999999999999</v>
      </c>
    </row>
    <row r="4508" spans="1:17" ht="13.8" hidden="1" outlineLevel="1" collapsed="1" thickBot="1" x14ac:dyDescent="0.3">
      <c r="A4508" s="287"/>
      <c r="B4508" s="287"/>
      <c r="C4508" s="287"/>
      <c r="D4508" s="325">
        <v>100461595</v>
      </c>
      <c r="E4508" s="326"/>
      <c r="F4508" s="326"/>
      <c r="G4508" s="326"/>
      <c r="H4508" s="326"/>
      <c r="I4508" s="327">
        <v>0.28000000000000003</v>
      </c>
      <c r="J4508" s="326"/>
      <c r="K4508" s="326"/>
      <c r="L4508" s="328"/>
      <c r="M4508" s="326"/>
      <c r="N4508" s="326"/>
      <c r="O4508" s="328"/>
      <c r="P4508" s="326"/>
      <c r="Q4508" s="290">
        <v>0.28000000000000003</v>
      </c>
    </row>
    <row r="4509" spans="1:17" ht="13.8" hidden="1" outlineLevel="1" collapsed="1" thickBot="1" x14ac:dyDescent="0.3">
      <c r="A4509" s="287"/>
      <c r="B4509" s="287"/>
      <c r="C4509" s="287"/>
      <c r="D4509" s="325">
        <v>100461600</v>
      </c>
      <c r="E4509" s="326"/>
      <c r="F4509" s="326"/>
      <c r="G4509" s="326"/>
      <c r="H4509" s="326"/>
      <c r="I4509" s="327">
        <v>0.79500000000000004</v>
      </c>
      <c r="J4509" s="326"/>
      <c r="K4509" s="326"/>
      <c r="L4509" s="328"/>
      <c r="M4509" s="326"/>
      <c r="N4509" s="326"/>
      <c r="O4509" s="328"/>
      <c r="P4509" s="326"/>
      <c r="Q4509" s="290">
        <v>0.79500000000000004</v>
      </c>
    </row>
    <row r="4510" spans="1:17" ht="13.8" hidden="1" outlineLevel="1" collapsed="1" thickBot="1" x14ac:dyDescent="0.3">
      <c r="A4510" s="287"/>
      <c r="B4510" s="287"/>
      <c r="C4510" s="287"/>
      <c r="D4510" s="325">
        <v>100461247</v>
      </c>
      <c r="E4510" s="326"/>
      <c r="F4510" s="326"/>
      <c r="G4510" s="326"/>
      <c r="H4510" s="326"/>
      <c r="I4510" s="327">
        <v>0.63</v>
      </c>
      <c r="J4510" s="326"/>
      <c r="K4510" s="326"/>
      <c r="L4510" s="328"/>
      <c r="M4510" s="326"/>
      <c r="N4510" s="326"/>
      <c r="O4510" s="328"/>
      <c r="P4510" s="326"/>
      <c r="Q4510" s="290">
        <v>0.63</v>
      </c>
    </row>
    <row r="4511" spans="1:17" ht="13.8" hidden="1" outlineLevel="1" collapsed="1" thickBot="1" x14ac:dyDescent="0.3">
      <c r="A4511" s="287"/>
      <c r="B4511" s="287"/>
      <c r="C4511" s="287"/>
      <c r="D4511" s="325">
        <v>100460936</v>
      </c>
      <c r="E4511" s="326"/>
      <c r="F4511" s="326"/>
      <c r="G4511" s="326"/>
      <c r="H4511" s="326"/>
      <c r="I4511" s="327">
        <v>0.32</v>
      </c>
      <c r="J4511" s="326"/>
      <c r="K4511" s="326"/>
      <c r="L4511" s="328"/>
      <c r="M4511" s="326"/>
      <c r="N4511" s="326"/>
      <c r="O4511" s="328"/>
      <c r="P4511" s="326"/>
      <c r="Q4511" s="290">
        <v>0.32</v>
      </c>
    </row>
    <row r="4512" spans="1:17" ht="13.8" hidden="1" outlineLevel="1" collapsed="1" thickBot="1" x14ac:dyDescent="0.3">
      <c r="A4512" s="287"/>
      <c r="B4512" s="287"/>
      <c r="C4512" s="287"/>
      <c r="D4512" s="325">
        <v>100461865</v>
      </c>
      <c r="E4512" s="326"/>
      <c r="F4512" s="326"/>
      <c r="G4512" s="326"/>
      <c r="H4512" s="326"/>
      <c r="I4512" s="327">
        <v>0.17449999999999999</v>
      </c>
      <c r="J4512" s="326"/>
      <c r="K4512" s="326"/>
      <c r="L4512" s="328"/>
      <c r="M4512" s="326"/>
      <c r="N4512" s="326"/>
      <c r="O4512" s="328"/>
      <c r="P4512" s="326"/>
      <c r="Q4512" s="290">
        <v>0.17449999999999999</v>
      </c>
    </row>
    <row r="4513" spans="1:17" ht="13.8" hidden="1" outlineLevel="1" collapsed="1" thickBot="1" x14ac:dyDescent="0.3">
      <c r="A4513" s="287"/>
      <c r="B4513" s="287"/>
      <c r="C4513" s="287"/>
      <c r="D4513" s="325">
        <v>100461957</v>
      </c>
      <c r="E4513" s="326"/>
      <c r="F4513" s="326"/>
      <c r="G4513" s="326"/>
      <c r="H4513" s="326"/>
      <c r="I4513" s="327">
        <v>0.17449999999999999</v>
      </c>
      <c r="J4513" s="326"/>
      <c r="K4513" s="326"/>
      <c r="L4513" s="328"/>
      <c r="M4513" s="326"/>
      <c r="N4513" s="326"/>
      <c r="O4513" s="328"/>
      <c r="P4513" s="326"/>
      <c r="Q4513" s="290">
        <v>0.17449999999999999</v>
      </c>
    </row>
    <row r="4514" spans="1:17" ht="13.8" hidden="1" outlineLevel="1" collapsed="1" thickBot="1" x14ac:dyDescent="0.3">
      <c r="A4514" s="287"/>
      <c r="B4514" s="287"/>
      <c r="C4514" s="287"/>
      <c r="D4514" s="325">
        <v>100461920</v>
      </c>
      <c r="E4514" s="326"/>
      <c r="F4514" s="326"/>
      <c r="G4514" s="326"/>
      <c r="H4514" s="326"/>
      <c r="I4514" s="327">
        <v>0.88</v>
      </c>
      <c r="J4514" s="326"/>
      <c r="K4514" s="326"/>
      <c r="L4514" s="328"/>
      <c r="M4514" s="326"/>
      <c r="N4514" s="326"/>
      <c r="O4514" s="328"/>
      <c r="P4514" s="326"/>
      <c r="Q4514" s="290">
        <v>0.88</v>
      </c>
    </row>
    <row r="4515" spans="1:17" ht="13.8" hidden="1" outlineLevel="1" collapsed="1" thickBot="1" x14ac:dyDescent="0.3">
      <c r="A4515" s="287"/>
      <c r="B4515" s="287"/>
      <c r="C4515" s="287"/>
      <c r="D4515" s="325">
        <v>100461921</v>
      </c>
      <c r="E4515" s="326"/>
      <c r="F4515" s="326"/>
      <c r="G4515" s="326"/>
      <c r="H4515" s="326"/>
      <c r="I4515" s="327">
        <v>0.17449999999999999</v>
      </c>
      <c r="J4515" s="326"/>
      <c r="K4515" s="326"/>
      <c r="L4515" s="328"/>
      <c r="M4515" s="326"/>
      <c r="N4515" s="326"/>
      <c r="O4515" s="328"/>
      <c r="P4515" s="326"/>
      <c r="Q4515" s="290">
        <v>0.17449999999999999</v>
      </c>
    </row>
    <row r="4516" spans="1:17" ht="13.8" hidden="1" outlineLevel="1" collapsed="1" thickBot="1" x14ac:dyDescent="0.3">
      <c r="A4516" s="287"/>
      <c r="B4516" s="287"/>
      <c r="C4516" s="287"/>
      <c r="D4516" s="325">
        <v>100461882</v>
      </c>
      <c r="E4516" s="326"/>
      <c r="F4516" s="326"/>
      <c r="G4516" s="326"/>
      <c r="H4516" s="326"/>
      <c r="I4516" s="327">
        <v>0.17449999999999999</v>
      </c>
      <c r="J4516" s="326"/>
      <c r="K4516" s="326"/>
      <c r="L4516" s="328"/>
      <c r="M4516" s="326"/>
      <c r="N4516" s="326"/>
      <c r="O4516" s="328"/>
      <c r="P4516" s="326"/>
      <c r="Q4516" s="290">
        <v>0.17449999999999999</v>
      </c>
    </row>
    <row r="4517" spans="1:17" ht="13.8" hidden="1" outlineLevel="1" collapsed="1" thickBot="1" x14ac:dyDescent="0.3">
      <c r="A4517" s="287"/>
      <c r="B4517" s="287"/>
      <c r="C4517" s="287"/>
      <c r="D4517" s="325">
        <v>100461902</v>
      </c>
      <c r="E4517" s="326"/>
      <c r="F4517" s="326"/>
      <c r="G4517" s="326"/>
      <c r="H4517" s="326"/>
      <c r="I4517" s="327">
        <v>0.17449999999999999</v>
      </c>
      <c r="J4517" s="326"/>
      <c r="K4517" s="326"/>
      <c r="L4517" s="328"/>
      <c r="M4517" s="326"/>
      <c r="N4517" s="326"/>
      <c r="O4517" s="328"/>
      <c r="P4517" s="326"/>
      <c r="Q4517" s="290">
        <v>0.17449999999999999</v>
      </c>
    </row>
    <row r="4518" spans="1:17" ht="13.8" hidden="1" outlineLevel="1" collapsed="1" thickBot="1" x14ac:dyDescent="0.3">
      <c r="A4518" s="287"/>
      <c r="B4518" s="287"/>
      <c r="C4518" s="287"/>
      <c r="D4518" s="325">
        <v>100462342</v>
      </c>
      <c r="E4518" s="326"/>
      <c r="F4518" s="326"/>
      <c r="G4518" s="326"/>
      <c r="H4518" s="326"/>
      <c r="I4518" s="327">
        <v>0.17449999999999999</v>
      </c>
      <c r="J4518" s="326"/>
      <c r="K4518" s="326"/>
      <c r="L4518" s="328"/>
      <c r="M4518" s="326"/>
      <c r="N4518" s="326"/>
      <c r="O4518" s="328"/>
      <c r="P4518" s="326"/>
      <c r="Q4518" s="290">
        <v>0.17449999999999999</v>
      </c>
    </row>
    <row r="4519" spans="1:17" ht="13.8" hidden="1" outlineLevel="1" collapsed="1" thickBot="1" x14ac:dyDescent="0.3">
      <c r="A4519" s="287"/>
      <c r="B4519" s="287"/>
      <c r="C4519" s="287"/>
      <c r="D4519" s="325">
        <v>100462343</v>
      </c>
      <c r="E4519" s="326"/>
      <c r="F4519" s="326"/>
      <c r="G4519" s="326"/>
      <c r="H4519" s="326"/>
      <c r="I4519" s="327">
        <v>0.17449999999999999</v>
      </c>
      <c r="J4519" s="326"/>
      <c r="K4519" s="326"/>
      <c r="L4519" s="328"/>
      <c r="M4519" s="326"/>
      <c r="N4519" s="326"/>
      <c r="O4519" s="328"/>
      <c r="P4519" s="326"/>
      <c r="Q4519" s="290">
        <v>0.17449999999999999</v>
      </c>
    </row>
    <row r="4520" spans="1:17" ht="13.8" hidden="1" outlineLevel="1" collapsed="1" thickBot="1" x14ac:dyDescent="0.3">
      <c r="A4520" s="287"/>
      <c r="B4520" s="287"/>
      <c r="C4520" s="287"/>
      <c r="D4520" s="325">
        <v>100462345</v>
      </c>
      <c r="E4520" s="326"/>
      <c r="F4520" s="326"/>
      <c r="G4520" s="326"/>
      <c r="H4520" s="326"/>
      <c r="I4520" s="327">
        <v>0.17449999999999999</v>
      </c>
      <c r="J4520" s="326"/>
      <c r="K4520" s="326"/>
      <c r="L4520" s="328"/>
      <c r="M4520" s="326"/>
      <c r="N4520" s="326"/>
      <c r="O4520" s="328"/>
      <c r="P4520" s="326"/>
      <c r="Q4520" s="290">
        <v>0.17449999999999999</v>
      </c>
    </row>
    <row r="4521" spans="1:17" ht="13.8" hidden="1" outlineLevel="1" collapsed="1" thickBot="1" x14ac:dyDescent="0.3">
      <c r="A4521" s="287"/>
      <c r="B4521" s="287"/>
      <c r="C4521" s="287"/>
      <c r="D4521" s="325">
        <v>100462304</v>
      </c>
      <c r="E4521" s="326"/>
      <c r="F4521" s="326"/>
      <c r="G4521" s="326"/>
      <c r="H4521" s="326"/>
      <c r="I4521" s="327">
        <v>0.17449999999999999</v>
      </c>
      <c r="J4521" s="326"/>
      <c r="K4521" s="326"/>
      <c r="L4521" s="328"/>
      <c r="M4521" s="326"/>
      <c r="N4521" s="326"/>
      <c r="O4521" s="328"/>
      <c r="P4521" s="326"/>
      <c r="Q4521" s="290">
        <v>0.17449999999999999</v>
      </c>
    </row>
    <row r="4522" spans="1:17" ht="13.8" hidden="1" outlineLevel="1" collapsed="1" thickBot="1" x14ac:dyDescent="0.3">
      <c r="A4522" s="287"/>
      <c r="B4522" s="287"/>
      <c r="C4522" s="287"/>
      <c r="D4522" s="325">
        <v>100462353</v>
      </c>
      <c r="E4522" s="326"/>
      <c r="F4522" s="326"/>
      <c r="G4522" s="326"/>
      <c r="H4522" s="326"/>
      <c r="I4522" s="327">
        <v>0.75</v>
      </c>
      <c r="J4522" s="326"/>
      <c r="K4522" s="326"/>
      <c r="L4522" s="328"/>
      <c r="M4522" s="326"/>
      <c r="N4522" s="326"/>
      <c r="O4522" s="328"/>
      <c r="P4522" s="326"/>
      <c r="Q4522" s="290">
        <v>0.75</v>
      </c>
    </row>
    <row r="4523" spans="1:17" ht="13.8" hidden="1" outlineLevel="1" collapsed="1" thickBot="1" x14ac:dyDescent="0.3">
      <c r="A4523" s="287"/>
      <c r="B4523" s="287"/>
      <c r="C4523" s="287"/>
      <c r="D4523" s="325">
        <v>100462357</v>
      </c>
      <c r="E4523" s="326"/>
      <c r="F4523" s="326"/>
      <c r="G4523" s="326"/>
      <c r="H4523" s="326"/>
      <c r="I4523" s="327">
        <v>0.61</v>
      </c>
      <c r="J4523" s="326"/>
      <c r="K4523" s="326"/>
      <c r="L4523" s="328"/>
      <c r="M4523" s="326"/>
      <c r="N4523" s="326"/>
      <c r="O4523" s="328"/>
      <c r="P4523" s="326"/>
      <c r="Q4523" s="290">
        <v>0.61</v>
      </c>
    </row>
    <row r="4524" spans="1:17" ht="13.8" hidden="1" outlineLevel="1" collapsed="1" thickBot="1" x14ac:dyDescent="0.3">
      <c r="A4524" s="287"/>
      <c r="B4524" s="287"/>
      <c r="C4524" s="287"/>
      <c r="D4524" s="325">
        <v>100462371</v>
      </c>
      <c r="E4524" s="326"/>
      <c r="F4524" s="326"/>
      <c r="G4524" s="326"/>
      <c r="H4524" s="326"/>
      <c r="I4524" s="327">
        <v>0.25</v>
      </c>
      <c r="J4524" s="326"/>
      <c r="K4524" s="326"/>
      <c r="L4524" s="328"/>
      <c r="M4524" s="326"/>
      <c r="N4524" s="326"/>
      <c r="O4524" s="328"/>
      <c r="P4524" s="326"/>
      <c r="Q4524" s="290">
        <v>0.25</v>
      </c>
    </row>
    <row r="4525" spans="1:17" ht="13.8" hidden="1" outlineLevel="1" collapsed="1" thickBot="1" x14ac:dyDescent="0.3">
      <c r="A4525" s="287"/>
      <c r="B4525" s="287"/>
      <c r="C4525" s="287"/>
      <c r="D4525" s="325">
        <v>100462390</v>
      </c>
      <c r="E4525" s="326"/>
      <c r="F4525" s="326"/>
      <c r="G4525" s="326"/>
      <c r="H4525" s="326"/>
      <c r="I4525" s="327">
        <v>0.17449999999999999</v>
      </c>
      <c r="J4525" s="326"/>
      <c r="K4525" s="326"/>
      <c r="L4525" s="328"/>
      <c r="M4525" s="326"/>
      <c r="N4525" s="326"/>
      <c r="O4525" s="328"/>
      <c r="P4525" s="326"/>
      <c r="Q4525" s="290">
        <v>0.17449999999999999</v>
      </c>
    </row>
    <row r="4526" spans="1:17" ht="13.8" hidden="1" outlineLevel="1" collapsed="1" thickBot="1" x14ac:dyDescent="0.3">
      <c r="A4526" s="287"/>
      <c r="B4526" s="287"/>
      <c r="C4526" s="287"/>
      <c r="D4526" s="325">
        <v>100462400</v>
      </c>
      <c r="E4526" s="326"/>
      <c r="F4526" s="326"/>
      <c r="G4526" s="326"/>
      <c r="H4526" s="326"/>
      <c r="I4526" s="327">
        <v>0.17449999999999999</v>
      </c>
      <c r="J4526" s="326"/>
      <c r="K4526" s="326"/>
      <c r="L4526" s="328"/>
      <c r="M4526" s="326"/>
      <c r="N4526" s="326"/>
      <c r="O4526" s="328"/>
      <c r="P4526" s="326"/>
      <c r="Q4526" s="290">
        <v>0.17449999999999999</v>
      </c>
    </row>
    <row r="4527" spans="1:17" ht="13.8" hidden="1" outlineLevel="1" collapsed="1" thickBot="1" x14ac:dyDescent="0.3">
      <c r="A4527" s="287"/>
      <c r="B4527" s="287"/>
      <c r="C4527" s="287"/>
      <c r="D4527" s="325">
        <v>100462412</v>
      </c>
      <c r="E4527" s="326"/>
      <c r="F4527" s="326"/>
      <c r="G4527" s="326"/>
      <c r="H4527" s="326"/>
      <c r="I4527" s="327">
        <v>0.17449999999999999</v>
      </c>
      <c r="J4527" s="326"/>
      <c r="K4527" s="326"/>
      <c r="L4527" s="328"/>
      <c r="M4527" s="326"/>
      <c r="N4527" s="326"/>
      <c r="O4527" s="328"/>
      <c r="P4527" s="326"/>
      <c r="Q4527" s="290">
        <v>0.17449999999999999</v>
      </c>
    </row>
    <row r="4528" spans="1:17" ht="13.8" hidden="1" outlineLevel="1" collapsed="1" thickBot="1" x14ac:dyDescent="0.3">
      <c r="A4528" s="287"/>
      <c r="B4528" s="287"/>
      <c r="C4528" s="287"/>
      <c r="D4528" s="325">
        <v>100462417</v>
      </c>
      <c r="E4528" s="326"/>
      <c r="F4528" s="326"/>
      <c r="G4528" s="326"/>
      <c r="H4528" s="326"/>
      <c r="I4528" s="327">
        <v>0.17449999999999999</v>
      </c>
      <c r="J4528" s="326"/>
      <c r="K4528" s="326"/>
      <c r="L4528" s="328"/>
      <c r="M4528" s="326"/>
      <c r="N4528" s="326"/>
      <c r="O4528" s="328"/>
      <c r="P4528" s="326"/>
      <c r="Q4528" s="290">
        <v>0.17449999999999999</v>
      </c>
    </row>
    <row r="4529" spans="1:17" ht="13.8" hidden="1" outlineLevel="1" collapsed="1" thickBot="1" x14ac:dyDescent="0.3">
      <c r="A4529" s="287"/>
      <c r="B4529" s="287"/>
      <c r="C4529" s="287"/>
      <c r="D4529" s="325">
        <v>100462432</v>
      </c>
      <c r="E4529" s="326"/>
      <c r="F4529" s="326"/>
      <c r="G4529" s="326"/>
      <c r="H4529" s="326"/>
      <c r="I4529" s="327">
        <v>0.17449999999999999</v>
      </c>
      <c r="J4529" s="326"/>
      <c r="K4529" s="326"/>
      <c r="L4529" s="328"/>
      <c r="M4529" s="326"/>
      <c r="N4529" s="326"/>
      <c r="O4529" s="328"/>
      <c r="P4529" s="326"/>
      <c r="Q4529" s="290">
        <v>0.17449999999999999</v>
      </c>
    </row>
    <row r="4530" spans="1:17" ht="13.8" hidden="1" outlineLevel="1" collapsed="1" thickBot="1" x14ac:dyDescent="0.3">
      <c r="A4530" s="287"/>
      <c r="B4530" s="287"/>
      <c r="C4530" s="287"/>
      <c r="D4530" s="325">
        <v>100462830</v>
      </c>
      <c r="E4530" s="326"/>
      <c r="F4530" s="326"/>
      <c r="G4530" s="326"/>
      <c r="H4530" s="326"/>
      <c r="I4530" s="327">
        <v>0.52</v>
      </c>
      <c r="J4530" s="326"/>
      <c r="K4530" s="326"/>
      <c r="L4530" s="328"/>
      <c r="M4530" s="326"/>
      <c r="N4530" s="326"/>
      <c r="O4530" s="328"/>
      <c r="P4530" s="326"/>
      <c r="Q4530" s="290">
        <v>0.52</v>
      </c>
    </row>
    <row r="4531" spans="1:17" ht="13.8" hidden="1" outlineLevel="1" collapsed="1" thickBot="1" x14ac:dyDescent="0.3">
      <c r="A4531" s="287"/>
      <c r="B4531" s="287"/>
      <c r="C4531" s="339" t="s">
        <v>286</v>
      </c>
      <c r="D4531" s="340"/>
      <c r="E4531" s="340"/>
      <c r="F4531" s="340"/>
      <c r="G4531" s="340"/>
      <c r="H4531" s="340"/>
      <c r="I4531" s="341">
        <v>18.404499999999992</v>
      </c>
      <c r="J4531" s="340"/>
      <c r="K4531" s="340"/>
      <c r="L4531" s="342"/>
      <c r="M4531" s="340"/>
      <c r="N4531" s="340"/>
      <c r="O4531" s="342"/>
      <c r="P4531" s="340"/>
      <c r="Q4531" s="291">
        <v>18.404499999999992</v>
      </c>
    </row>
    <row r="4532" spans="1:17" x14ac:dyDescent="0.25">
      <c r="A4532" s="287"/>
      <c r="B4532" s="343" t="s">
        <v>287</v>
      </c>
      <c r="C4532" s="344"/>
      <c r="D4532" s="344"/>
      <c r="E4532" s="344"/>
      <c r="F4532" s="344"/>
      <c r="G4532" s="344"/>
      <c r="H4532" s="344"/>
      <c r="I4532" s="345">
        <v>22.894499999999976</v>
      </c>
      <c r="J4532" s="344"/>
      <c r="K4532" s="344"/>
      <c r="L4532" s="345">
        <v>73.260000000000005</v>
      </c>
      <c r="M4532" s="344"/>
      <c r="N4532" s="344"/>
      <c r="O4532" s="346"/>
      <c r="P4532" s="344"/>
      <c r="Q4532" s="292">
        <v>-50.365500000000026</v>
      </c>
    </row>
    <row r="4533" spans="1:17" x14ac:dyDescent="0.25">
      <c r="A4533" s="287"/>
      <c r="B4533" s="329" t="s">
        <v>288</v>
      </c>
      <c r="C4533" s="330"/>
      <c r="D4533" s="330"/>
      <c r="E4533" s="330"/>
      <c r="F4533" s="330"/>
      <c r="G4533" s="330"/>
      <c r="H4533" s="330"/>
      <c r="I4533" s="331"/>
      <c r="J4533" s="330"/>
      <c r="K4533" s="330"/>
      <c r="L4533" s="331"/>
      <c r="M4533" s="330"/>
      <c r="N4533" s="330"/>
      <c r="O4533" s="331"/>
      <c r="P4533" s="330"/>
      <c r="Q4533" s="288"/>
    </row>
    <row r="4534" spans="1:17" ht="13.8" collapsed="1" thickBot="1" x14ac:dyDescent="0.3">
      <c r="A4534" s="287"/>
      <c r="C4534" s="329" t="s">
        <v>289</v>
      </c>
      <c r="D4534" s="330"/>
      <c r="E4534" s="330"/>
      <c r="F4534" s="330"/>
      <c r="G4534" s="330"/>
      <c r="H4534" s="330"/>
      <c r="I4534" s="332">
        <v>0</v>
      </c>
      <c r="J4534" s="330"/>
      <c r="K4534" s="330"/>
      <c r="L4534" s="331"/>
      <c r="M4534" s="330"/>
      <c r="N4534" s="330"/>
      <c r="O4534" s="331"/>
      <c r="P4534" s="330"/>
      <c r="Q4534" s="289">
        <v>0</v>
      </c>
    </row>
    <row r="4535" spans="1:17" ht="13.8" hidden="1" outlineLevel="1" collapsed="1" thickBot="1" x14ac:dyDescent="0.3">
      <c r="A4535" s="287"/>
      <c r="B4535" s="287"/>
      <c r="C4535" s="287"/>
      <c r="D4535" s="325">
        <v>100459836</v>
      </c>
      <c r="E4535" s="326"/>
      <c r="F4535" s="326"/>
      <c r="G4535" s="326"/>
      <c r="H4535" s="326"/>
      <c r="I4535" s="327">
        <v>0</v>
      </c>
      <c r="J4535" s="326"/>
      <c r="K4535" s="326"/>
      <c r="L4535" s="328"/>
      <c r="M4535" s="326"/>
      <c r="N4535" s="326"/>
      <c r="O4535" s="328"/>
      <c r="P4535" s="326"/>
      <c r="Q4535" s="290">
        <v>0</v>
      </c>
    </row>
    <row r="4536" spans="1:17" ht="13.8" hidden="1" outlineLevel="1" collapsed="1" thickBot="1" x14ac:dyDescent="0.3">
      <c r="A4536" s="287"/>
      <c r="B4536" s="287"/>
      <c r="C4536" s="287"/>
      <c r="D4536" s="325">
        <v>100459945</v>
      </c>
      <c r="E4536" s="326"/>
      <c r="F4536" s="326"/>
      <c r="G4536" s="326"/>
      <c r="H4536" s="326"/>
      <c r="I4536" s="327">
        <v>0</v>
      </c>
      <c r="J4536" s="326"/>
      <c r="K4536" s="326"/>
      <c r="L4536" s="328"/>
      <c r="M4536" s="326"/>
      <c r="N4536" s="326"/>
      <c r="O4536" s="328"/>
      <c r="P4536" s="326"/>
      <c r="Q4536" s="290">
        <v>0</v>
      </c>
    </row>
    <row r="4537" spans="1:17" ht="13.8" hidden="1" outlineLevel="1" collapsed="1" thickBot="1" x14ac:dyDescent="0.3">
      <c r="A4537" s="287"/>
      <c r="B4537" s="287"/>
      <c r="C4537" s="287"/>
      <c r="D4537" s="325">
        <v>100461268</v>
      </c>
      <c r="E4537" s="326"/>
      <c r="F4537" s="326"/>
      <c r="G4537" s="326"/>
      <c r="H4537" s="326"/>
      <c r="I4537" s="327">
        <v>0</v>
      </c>
      <c r="J4537" s="326"/>
      <c r="K4537" s="326"/>
      <c r="L4537" s="328"/>
      <c r="M4537" s="326"/>
      <c r="N4537" s="326"/>
      <c r="O4537" s="328"/>
      <c r="P4537" s="326"/>
      <c r="Q4537" s="290">
        <v>0</v>
      </c>
    </row>
    <row r="4538" spans="1:17" ht="13.8" hidden="1" outlineLevel="1" collapsed="1" thickBot="1" x14ac:dyDescent="0.3">
      <c r="A4538" s="287"/>
      <c r="B4538" s="287"/>
      <c r="C4538" s="287"/>
      <c r="D4538" s="325">
        <v>100463268</v>
      </c>
      <c r="E4538" s="326"/>
      <c r="F4538" s="326"/>
      <c r="G4538" s="326"/>
      <c r="H4538" s="326"/>
      <c r="I4538" s="327">
        <v>0</v>
      </c>
      <c r="J4538" s="326"/>
      <c r="K4538" s="326"/>
      <c r="L4538" s="328"/>
      <c r="M4538" s="326"/>
      <c r="N4538" s="326"/>
      <c r="O4538" s="328"/>
      <c r="P4538" s="326"/>
      <c r="Q4538" s="290">
        <v>0</v>
      </c>
    </row>
    <row r="4539" spans="1:17" ht="13.8" hidden="1" outlineLevel="1" collapsed="1" thickBot="1" x14ac:dyDescent="0.3">
      <c r="A4539" s="287"/>
      <c r="B4539" s="287"/>
      <c r="C4539" s="287"/>
      <c r="D4539" s="325">
        <v>100462649</v>
      </c>
      <c r="E4539" s="326"/>
      <c r="F4539" s="326"/>
      <c r="G4539" s="326"/>
      <c r="H4539" s="326"/>
      <c r="I4539" s="327">
        <v>0</v>
      </c>
      <c r="J4539" s="326"/>
      <c r="K4539" s="326"/>
      <c r="L4539" s="328"/>
      <c r="M4539" s="326"/>
      <c r="N4539" s="326"/>
      <c r="O4539" s="328"/>
      <c r="P4539" s="326"/>
      <c r="Q4539" s="290">
        <v>0</v>
      </c>
    </row>
    <row r="4540" spans="1:17" ht="13.8" hidden="1" outlineLevel="1" collapsed="1" thickBot="1" x14ac:dyDescent="0.3">
      <c r="A4540" s="287"/>
      <c r="B4540" s="287"/>
      <c r="C4540" s="287"/>
      <c r="D4540" s="325">
        <v>100463558</v>
      </c>
      <c r="E4540" s="326"/>
      <c r="F4540" s="326"/>
      <c r="G4540" s="326"/>
      <c r="H4540" s="326"/>
      <c r="I4540" s="327">
        <v>0</v>
      </c>
      <c r="J4540" s="326"/>
      <c r="K4540" s="326"/>
      <c r="L4540" s="328"/>
      <c r="M4540" s="326"/>
      <c r="N4540" s="326"/>
      <c r="O4540" s="328"/>
      <c r="P4540" s="326"/>
      <c r="Q4540" s="290">
        <v>0</v>
      </c>
    </row>
    <row r="4541" spans="1:17" ht="13.8" hidden="1" outlineLevel="1" collapsed="1" thickBot="1" x14ac:dyDescent="0.3">
      <c r="A4541" s="287"/>
      <c r="B4541" s="287"/>
      <c r="C4541" s="339" t="s">
        <v>290</v>
      </c>
      <c r="D4541" s="340"/>
      <c r="E4541" s="340"/>
      <c r="F4541" s="340"/>
      <c r="G4541" s="340"/>
      <c r="H4541" s="340"/>
      <c r="I4541" s="341">
        <v>0</v>
      </c>
      <c r="J4541" s="340"/>
      <c r="K4541" s="340"/>
      <c r="L4541" s="342"/>
      <c r="M4541" s="340"/>
      <c r="N4541" s="340"/>
      <c r="O4541" s="342"/>
      <c r="P4541" s="340"/>
      <c r="Q4541" s="291">
        <v>0</v>
      </c>
    </row>
    <row r="4542" spans="1:17" x14ac:dyDescent="0.25">
      <c r="A4542" s="287"/>
      <c r="B4542" s="343" t="s">
        <v>291</v>
      </c>
      <c r="C4542" s="344"/>
      <c r="D4542" s="344"/>
      <c r="E4542" s="344"/>
      <c r="F4542" s="344"/>
      <c r="G4542" s="344"/>
      <c r="H4542" s="344"/>
      <c r="I4542" s="345">
        <v>0</v>
      </c>
      <c r="J4542" s="344"/>
      <c r="K4542" s="344"/>
      <c r="L4542" s="346"/>
      <c r="M4542" s="344"/>
      <c r="N4542" s="344"/>
      <c r="O4542" s="346"/>
      <c r="P4542" s="344"/>
      <c r="Q4542" s="292">
        <v>0</v>
      </c>
    </row>
    <row r="4543" spans="1:17" x14ac:dyDescent="0.25">
      <c r="A4543" s="287"/>
      <c r="B4543" s="329" t="s">
        <v>292</v>
      </c>
      <c r="C4543" s="330"/>
      <c r="D4543" s="330"/>
      <c r="E4543" s="330"/>
      <c r="F4543" s="330"/>
      <c r="G4543" s="330"/>
      <c r="H4543" s="330"/>
      <c r="I4543" s="331"/>
      <c r="J4543" s="330"/>
      <c r="K4543" s="330"/>
      <c r="L4543" s="331"/>
      <c r="M4543" s="330"/>
      <c r="N4543" s="330"/>
      <c r="O4543" s="331"/>
      <c r="P4543" s="330"/>
      <c r="Q4543" s="288"/>
    </row>
    <row r="4544" spans="1:17" collapsed="1" x14ac:dyDescent="0.25">
      <c r="A4544" s="287"/>
      <c r="C4544" s="329" t="s">
        <v>293</v>
      </c>
      <c r="D4544" s="330"/>
      <c r="E4544" s="330"/>
      <c r="F4544" s="330"/>
      <c r="G4544" s="330"/>
      <c r="H4544" s="330"/>
      <c r="I4544" s="332">
        <v>137.75349999999992</v>
      </c>
      <c r="J4544" s="330"/>
      <c r="K4544" s="330"/>
      <c r="L4544" s="332">
        <v>0</v>
      </c>
      <c r="M4544" s="330"/>
      <c r="N4544" s="330"/>
      <c r="O4544" s="331"/>
      <c r="P4544" s="330"/>
      <c r="Q4544" s="289">
        <v>137.75349999999992</v>
      </c>
    </row>
    <row r="4545" spans="1:17" hidden="1" outlineLevel="1" collapsed="1" x14ac:dyDescent="0.25">
      <c r="A4545" s="287"/>
      <c r="B4545" s="287"/>
      <c r="C4545" s="287"/>
      <c r="D4545" s="325">
        <v>100462831</v>
      </c>
      <c r="E4545" s="326"/>
      <c r="F4545" s="326"/>
      <c r="G4545" s="326"/>
      <c r="H4545" s="326"/>
      <c r="I4545" s="327">
        <v>3.07</v>
      </c>
      <c r="J4545" s="326"/>
      <c r="K4545" s="326"/>
      <c r="L4545" s="328"/>
      <c r="M4545" s="326"/>
      <c r="N4545" s="326"/>
      <c r="O4545" s="328"/>
      <c r="P4545" s="326"/>
      <c r="Q4545" s="290">
        <v>3.07</v>
      </c>
    </row>
    <row r="4546" spans="1:17" hidden="1" outlineLevel="1" collapsed="1" x14ac:dyDescent="0.25">
      <c r="A4546" s="287"/>
      <c r="B4546" s="287"/>
      <c r="C4546" s="287"/>
      <c r="D4546" s="325">
        <v>100462861</v>
      </c>
      <c r="E4546" s="326"/>
      <c r="F4546" s="326"/>
      <c r="G4546" s="326"/>
      <c r="H4546" s="326"/>
      <c r="I4546" s="327">
        <v>0.46</v>
      </c>
      <c r="J4546" s="326"/>
      <c r="K4546" s="326"/>
      <c r="L4546" s="328"/>
      <c r="M4546" s="326"/>
      <c r="N4546" s="326"/>
      <c r="O4546" s="328"/>
      <c r="P4546" s="326"/>
      <c r="Q4546" s="290">
        <v>0.46</v>
      </c>
    </row>
    <row r="4547" spans="1:17" hidden="1" outlineLevel="1" collapsed="1" x14ac:dyDescent="0.25">
      <c r="A4547" s="287"/>
      <c r="B4547" s="287"/>
      <c r="C4547" s="287"/>
      <c r="D4547" s="325">
        <v>100462877</v>
      </c>
      <c r="E4547" s="326"/>
      <c r="F4547" s="326"/>
      <c r="G4547" s="326"/>
      <c r="H4547" s="326"/>
      <c r="I4547" s="327">
        <v>0.17449999999999999</v>
      </c>
      <c r="J4547" s="326"/>
      <c r="K4547" s="326"/>
      <c r="L4547" s="328"/>
      <c r="M4547" s="326"/>
      <c r="N4547" s="326"/>
      <c r="O4547" s="328"/>
      <c r="P4547" s="326"/>
      <c r="Q4547" s="290">
        <v>0.17449999999999999</v>
      </c>
    </row>
    <row r="4548" spans="1:17" hidden="1" outlineLevel="1" collapsed="1" x14ac:dyDescent="0.25">
      <c r="A4548" s="287"/>
      <c r="B4548" s="287"/>
      <c r="C4548" s="287"/>
      <c r="D4548" s="325">
        <v>100462837</v>
      </c>
      <c r="E4548" s="326"/>
      <c r="F4548" s="326"/>
      <c r="G4548" s="326"/>
      <c r="H4548" s="326"/>
      <c r="I4548" s="327">
        <v>1.02</v>
      </c>
      <c r="J4548" s="326"/>
      <c r="K4548" s="326"/>
      <c r="L4548" s="328"/>
      <c r="M4548" s="326"/>
      <c r="N4548" s="326"/>
      <c r="O4548" s="328"/>
      <c r="P4548" s="326"/>
      <c r="Q4548" s="290">
        <v>1.02</v>
      </c>
    </row>
    <row r="4549" spans="1:17" hidden="1" outlineLevel="1" collapsed="1" x14ac:dyDescent="0.25">
      <c r="A4549" s="287"/>
      <c r="B4549" s="287"/>
      <c r="C4549" s="287"/>
      <c r="D4549" s="325">
        <v>100462800</v>
      </c>
      <c r="E4549" s="326"/>
      <c r="F4549" s="326"/>
      <c r="G4549" s="326"/>
      <c r="H4549" s="326"/>
      <c r="I4549" s="327">
        <v>0.12</v>
      </c>
      <c r="J4549" s="326"/>
      <c r="K4549" s="326"/>
      <c r="L4549" s="328"/>
      <c r="M4549" s="326"/>
      <c r="N4549" s="326"/>
      <c r="O4549" s="328"/>
      <c r="P4549" s="326"/>
      <c r="Q4549" s="290">
        <v>0.12</v>
      </c>
    </row>
    <row r="4550" spans="1:17" hidden="1" outlineLevel="1" collapsed="1" x14ac:dyDescent="0.25">
      <c r="A4550" s="287"/>
      <c r="B4550" s="287"/>
      <c r="C4550" s="287"/>
      <c r="D4550" s="325">
        <v>100462564</v>
      </c>
      <c r="E4550" s="326"/>
      <c r="F4550" s="326"/>
      <c r="G4550" s="326"/>
      <c r="H4550" s="326"/>
      <c r="I4550" s="327">
        <v>1.24</v>
      </c>
      <c r="J4550" s="326"/>
      <c r="K4550" s="326"/>
      <c r="L4550" s="328"/>
      <c r="M4550" s="326"/>
      <c r="N4550" s="326"/>
      <c r="O4550" s="328"/>
      <c r="P4550" s="326"/>
      <c r="Q4550" s="290">
        <v>1.24</v>
      </c>
    </row>
    <row r="4551" spans="1:17" hidden="1" outlineLevel="1" collapsed="1" x14ac:dyDescent="0.25">
      <c r="A4551" s="287"/>
      <c r="B4551" s="287"/>
      <c r="C4551" s="287"/>
      <c r="D4551" s="325">
        <v>100462568</v>
      </c>
      <c r="E4551" s="326"/>
      <c r="F4551" s="326"/>
      <c r="G4551" s="326"/>
      <c r="H4551" s="326"/>
      <c r="I4551" s="327">
        <v>0.17449999999999999</v>
      </c>
      <c r="J4551" s="326"/>
      <c r="K4551" s="326"/>
      <c r="L4551" s="328"/>
      <c r="M4551" s="326"/>
      <c r="N4551" s="326"/>
      <c r="O4551" s="328"/>
      <c r="P4551" s="326"/>
      <c r="Q4551" s="290">
        <v>0.17449999999999999</v>
      </c>
    </row>
    <row r="4552" spans="1:17" hidden="1" outlineLevel="1" collapsed="1" x14ac:dyDescent="0.25">
      <c r="A4552" s="287"/>
      <c r="B4552" s="287"/>
      <c r="C4552" s="287"/>
      <c r="D4552" s="325">
        <v>100462662</v>
      </c>
      <c r="E4552" s="326"/>
      <c r="F4552" s="326"/>
      <c r="G4552" s="326"/>
      <c r="H4552" s="326"/>
      <c r="I4552" s="327">
        <v>0.17449999999999999</v>
      </c>
      <c r="J4552" s="326"/>
      <c r="K4552" s="326"/>
      <c r="L4552" s="328"/>
      <c r="M4552" s="326"/>
      <c r="N4552" s="326"/>
      <c r="O4552" s="328"/>
      <c r="P4552" s="326"/>
      <c r="Q4552" s="290">
        <v>0.17449999999999999</v>
      </c>
    </row>
    <row r="4553" spans="1:17" hidden="1" outlineLevel="1" collapsed="1" x14ac:dyDescent="0.25">
      <c r="A4553" s="287"/>
      <c r="B4553" s="287"/>
      <c r="C4553" s="287"/>
      <c r="D4553" s="325">
        <v>100462821</v>
      </c>
      <c r="E4553" s="326"/>
      <c r="F4553" s="326"/>
      <c r="G4553" s="326"/>
      <c r="H4553" s="326"/>
      <c r="I4553" s="327">
        <v>0.56999999999999995</v>
      </c>
      <c r="J4553" s="326"/>
      <c r="K4553" s="326"/>
      <c r="L4553" s="328"/>
      <c r="M4553" s="326"/>
      <c r="N4553" s="326"/>
      <c r="O4553" s="328"/>
      <c r="P4553" s="326"/>
      <c r="Q4553" s="290">
        <v>0.56999999999999995</v>
      </c>
    </row>
    <row r="4554" spans="1:17" hidden="1" outlineLevel="1" collapsed="1" x14ac:dyDescent="0.25">
      <c r="A4554" s="287"/>
      <c r="B4554" s="287"/>
      <c r="C4554" s="287"/>
      <c r="D4554" s="325">
        <v>100462546</v>
      </c>
      <c r="E4554" s="326"/>
      <c r="F4554" s="326"/>
      <c r="G4554" s="326"/>
      <c r="H4554" s="326"/>
      <c r="I4554" s="327">
        <v>0.17449999999999999</v>
      </c>
      <c r="J4554" s="326"/>
      <c r="K4554" s="326"/>
      <c r="L4554" s="328"/>
      <c r="M4554" s="326"/>
      <c r="N4554" s="326"/>
      <c r="O4554" s="328"/>
      <c r="P4554" s="326"/>
      <c r="Q4554" s="290">
        <v>0.17449999999999999</v>
      </c>
    </row>
    <row r="4555" spans="1:17" hidden="1" outlineLevel="1" collapsed="1" x14ac:dyDescent="0.25">
      <c r="A4555" s="287"/>
      <c r="B4555" s="287"/>
      <c r="C4555" s="287"/>
      <c r="D4555" s="325">
        <v>100462511</v>
      </c>
      <c r="E4555" s="326"/>
      <c r="F4555" s="326"/>
      <c r="G4555" s="326"/>
      <c r="H4555" s="326"/>
      <c r="I4555" s="327">
        <v>0.17449999999999999</v>
      </c>
      <c r="J4555" s="326"/>
      <c r="K4555" s="326"/>
      <c r="L4555" s="328"/>
      <c r="M4555" s="326"/>
      <c r="N4555" s="326"/>
      <c r="O4555" s="328"/>
      <c r="P4555" s="326"/>
      <c r="Q4555" s="290">
        <v>0.17449999999999999</v>
      </c>
    </row>
    <row r="4556" spans="1:17" hidden="1" outlineLevel="1" collapsed="1" x14ac:dyDescent="0.25">
      <c r="A4556" s="287"/>
      <c r="B4556" s="287"/>
      <c r="C4556" s="287"/>
      <c r="D4556" s="325">
        <v>100462512</v>
      </c>
      <c r="E4556" s="326"/>
      <c r="F4556" s="326"/>
      <c r="G4556" s="326"/>
      <c r="H4556" s="326"/>
      <c r="I4556" s="327">
        <v>0.99</v>
      </c>
      <c r="J4556" s="326"/>
      <c r="K4556" s="326"/>
      <c r="L4556" s="328"/>
      <c r="M4556" s="326"/>
      <c r="N4556" s="326"/>
      <c r="O4556" s="328"/>
      <c r="P4556" s="326"/>
      <c r="Q4556" s="290">
        <v>0.99</v>
      </c>
    </row>
    <row r="4557" spans="1:17" hidden="1" outlineLevel="1" collapsed="1" x14ac:dyDescent="0.25">
      <c r="A4557" s="287"/>
      <c r="B4557" s="287"/>
      <c r="C4557" s="287"/>
      <c r="D4557" s="325">
        <v>100462313</v>
      </c>
      <c r="E4557" s="326"/>
      <c r="F4557" s="326"/>
      <c r="G4557" s="326"/>
      <c r="H4557" s="326"/>
      <c r="I4557" s="327">
        <v>14.82</v>
      </c>
      <c r="J4557" s="326"/>
      <c r="K4557" s="326"/>
      <c r="L4557" s="328"/>
      <c r="M4557" s="326"/>
      <c r="N4557" s="326"/>
      <c r="O4557" s="328"/>
      <c r="P4557" s="326"/>
      <c r="Q4557" s="290">
        <v>14.82</v>
      </c>
    </row>
    <row r="4558" spans="1:17" hidden="1" outlineLevel="1" collapsed="1" x14ac:dyDescent="0.25">
      <c r="A4558" s="287"/>
      <c r="B4558" s="287"/>
      <c r="C4558" s="287"/>
      <c r="D4558" s="325">
        <v>100462351</v>
      </c>
      <c r="E4558" s="326"/>
      <c r="F4558" s="326"/>
      <c r="G4558" s="326"/>
      <c r="H4558" s="326"/>
      <c r="I4558" s="327">
        <v>14.62</v>
      </c>
      <c r="J4558" s="326"/>
      <c r="K4558" s="326"/>
      <c r="L4558" s="328"/>
      <c r="M4558" s="326"/>
      <c r="N4558" s="326"/>
      <c r="O4558" s="328"/>
      <c r="P4558" s="326"/>
      <c r="Q4558" s="290">
        <v>14.62</v>
      </c>
    </row>
    <row r="4559" spans="1:17" hidden="1" outlineLevel="1" collapsed="1" x14ac:dyDescent="0.25">
      <c r="A4559" s="287"/>
      <c r="B4559" s="287"/>
      <c r="C4559" s="287"/>
      <c r="D4559" s="325">
        <v>100462335</v>
      </c>
      <c r="E4559" s="326"/>
      <c r="F4559" s="326"/>
      <c r="G4559" s="326"/>
      <c r="H4559" s="326"/>
      <c r="I4559" s="327">
        <v>11.56</v>
      </c>
      <c r="J4559" s="326"/>
      <c r="K4559" s="326"/>
      <c r="L4559" s="328"/>
      <c r="M4559" s="326"/>
      <c r="N4559" s="326"/>
      <c r="O4559" s="328"/>
      <c r="P4559" s="326"/>
      <c r="Q4559" s="290">
        <v>11.56</v>
      </c>
    </row>
    <row r="4560" spans="1:17" hidden="1" outlineLevel="1" collapsed="1" x14ac:dyDescent="0.25">
      <c r="A4560" s="287"/>
      <c r="B4560" s="287"/>
      <c r="C4560" s="287"/>
      <c r="D4560" s="325">
        <v>100462232</v>
      </c>
      <c r="E4560" s="326"/>
      <c r="F4560" s="326"/>
      <c r="G4560" s="326"/>
      <c r="H4560" s="326"/>
      <c r="I4560" s="327">
        <v>0.17449999999999999</v>
      </c>
      <c r="J4560" s="326"/>
      <c r="K4560" s="326"/>
      <c r="L4560" s="328"/>
      <c r="M4560" s="326"/>
      <c r="N4560" s="326"/>
      <c r="O4560" s="328"/>
      <c r="P4560" s="326"/>
      <c r="Q4560" s="290">
        <v>0.17449999999999999</v>
      </c>
    </row>
    <row r="4561" spans="1:17" hidden="1" outlineLevel="1" collapsed="1" x14ac:dyDescent="0.25">
      <c r="A4561" s="287"/>
      <c r="B4561" s="287"/>
      <c r="C4561" s="287"/>
      <c r="D4561" s="325">
        <v>100462294</v>
      </c>
      <c r="E4561" s="326"/>
      <c r="F4561" s="326"/>
      <c r="G4561" s="326"/>
      <c r="H4561" s="326"/>
      <c r="I4561" s="327">
        <v>12.42</v>
      </c>
      <c r="J4561" s="326"/>
      <c r="K4561" s="326"/>
      <c r="L4561" s="328"/>
      <c r="M4561" s="326"/>
      <c r="N4561" s="326"/>
      <c r="O4561" s="328"/>
      <c r="P4561" s="326"/>
      <c r="Q4561" s="290">
        <v>12.42</v>
      </c>
    </row>
    <row r="4562" spans="1:17" hidden="1" outlineLevel="1" collapsed="1" x14ac:dyDescent="0.25">
      <c r="A4562" s="287"/>
      <c r="B4562" s="287"/>
      <c r="C4562" s="287"/>
      <c r="D4562" s="325">
        <v>100461876</v>
      </c>
      <c r="E4562" s="326"/>
      <c r="F4562" s="326"/>
      <c r="G4562" s="326"/>
      <c r="H4562" s="326"/>
      <c r="I4562" s="327">
        <v>0.54</v>
      </c>
      <c r="J4562" s="326"/>
      <c r="K4562" s="326"/>
      <c r="L4562" s="328"/>
      <c r="M4562" s="326"/>
      <c r="N4562" s="326"/>
      <c r="O4562" s="328"/>
      <c r="P4562" s="326"/>
      <c r="Q4562" s="290">
        <v>0.54</v>
      </c>
    </row>
    <row r="4563" spans="1:17" hidden="1" outlineLevel="1" collapsed="1" x14ac:dyDescent="0.25">
      <c r="A4563" s="287"/>
      <c r="B4563" s="287"/>
      <c r="C4563" s="287"/>
      <c r="D4563" s="325">
        <v>100462044</v>
      </c>
      <c r="E4563" s="326"/>
      <c r="F4563" s="326"/>
      <c r="G4563" s="326"/>
      <c r="H4563" s="326"/>
      <c r="I4563" s="327">
        <v>0.17449999999999999</v>
      </c>
      <c r="J4563" s="326"/>
      <c r="K4563" s="326"/>
      <c r="L4563" s="328"/>
      <c r="M4563" s="326"/>
      <c r="N4563" s="326"/>
      <c r="O4563" s="328"/>
      <c r="P4563" s="326"/>
      <c r="Q4563" s="290">
        <v>0.17449999999999999</v>
      </c>
    </row>
    <row r="4564" spans="1:17" hidden="1" outlineLevel="1" collapsed="1" x14ac:dyDescent="0.25">
      <c r="A4564" s="287"/>
      <c r="B4564" s="287"/>
      <c r="C4564" s="287"/>
      <c r="D4564" s="325">
        <v>100461805</v>
      </c>
      <c r="E4564" s="326"/>
      <c r="F4564" s="326"/>
      <c r="G4564" s="326"/>
      <c r="H4564" s="326"/>
      <c r="I4564" s="327">
        <v>0.09</v>
      </c>
      <c r="J4564" s="326"/>
      <c r="K4564" s="326"/>
      <c r="L4564" s="328"/>
      <c r="M4564" s="326"/>
      <c r="N4564" s="326"/>
      <c r="O4564" s="328"/>
      <c r="P4564" s="326"/>
      <c r="Q4564" s="290">
        <v>0.09</v>
      </c>
    </row>
    <row r="4565" spans="1:17" hidden="1" outlineLevel="1" collapsed="1" x14ac:dyDescent="0.25">
      <c r="A4565" s="287"/>
      <c r="B4565" s="287"/>
      <c r="C4565" s="287"/>
      <c r="D4565" s="325">
        <v>100461801</v>
      </c>
      <c r="E4565" s="326"/>
      <c r="F4565" s="326"/>
      <c r="G4565" s="326"/>
      <c r="H4565" s="326"/>
      <c r="I4565" s="327">
        <v>0.38</v>
      </c>
      <c r="J4565" s="326"/>
      <c r="K4565" s="326"/>
      <c r="L4565" s="328"/>
      <c r="M4565" s="326"/>
      <c r="N4565" s="326"/>
      <c r="O4565" s="328"/>
      <c r="P4565" s="326"/>
      <c r="Q4565" s="290">
        <v>0.38</v>
      </c>
    </row>
    <row r="4566" spans="1:17" hidden="1" outlineLevel="1" collapsed="1" x14ac:dyDescent="0.25">
      <c r="A4566" s="287"/>
      <c r="B4566" s="287"/>
      <c r="C4566" s="287"/>
      <c r="D4566" s="325">
        <v>100462280</v>
      </c>
      <c r="E4566" s="326"/>
      <c r="F4566" s="326"/>
      <c r="G4566" s="326"/>
      <c r="H4566" s="326"/>
      <c r="I4566" s="327">
        <v>11.49</v>
      </c>
      <c r="J4566" s="326"/>
      <c r="K4566" s="326"/>
      <c r="L4566" s="328"/>
      <c r="M4566" s="326"/>
      <c r="N4566" s="326"/>
      <c r="O4566" s="328"/>
      <c r="P4566" s="326"/>
      <c r="Q4566" s="290">
        <v>11.49</v>
      </c>
    </row>
    <row r="4567" spans="1:17" hidden="1" outlineLevel="1" collapsed="1" x14ac:dyDescent="0.25">
      <c r="A4567" s="287"/>
      <c r="B4567" s="287"/>
      <c r="C4567" s="287"/>
      <c r="D4567" s="325">
        <v>100462137</v>
      </c>
      <c r="E4567" s="326"/>
      <c r="F4567" s="326"/>
      <c r="G4567" s="326"/>
      <c r="H4567" s="326"/>
      <c r="I4567" s="327">
        <v>3.57</v>
      </c>
      <c r="J4567" s="326"/>
      <c r="K4567" s="326"/>
      <c r="L4567" s="328"/>
      <c r="M4567" s="326"/>
      <c r="N4567" s="326"/>
      <c r="O4567" s="328"/>
      <c r="P4567" s="326"/>
      <c r="Q4567" s="290">
        <v>3.57</v>
      </c>
    </row>
    <row r="4568" spans="1:17" hidden="1" outlineLevel="1" collapsed="1" x14ac:dyDescent="0.25">
      <c r="A4568" s="287"/>
      <c r="B4568" s="287"/>
      <c r="C4568" s="287"/>
      <c r="D4568" s="325">
        <v>100461224</v>
      </c>
      <c r="E4568" s="326"/>
      <c r="F4568" s="326"/>
      <c r="G4568" s="326"/>
      <c r="H4568" s="326"/>
      <c r="I4568" s="327">
        <v>0.34</v>
      </c>
      <c r="J4568" s="326"/>
      <c r="K4568" s="326"/>
      <c r="L4568" s="328"/>
      <c r="M4568" s="326"/>
      <c r="N4568" s="326"/>
      <c r="O4568" s="328"/>
      <c r="P4568" s="326"/>
      <c r="Q4568" s="290">
        <v>0.34</v>
      </c>
    </row>
    <row r="4569" spans="1:17" hidden="1" outlineLevel="1" collapsed="1" x14ac:dyDescent="0.25">
      <c r="A4569" s="287"/>
      <c r="B4569" s="287"/>
      <c r="C4569" s="287"/>
      <c r="D4569" s="325">
        <v>100461271</v>
      </c>
      <c r="E4569" s="326"/>
      <c r="F4569" s="326"/>
      <c r="G4569" s="326"/>
      <c r="H4569" s="326"/>
      <c r="I4569" s="327">
        <v>0.42</v>
      </c>
      <c r="J4569" s="326"/>
      <c r="K4569" s="326"/>
      <c r="L4569" s="328"/>
      <c r="M4569" s="326"/>
      <c r="N4569" s="326"/>
      <c r="O4569" s="328"/>
      <c r="P4569" s="326"/>
      <c r="Q4569" s="290">
        <v>0.42</v>
      </c>
    </row>
    <row r="4570" spans="1:17" hidden="1" outlineLevel="1" collapsed="1" x14ac:dyDescent="0.25">
      <c r="A4570" s="287"/>
      <c r="B4570" s="287"/>
      <c r="C4570" s="287"/>
      <c r="D4570" s="325">
        <v>100461124</v>
      </c>
      <c r="E4570" s="326"/>
      <c r="F4570" s="326"/>
      <c r="G4570" s="326"/>
      <c r="H4570" s="326"/>
      <c r="I4570" s="327">
        <v>0.63</v>
      </c>
      <c r="J4570" s="326"/>
      <c r="K4570" s="326"/>
      <c r="L4570" s="328"/>
      <c r="M4570" s="326"/>
      <c r="N4570" s="326"/>
      <c r="O4570" s="328"/>
      <c r="P4570" s="326"/>
      <c r="Q4570" s="290">
        <v>0.63</v>
      </c>
    </row>
    <row r="4571" spans="1:17" hidden="1" outlineLevel="1" collapsed="1" x14ac:dyDescent="0.25">
      <c r="A4571" s="287"/>
      <c r="B4571" s="287"/>
      <c r="C4571" s="287"/>
      <c r="D4571" s="325">
        <v>100461127</v>
      </c>
      <c r="E4571" s="326"/>
      <c r="F4571" s="326"/>
      <c r="G4571" s="326"/>
      <c r="H4571" s="326"/>
      <c r="I4571" s="327">
        <v>0.31</v>
      </c>
      <c r="J4571" s="326"/>
      <c r="K4571" s="326"/>
      <c r="L4571" s="328"/>
      <c r="M4571" s="326"/>
      <c r="N4571" s="326"/>
      <c r="O4571" s="328"/>
      <c r="P4571" s="326"/>
      <c r="Q4571" s="290">
        <v>0.31</v>
      </c>
    </row>
    <row r="4572" spans="1:17" hidden="1" outlineLevel="1" collapsed="1" x14ac:dyDescent="0.25">
      <c r="A4572" s="287"/>
      <c r="B4572" s="287"/>
      <c r="C4572" s="287"/>
      <c r="D4572" s="325">
        <v>100461347</v>
      </c>
      <c r="E4572" s="326"/>
      <c r="F4572" s="326"/>
      <c r="G4572" s="326"/>
      <c r="H4572" s="326"/>
      <c r="I4572" s="327">
        <v>1.27</v>
      </c>
      <c r="J4572" s="326"/>
      <c r="K4572" s="326"/>
      <c r="L4572" s="328"/>
      <c r="M4572" s="326"/>
      <c r="N4572" s="326"/>
      <c r="O4572" s="328"/>
      <c r="P4572" s="326"/>
      <c r="Q4572" s="290">
        <v>1.27</v>
      </c>
    </row>
    <row r="4573" spans="1:17" hidden="1" outlineLevel="1" collapsed="1" x14ac:dyDescent="0.25">
      <c r="A4573" s="287"/>
      <c r="B4573" s="287"/>
      <c r="C4573" s="287"/>
      <c r="D4573" s="325">
        <v>100460923</v>
      </c>
      <c r="E4573" s="326"/>
      <c r="F4573" s="326"/>
      <c r="G4573" s="326"/>
      <c r="H4573" s="326"/>
      <c r="I4573" s="327">
        <v>0.08</v>
      </c>
      <c r="J4573" s="326"/>
      <c r="K4573" s="326"/>
      <c r="L4573" s="328"/>
      <c r="M4573" s="326"/>
      <c r="N4573" s="326"/>
      <c r="O4573" s="328"/>
      <c r="P4573" s="326"/>
      <c r="Q4573" s="290">
        <v>0.08</v>
      </c>
    </row>
    <row r="4574" spans="1:17" hidden="1" outlineLevel="1" collapsed="1" x14ac:dyDescent="0.25">
      <c r="A4574" s="287"/>
      <c r="B4574" s="287"/>
      <c r="C4574" s="287"/>
      <c r="D4574" s="325">
        <v>100460648</v>
      </c>
      <c r="E4574" s="326"/>
      <c r="F4574" s="326"/>
      <c r="G4574" s="326"/>
      <c r="H4574" s="326"/>
      <c r="I4574" s="327">
        <v>0.7</v>
      </c>
      <c r="J4574" s="326"/>
      <c r="K4574" s="326"/>
      <c r="L4574" s="328"/>
      <c r="M4574" s="326"/>
      <c r="N4574" s="326"/>
      <c r="O4574" s="328"/>
      <c r="P4574" s="326"/>
      <c r="Q4574" s="290">
        <v>0.7</v>
      </c>
    </row>
    <row r="4575" spans="1:17" hidden="1" outlineLevel="1" collapsed="1" x14ac:dyDescent="0.25">
      <c r="A4575" s="287"/>
      <c r="B4575" s="287"/>
      <c r="C4575" s="287"/>
      <c r="D4575" s="325">
        <v>100461022</v>
      </c>
      <c r="E4575" s="326"/>
      <c r="F4575" s="326"/>
      <c r="G4575" s="326"/>
      <c r="H4575" s="326"/>
      <c r="I4575" s="327">
        <v>0.78</v>
      </c>
      <c r="J4575" s="326"/>
      <c r="K4575" s="326"/>
      <c r="L4575" s="328"/>
      <c r="M4575" s="326"/>
      <c r="N4575" s="326"/>
      <c r="O4575" s="328"/>
      <c r="P4575" s="326"/>
      <c r="Q4575" s="290">
        <v>0.78</v>
      </c>
    </row>
    <row r="4576" spans="1:17" hidden="1" outlineLevel="1" collapsed="1" x14ac:dyDescent="0.25">
      <c r="A4576" s="287"/>
      <c r="B4576" s="287"/>
      <c r="C4576" s="287"/>
      <c r="D4576" s="325">
        <v>100461662</v>
      </c>
      <c r="E4576" s="326"/>
      <c r="F4576" s="326"/>
      <c r="G4576" s="326"/>
      <c r="H4576" s="326"/>
      <c r="I4576" s="327">
        <v>0.41</v>
      </c>
      <c r="J4576" s="326"/>
      <c r="K4576" s="326"/>
      <c r="L4576" s="328"/>
      <c r="M4576" s="326"/>
      <c r="N4576" s="326"/>
      <c r="O4576" s="328"/>
      <c r="P4576" s="326"/>
      <c r="Q4576" s="290">
        <v>0.41</v>
      </c>
    </row>
    <row r="4577" spans="1:17" hidden="1" outlineLevel="1" collapsed="1" x14ac:dyDescent="0.25">
      <c r="A4577" s="287"/>
      <c r="B4577" s="287"/>
      <c r="C4577" s="287"/>
      <c r="D4577" s="325">
        <v>100461649</v>
      </c>
      <c r="E4577" s="326"/>
      <c r="F4577" s="326"/>
      <c r="G4577" s="326"/>
      <c r="H4577" s="326"/>
      <c r="I4577" s="327">
        <v>0.33</v>
      </c>
      <c r="J4577" s="326"/>
      <c r="K4577" s="326"/>
      <c r="L4577" s="328"/>
      <c r="M4577" s="326"/>
      <c r="N4577" s="326"/>
      <c r="O4577" s="328"/>
      <c r="P4577" s="326"/>
      <c r="Q4577" s="290">
        <v>0.33</v>
      </c>
    </row>
    <row r="4578" spans="1:17" hidden="1" outlineLevel="1" collapsed="1" x14ac:dyDescent="0.25">
      <c r="A4578" s="287"/>
      <c r="B4578" s="287"/>
      <c r="C4578" s="287"/>
      <c r="D4578" s="325">
        <v>100461675</v>
      </c>
      <c r="E4578" s="326"/>
      <c r="F4578" s="326"/>
      <c r="G4578" s="326"/>
      <c r="H4578" s="326"/>
      <c r="I4578" s="327">
        <v>1.44</v>
      </c>
      <c r="J4578" s="326"/>
      <c r="K4578" s="326"/>
      <c r="L4578" s="328"/>
      <c r="M4578" s="326"/>
      <c r="N4578" s="326"/>
      <c r="O4578" s="328"/>
      <c r="P4578" s="326"/>
      <c r="Q4578" s="290">
        <v>1.44</v>
      </c>
    </row>
    <row r="4579" spans="1:17" hidden="1" outlineLevel="1" collapsed="1" x14ac:dyDescent="0.25">
      <c r="A4579" s="287"/>
      <c r="B4579" s="287"/>
      <c r="C4579" s="287"/>
      <c r="D4579" s="325">
        <v>100461628</v>
      </c>
      <c r="E4579" s="326"/>
      <c r="F4579" s="326"/>
      <c r="G4579" s="326"/>
      <c r="H4579" s="326"/>
      <c r="I4579" s="327">
        <v>1.06</v>
      </c>
      <c r="J4579" s="326"/>
      <c r="K4579" s="326"/>
      <c r="L4579" s="328"/>
      <c r="M4579" s="326"/>
      <c r="N4579" s="326"/>
      <c r="O4579" s="328"/>
      <c r="P4579" s="326"/>
      <c r="Q4579" s="290">
        <v>1.06</v>
      </c>
    </row>
    <row r="4580" spans="1:17" hidden="1" outlineLevel="1" collapsed="1" x14ac:dyDescent="0.25">
      <c r="A4580" s="287"/>
      <c r="B4580" s="287"/>
      <c r="C4580" s="287"/>
      <c r="D4580" s="325">
        <v>100461747</v>
      </c>
      <c r="E4580" s="326"/>
      <c r="F4580" s="326"/>
      <c r="G4580" s="326"/>
      <c r="H4580" s="326"/>
      <c r="I4580" s="327">
        <v>2.93</v>
      </c>
      <c r="J4580" s="326"/>
      <c r="K4580" s="326"/>
      <c r="L4580" s="328"/>
      <c r="M4580" s="326"/>
      <c r="N4580" s="326"/>
      <c r="O4580" s="328"/>
      <c r="P4580" s="326"/>
      <c r="Q4580" s="290">
        <v>2.93</v>
      </c>
    </row>
    <row r="4581" spans="1:17" hidden="1" outlineLevel="1" collapsed="1" x14ac:dyDescent="0.25">
      <c r="A4581" s="287"/>
      <c r="B4581" s="287"/>
      <c r="C4581" s="287"/>
      <c r="D4581" s="325">
        <v>100461781</v>
      </c>
      <c r="E4581" s="326"/>
      <c r="F4581" s="326"/>
      <c r="G4581" s="326"/>
      <c r="H4581" s="326"/>
      <c r="I4581" s="327">
        <v>0.39</v>
      </c>
      <c r="J4581" s="326"/>
      <c r="K4581" s="326"/>
      <c r="L4581" s="328"/>
      <c r="M4581" s="326"/>
      <c r="N4581" s="326"/>
      <c r="O4581" s="328"/>
      <c r="P4581" s="326"/>
      <c r="Q4581" s="290">
        <v>0.39</v>
      </c>
    </row>
    <row r="4582" spans="1:17" hidden="1" outlineLevel="1" collapsed="1" x14ac:dyDescent="0.25">
      <c r="A4582" s="287"/>
      <c r="B4582" s="287"/>
      <c r="C4582" s="287"/>
      <c r="D4582" s="325">
        <v>100461764</v>
      </c>
      <c r="E4582" s="326"/>
      <c r="F4582" s="326"/>
      <c r="G4582" s="326"/>
      <c r="H4582" s="326"/>
      <c r="I4582" s="327">
        <v>1.1200000000000001</v>
      </c>
      <c r="J4582" s="326"/>
      <c r="K4582" s="326"/>
      <c r="L4582" s="328"/>
      <c r="M4582" s="326"/>
      <c r="N4582" s="326"/>
      <c r="O4582" s="328"/>
      <c r="P4582" s="326"/>
      <c r="Q4582" s="290">
        <v>1.1200000000000001</v>
      </c>
    </row>
    <row r="4583" spans="1:17" hidden="1" outlineLevel="1" collapsed="1" x14ac:dyDescent="0.25">
      <c r="A4583" s="287"/>
      <c r="B4583" s="287"/>
      <c r="C4583" s="287"/>
      <c r="D4583" s="325">
        <v>100461734</v>
      </c>
      <c r="E4583" s="326"/>
      <c r="F4583" s="326"/>
      <c r="G4583" s="326"/>
      <c r="H4583" s="326"/>
      <c r="I4583" s="327">
        <v>0.62</v>
      </c>
      <c r="J4583" s="326"/>
      <c r="K4583" s="326"/>
      <c r="L4583" s="328"/>
      <c r="M4583" s="326"/>
      <c r="N4583" s="326"/>
      <c r="O4583" s="328"/>
      <c r="P4583" s="326"/>
      <c r="Q4583" s="290">
        <v>0.62</v>
      </c>
    </row>
    <row r="4584" spans="1:17" hidden="1" outlineLevel="1" collapsed="1" x14ac:dyDescent="0.25">
      <c r="A4584" s="287"/>
      <c r="B4584" s="287"/>
      <c r="C4584" s="287"/>
      <c r="D4584" s="325">
        <v>100461735</v>
      </c>
      <c r="E4584" s="326"/>
      <c r="F4584" s="326"/>
      <c r="G4584" s="326"/>
      <c r="H4584" s="326"/>
      <c r="I4584" s="327">
        <v>1.81</v>
      </c>
      <c r="J4584" s="326"/>
      <c r="K4584" s="326"/>
      <c r="L4584" s="328"/>
      <c r="M4584" s="326"/>
      <c r="N4584" s="326"/>
      <c r="O4584" s="328"/>
      <c r="P4584" s="326"/>
      <c r="Q4584" s="290">
        <v>1.81</v>
      </c>
    </row>
    <row r="4585" spans="1:17" hidden="1" outlineLevel="1" collapsed="1" x14ac:dyDescent="0.25">
      <c r="A4585" s="287"/>
      <c r="B4585" s="287"/>
      <c r="C4585" s="287"/>
      <c r="D4585" s="325">
        <v>100461507</v>
      </c>
      <c r="E4585" s="326"/>
      <c r="F4585" s="326"/>
      <c r="G4585" s="326"/>
      <c r="H4585" s="326"/>
      <c r="I4585" s="327">
        <v>0.65</v>
      </c>
      <c r="J4585" s="326"/>
      <c r="K4585" s="326"/>
      <c r="L4585" s="328"/>
      <c r="M4585" s="326"/>
      <c r="N4585" s="326"/>
      <c r="O4585" s="328"/>
      <c r="P4585" s="326"/>
      <c r="Q4585" s="290">
        <v>0.65</v>
      </c>
    </row>
    <row r="4586" spans="1:17" hidden="1" outlineLevel="1" collapsed="1" x14ac:dyDescent="0.25">
      <c r="A4586" s="287"/>
      <c r="B4586" s="287"/>
      <c r="C4586" s="287"/>
      <c r="D4586" s="325">
        <v>100461102</v>
      </c>
      <c r="E4586" s="326"/>
      <c r="F4586" s="326"/>
      <c r="G4586" s="326"/>
      <c r="H4586" s="326"/>
      <c r="I4586" s="327">
        <v>0.36</v>
      </c>
      <c r="J4586" s="326"/>
      <c r="K4586" s="326"/>
      <c r="L4586" s="328"/>
      <c r="M4586" s="326"/>
      <c r="N4586" s="326"/>
      <c r="O4586" s="328"/>
      <c r="P4586" s="326"/>
      <c r="Q4586" s="290">
        <v>0.36</v>
      </c>
    </row>
    <row r="4587" spans="1:17" hidden="1" outlineLevel="1" collapsed="1" x14ac:dyDescent="0.25">
      <c r="A4587" s="287"/>
      <c r="B4587" s="287"/>
      <c r="C4587" s="287"/>
      <c r="D4587" s="325">
        <v>100458757</v>
      </c>
      <c r="E4587" s="326"/>
      <c r="F4587" s="326"/>
      <c r="G4587" s="326"/>
      <c r="H4587" s="326"/>
      <c r="I4587" s="327">
        <v>1.06</v>
      </c>
      <c r="J4587" s="326"/>
      <c r="K4587" s="326"/>
      <c r="L4587" s="328"/>
      <c r="M4587" s="326"/>
      <c r="N4587" s="326"/>
      <c r="O4587" s="328"/>
      <c r="P4587" s="326"/>
      <c r="Q4587" s="290">
        <v>1.06</v>
      </c>
    </row>
    <row r="4588" spans="1:17" hidden="1" outlineLevel="1" collapsed="1" x14ac:dyDescent="0.25">
      <c r="A4588" s="287"/>
      <c r="B4588" s="287"/>
      <c r="C4588" s="287"/>
      <c r="D4588" s="325">
        <v>100458584</v>
      </c>
      <c r="E4588" s="326"/>
      <c r="F4588" s="326"/>
      <c r="G4588" s="326"/>
      <c r="H4588" s="326"/>
      <c r="I4588" s="327">
        <v>0.23</v>
      </c>
      <c r="J4588" s="326"/>
      <c r="K4588" s="326"/>
      <c r="L4588" s="328"/>
      <c r="M4588" s="326"/>
      <c r="N4588" s="326"/>
      <c r="O4588" s="328"/>
      <c r="P4588" s="326"/>
      <c r="Q4588" s="290">
        <v>0.23</v>
      </c>
    </row>
    <row r="4589" spans="1:17" hidden="1" outlineLevel="1" collapsed="1" x14ac:dyDescent="0.25">
      <c r="A4589" s="287"/>
      <c r="B4589" s="287"/>
      <c r="C4589" s="287"/>
      <c r="D4589" s="325">
        <v>100458776</v>
      </c>
      <c r="E4589" s="326"/>
      <c r="F4589" s="326"/>
      <c r="G4589" s="326"/>
      <c r="H4589" s="326"/>
      <c r="I4589" s="327">
        <v>0.17449999999999999</v>
      </c>
      <c r="J4589" s="326"/>
      <c r="K4589" s="326"/>
      <c r="L4589" s="328"/>
      <c r="M4589" s="326"/>
      <c r="N4589" s="326"/>
      <c r="O4589" s="328"/>
      <c r="P4589" s="326"/>
      <c r="Q4589" s="290">
        <v>0.17449999999999999</v>
      </c>
    </row>
    <row r="4590" spans="1:17" hidden="1" outlineLevel="1" collapsed="1" x14ac:dyDescent="0.25">
      <c r="A4590" s="287"/>
      <c r="B4590" s="287"/>
      <c r="C4590" s="287"/>
      <c r="D4590" s="325">
        <v>100458856</v>
      </c>
      <c r="E4590" s="326"/>
      <c r="F4590" s="326"/>
      <c r="G4590" s="326"/>
      <c r="H4590" s="326"/>
      <c r="I4590" s="327">
        <v>0.55000000000000004</v>
      </c>
      <c r="J4590" s="326"/>
      <c r="K4590" s="326"/>
      <c r="L4590" s="328"/>
      <c r="M4590" s="326"/>
      <c r="N4590" s="326"/>
      <c r="O4590" s="328"/>
      <c r="P4590" s="326"/>
      <c r="Q4590" s="290">
        <v>0.55000000000000004</v>
      </c>
    </row>
    <row r="4591" spans="1:17" hidden="1" outlineLevel="1" collapsed="1" x14ac:dyDescent="0.25">
      <c r="A4591" s="287"/>
      <c r="B4591" s="287"/>
      <c r="C4591" s="287"/>
      <c r="D4591" s="325">
        <v>100458888</v>
      </c>
      <c r="E4591" s="326"/>
      <c r="F4591" s="326"/>
      <c r="G4591" s="326"/>
      <c r="H4591" s="326"/>
      <c r="I4591" s="327">
        <v>7.0000000000000007E-2</v>
      </c>
      <c r="J4591" s="326"/>
      <c r="K4591" s="326"/>
      <c r="L4591" s="328"/>
      <c r="M4591" s="326"/>
      <c r="N4591" s="326"/>
      <c r="O4591" s="328"/>
      <c r="P4591" s="326"/>
      <c r="Q4591" s="290">
        <v>7.0000000000000007E-2</v>
      </c>
    </row>
    <row r="4592" spans="1:17" hidden="1" outlineLevel="1" collapsed="1" x14ac:dyDescent="0.25">
      <c r="A4592" s="287"/>
      <c r="B4592" s="287"/>
      <c r="C4592" s="287"/>
      <c r="D4592" s="325">
        <v>100458926</v>
      </c>
      <c r="E4592" s="326"/>
      <c r="F4592" s="326"/>
      <c r="G4592" s="326"/>
      <c r="H4592" s="326"/>
      <c r="I4592" s="327">
        <v>0.51</v>
      </c>
      <c r="J4592" s="326"/>
      <c r="K4592" s="326"/>
      <c r="L4592" s="328"/>
      <c r="M4592" s="326"/>
      <c r="N4592" s="326"/>
      <c r="O4592" s="328"/>
      <c r="P4592" s="326"/>
      <c r="Q4592" s="290">
        <v>0.51</v>
      </c>
    </row>
    <row r="4593" spans="1:17" hidden="1" outlineLevel="1" collapsed="1" x14ac:dyDescent="0.25">
      <c r="A4593" s="287"/>
      <c r="B4593" s="287"/>
      <c r="C4593" s="287"/>
      <c r="D4593" s="325">
        <v>100459030</v>
      </c>
      <c r="E4593" s="326"/>
      <c r="F4593" s="326"/>
      <c r="G4593" s="326"/>
      <c r="H4593" s="326"/>
      <c r="I4593" s="327">
        <v>0.34</v>
      </c>
      <c r="J4593" s="326"/>
      <c r="K4593" s="326"/>
      <c r="L4593" s="328"/>
      <c r="M4593" s="326"/>
      <c r="N4593" s="326"/>
      <c r="O4593" s="328"/>
      <c r="P4593" s="326"/>
      <c r="Q4593" s="290">
        <v>0.34</v>
      </c>
    </row>
    <row r="4594" spans="1:17" hidden="1" outlineLevel="1" collapsed="1" x14ac:dyDescent="0.25">
      <c r="A4594" s="287"/>
      <c r="B4594" s="287"/>
      <c r="C4594" s="287"/>
      <c r="D4594" s="325">
        <v>100458482</v>
      </c>
      <c r="E4594" s="326"/>
      <c r="F4594" s="326"/>
      <c r="G4594" s="326"/>
      <c r="H4594" s="326"/>
      <c r="I4594" s="328"/>
      <c r="J4594" s="326"/>
      <c r="K4594" s="326"/>
      <c r="L4594" s="327">
        <v>0</v>
      </c>
      <c r="M4594" s="326"/>
      <c r="N4594" s="326"/>
      <c r="O4594" s="328"/>
      <c r="P4594" s="326"/>
      <c r="Q4594" s="290">
        <v>0</v>
      </c>
    </row>
    <row r="4595" spans="1:17" hidden="1" outlineLevel="1" collapsed="1" x14ac:dyDescent="0.25">
      <c r="A4595" s="287"/>
      <c r="B4595" s="287"/>
      <c r="C4595" s="287"/>
      <c r="D4595" s="325">
        <v>100458483</v>
      </c>
      <c r="E4595" s="326"/>
      <c r="F4595" s="326"/>
      <c r="G4595" s="326"/>
      <c r="H4595" s="326"/>
      <c r="I4595" s="327">
        <v>0.19</v>
      </c>
      <c r="J4595" s="326"/>
      <c r="K4595" s="326"/>
      <c r="L4595" s="328"/>
      <c r="M4595" s="326"/>
      <c r="N4595" s="326"/>
      <c r="O4595" s="328"/>
      <c r="P4595" s="326"/>
      <c r="Q4595" s="290">
        <v>0.19</v>
      </c>
    </row>
    <row r="4596" spans="1:17" hidden="1" outlineLevel="1" collapsed="1" x14ac:dyDescent="0.25">
      <c r="A4596" s="287"/>
      <c r="B4596" s="287"/>
      <c r="C4596" s="287"/>
      <c r="D4596" s="325">
        <v>100458682</v>
      </c>
      <c r="E4596" s="326"/>
      <c r="F4596" s="326"/>
      <c r="G4596" s="326"/>
      <c r="H4596" s="326"/>
      <c r="I4596" s="327">
        <v>0.12</v>
      </c>
      <c r="J4596" s="326"/>
      <c r="K4596" s="326"/>
      <c r="L4596" s="328"/>
      <c r="M4596" s="326"/>
      <c r="N4596" s="326"/>
      <c r="O4596" s="328"/>
      <c r="P4596" s="326"/>
      <c r="Q4596" s="290">
        <v>0.12</v>
      </c>
    </row>
    <row r="4597" spans="1:17" hidden="1" outlineLevel="1" collapsed="1" x14ac:dyDescent="0.25">
      <c r="A4597" s="287"/>
      <c r="B4597" s="287"/>
      <c r="C4597" s="287"/>
      <c r="D4597" s="325">
        <v>100459344</v>
      </c>
      <c r="E4597" s="326"/>
      <c r="F4597" s="326"/>
      <c r="G4597" s="326"/>
      <c r="H4597" s="326"/>
      <c r="I4597" s="327">
        <v>0.92</v>
      </c>
      <c r="J4597" s="326"/>
      <c r="K4597" s="326"/>
      <c r="L4597" s="328"/>
      <c r="M4597" s="326"/>
      <c r="N4597" s="326"/>
      <c r="O4597" s="328"/>
      <c r="P4597" s="326"/>
      <c r="Q4597" s="290">
        <v>0.92</v>
      </c>
    </row>
    <row r="4598" spans="1:17" hidden="1" outlineLevel="1" collapsed="1" x14ac:dyDescent="0.25">
      <c r="A4598" s="287"/>
      <c r="B4598" s="287"/>
      <c r="C4598" s="287"/>
      <c r="D4598" s="325">
        <v>100459515</v>
      </c>
      <c r="E4598" s="326"/>
      <c r="F4598" s="326"/>
      <c r="G4598" s="326"/>
      <c r="H4598" s="326"/>
      <c r="I4598" s="327">
        <v>0.5</v>
      </c>
      <c r="J4598" s="326"/>
      <c r="K4598" s="326"/>
      <c r="L4598" s="328"/>
      <c r="M4598" s="326"/>
      <c r="N4598" s="326"/>
      <c r="O4598" s="328"/>
      <c r="P4598" s="326"/>
      <c r="Q4598" s="290">
        <v>0.5</v>
      </c>
    </row>
    <row r="4599" spans="1:17" hidden="1" outlineLevel="1" collapsed="1" x14ac:dyDescent="0.25">
      <c r="A4599" s="287"/>
      <c r="B4599" s="287"/>
      <c r="C4599" s="287"/>
      <c r="D4599" s="325">
        <v>100459218</v>
      </c>
      <c r="E4599" s="326"/>
      <c r="F4599" s="326"/>
      <c r="G4599" s="326"/>
      <c r="H4599" s="326"/>
      <c r="I4599" s="327">
        <v>0.56999999999999995</v>
      </c>
      <c r="J4599" s="326"/>
      <c r="K4599" s="326"/>
      <c r="L4599" s="328"/>
      <c r="M4599" s="326"/>
      <c r="N4599" s="326"/>
      <c r="O4599" s="328"/>
      <c r="P4599" s="326"/>
      <c r="Q4599" s="290">
        <v>0.56999999999999995</v>
      </c>
    </row>
    <row r="4600" spans="1:17" hidden="1" outlineLevel="1" collapsed="1" x14ac:dyDescent="0.25">
      <c r="A4600" s="287"/>
      <c r="B4600" s="287"/>
      <c r="C4600" s="287"/>
      <c r="D4600" s="325">
        <v>100459240</v>
      </c>
      <c r="E4600" s="326"/>
      <c r="F4600" s="326"/>
      <c r="G4600" s="326"/>
      <c r="H4600" s="326"/>
      <c r="I4600" s="327">
        <v>0.38</v>
      </c>
      <c r="J4600" s="326"/>
      <c r="K4600" s="326"/>
      <c r="L4600" s="328"/>
      <c r="M4600" s="326"/>
      <c r="N4600" s="326"/>
      <c r="O4600" s="328"/>
      <c r="P4600" s="326"/>
      <c r="Q4600" s="290">
        <v>0.38</v>
      </c>
    </row>
    <row r="4601" spans="1:17" hidden="1" outlineLevel="1" collapsed="1" x14ac:dyDescent="0.25">
      <c r="A4601" s="287"/>
      <c r="B4601" s="287"/>
      <c r="C4601" s="287"/>
      <c r="D4601" s="325">
        <v>100459179</v>
      </c>
      <c r="E4601" s="326"/>
      <c r="F4601" s="326"/>
      <c r="G4601" s="326"/>
      <c r="H4601" s="326"/>
      <c r="I4601" s="327">
        <v>0.33</v>
      </c>
      <c r="J4601" s="326"/>
      <c r="K4601" s="326"/>
      <c r="L4601" s="328"/>
      <c r="M4601" s="326"/>
      <c r="N4601" s="326"/>
      <c r="O4601" s="328"/>
      <c r="P4601" s="326"/>
      <c r="Q4601" s="290">
        <v>0.33</v>
      </c>
    </row>
    <row r="4602" spans="1:17" hidden="1" outlineLevel="1" collapsed="1" x14ac:dyDescent="0.25">
      <c r="A4602" s="287"/>
      <c r="B4602" s="287"/>
      <c r="C4602" s="287"/>
      <c r="D4602" s="325">
        <v>100459186</v>
      </c>
      <c r="E4602" s="326"/>
      <c r="F4602" s="326"/>
      <c r="G4602" s="326"/>
      <c r="H4602" s="326"/>
      <c r="I4602" s="327">
        <v>0.85</v>
      </c>
      <c r="J4602" s="326"/>
      <c r="K4602" s="326"/>
      <c r="L4602" s="328"/>
      <c r="M4602" s="326"/>
      <c r="N4602" s="326"/>
      <c r="O4602" s="328"/>
      <c r="P4602" s="326"/>
      <c r="Q4602" s="290">
        <v>0.85</v>
      </c>
    </row>
    <row r="4603" spans="1:17" hidden="1" outlineLevel="1" collapsed="1" x14ac:dyDescent="0.25">
      <c r="A4603" s="287"/>
      <c r="B4603" s="287"/>
      <c r="C4603" s="287"/>
      <c r="D4603" s="325">
        <v>100459145</v>
      </c>
      <c r="E4603" s="326"/>
      <c r="F4603" s="326"/>
      <c r="G4603" s="326"/>
      <c r="H4603" s="326"/>
      <c r="I4603" s="327">
        <v>0.42</v>
      </c>
      <c r="J4603" s="326"/>
      <c r="K4603" s="326"/>
      <c r="L4603" s="328"/>
      <c r="M4603" s="326"/>
      <c r="N4603" s="326"/>
      <c r="O4603" s="328"/>
      <c r="P4603" s="326"/>
      <c r="Q4603" s="290">
        <v>0.42</v>
      </c>
    </row>
    <row r="4604" spans="1:17" hidden="1" outlineLevel="1" collapsed="1" x14ac:dyDescent="0.25">
      <c r="A4604" s="287"/>
      <c r="B4604" s="287"/>
      <c r="C4604" s="287"/>
      <c r="D4604" s="325">
        <v>100459135</v>
      </c>
      <c r="E4604" s="326"/>
      <c r="F4604" s="326"/>
      <c r="G4604" s="326"/>
      <c r="H4604" s="326"/>
      <c r="I4604" s="327">
        <v>0.17449999999999999</v>
      </c>
      <c r="J4604" s="326"/>
      <c r="K4604" s="326"/>
      <c r="L4604" s="328"/>
      <c r="M4604" s="326"/>
      <c r="N4604" s="326"/>
      <c r="O4604" s="328"/>
      <c r="P4604" s="326"/>
      <c r="Q4604" s="290">
        <v>0.17449999999999999</v>
      </c>
    </row>
    <row r="4605" spans="1:17" hidden="1" outlineLevel="1" collapsed="1" x14ac:dyDescent="0.25">
      <c r="A4605" s="287"/>
      <c r="B4605" s="287"/>
      <c r="C4605" s="287"/>
      <c r="D4605" s="325">
        <v>100459051</v>
      </c>
      <c r="E4605" s="326"/>
      <c r="F4605" s="326"/>
      <c r="G4605" s="326"/>
      <c r="H4605" s="326"/>
      <c r="I4605" s="327">
        <v>6.83</v>
      </c>
      <c r="J4605" s="326"/>
      <c r="K4605" s="326"/>
      <c r="L4605" s="328"/>
      <c r="M4605" s="326"/>
      <c r="N4605" s="326"/>
      <c r="O4605" s="328"/>
      <c r="P4605" s="326"/>
      <c r="Q4605" s="290">
        <v>6.83</v>
      </c>
    </row>
    <row r="4606" spans="1:17" hidden="1" outlineLevel="1" collapsed="1" x14ac:dyDescent="0.25">
      <c r="A4606" s="287"/>
      <c r="B4606" s="287"/>
      <c r="C4606" s="287"/>
      <c r="D4606" s="325">
        <v>100458932</v>
      </c>
      <c r="E4606" s="326"/>
      <c r="F4606" s="326"/>
      <c r="G4606" s="326"/>
      <c r="H4606" s="326"/>
      <c r="I4606" s="327">
        <v>0.73</v>
      </c>
      <c r="J4606" s="326"/>
      <c r="K4606" s="326"/>
      <c r="L4606" s="328"/>
      <c r="M4606" s="326"/>
      <c r="N4606" s="326"/>
      <c r="O4606" s="328"/>
      <c r="P4606" s="326"/>
      <c r="Q4606" s="290">
        <v>0.73</v>
      </c>
    </row>
    <row r="4607" spans="1:17" hidden="1" outlineLevel="1" collapsed="1" x14ac:dyDescent="0.25">
      <c r="A4607" s="287"/>
      <c r="B4607" s="287"/>
      <c r="C4607" s="287"/>
      <c r="D4607" s="325">
        <v>100458947</v>
      </c>
      <c r="E4607" s="326"/>
      <c r="F4607" s="326"/>
      <c r="G4607" s="326"/>
      <c r="H4607" s="326"/>
      <c r="I4607" s="327">
        <v>0.17449999999999999</v>
      </c>
      <c r="J4607" s="326"/>
      <c r="K4607" s="326"/>
      <c r="L4607" s="328"/>
      <c r="M4607" s="326"/>
      <c r="N4607" s="326"/>
      <c r="O4607" s="328"/>
      <c r="P4607" s="326"/>
      <c r="Q4607" s="290">
        <v>0.17449999999999999</v>
      </c>
    </row>
    <row r="4608" spans="1:17" hidden="1" outlineLevel="1" collapsed="1" x14ac:dyDescent="0.25">
      <c r="A4608" s="287"/>
      <c r="B4608" s="287"/>
      <c r="C4608" s="287"/>
      <c r="D4608" s="325">
        <v>100459037</v>
      </c>
      <c r="E4608" s="326"/>
      <c r="F4608" s="326"/>
      <c r="G4608" s="326"/>
      <c r="H4608" s="326"/>
      <c r="I4608" s="327">
        <v>0.57999999999999996</v>
      </c>
      <c r="J4608" s="326"/>
      <c r="K4608" s="326"/>
      <c r="L4608" s="328"/>
      <c r="M4608" s="326"/>
      <c r="N4608" s="326"/>
      <c r="O4608" s="328"/>
      <c r="P4608" s="326"/>
      <c r="Q4608" s="290">
        <v>0.57999999999999996</v>
      </c>
    </row>
    <row r="4609" spans="1:17" hidden="1" outlineLevel="1" collapsed="1" x14ac:dyDescent="0.25">
      <c r="A4609" s="287"/>
      <c r="B4609" s="287"/>
      <c r="C4609" s="287"/>
      <c r="D4609" s="325">
        <v>100459934</v>
      </c>
      <c r="E4609" s="326"/>
      <c r="F4609" s="326"/>
      <c r="G4609" s="326"/>
      <c r="H4609" s="326"/>
      <c r="I4609" s="327">
        <v>0.18</v>
      </c>
      <c r="J4609" s="326"/>
      <c r="K4609" s="326"/>
      <c r="L4609" s="328"/>
      <c r="M4609" s="326"/>
      <c r="N4609" s="326"/>
      <c r="O4609" s="328"/>
      <c r="P4609" s="326"/>
      <c r="Q4609" s="290">
        <v>0.18</v>
      </c>
    </row>
    <row r="4610" spans="1:17" hidden="1" outlineLevel="1" collapsed="1" x14ac:dyDescent="0.25">
      <c r="A4610" s="287"/>
      <c r="B4610" s="287"/>
      <c r="C4610" s="287"/>
      <c r="D4610" s="325">
        <v>100459349</v>
      </c>
      <c r="E4610" s="326"/>
      <c r="F4610" s="326"/>
      <c r="G4610" s="326"/>
      <c r="H4610" s="326"/>
      <c r="I4610" s="327">
        <v>0.27</v>
      </c>
      <c r="J4610" s="326"/>
      <c r="K4610" s="326"/>
      <c r="L4610" s="328"/>
      <c r="M4610" s="326"/>
      <c r="N4610" s="326"/>
      <c r="O4610" s="328"/>
      <c r="P4610" s="326"/>
      <c r="Q4610" s="290">
        <v>0.27</v>
      </c>
    </row>
    <row r="4611" spans="1:17" hidden="1" outlineLevel="1" collapsed="1" x14ac:dyDescent="0.25">
      <c r="A4611" s="287"/>
      <c r="B4611" s="287"/>
      <c r="C4611" s="287"/>
      <c r="D4611" s="325">
        <v>100459636</v>
      </c>
      <c r="E4611" s="326"/>
      <c r="F4611" s="326"/>
      <c r="G4611" s="326"/>
      <c r="H4611" s="326"/>
      <c r="I4611" s="327">
        <v>0.28999999999999998</v>
      </c>
      <c r="J4611" s="326"/>
      <c r="K4611" s="326"/>
      <c r="L4611" s="328"/>
      <c r="M4611" s="326"/>
      <c r="N4611" s="326"/>
      <c r="O4611" s="328"/>
      <c r="P4611" s="326"/>
      <c r="Q4611" s="290">
        <v>0.28999999999999998</v>
      </c>
    </row>
    <row r="4612" spans="1:17" hidden="1" outlineLevel="1" collapsed="1" x14ac:dyDescent="0.25">
      <c r="A4612" s="287"/>
      <c r="B4612" s="287"/>
      <c r="C4612" s="287"/>
      <c r="D4612" s="325">
        <v>100459666</v>
      </c>
      <c r="E4612" s="326"/>
      <c r="F4612" s="326"/>
      <c r="G4612" s="326"/>
      <c r="H4612" s="326"/>
      <c r="I4612" s="327">
        <v>0.39</v>
      </c>
      <c r="J4612" s="326"/>
      <c r="K4612" s="326"/>
      <c r="L4612" s="328"/>
      <c r="M4612" s="326"/>
      <c r="N4612" s="326"/>
      <c r="O4612" s="328"/>
      <c r="P4612" s="326"/>
      <c r="Q4612" s="290">
        <v>0.39</v>
      </c>
    </row>
    <row r="4613" spans="1:17" hidden="1" outlineLevel="1" collapsed="1" x14ac:dyDescent="0.25">
      <c r="A4613" s="287"/>
      <c r="B4613" s="287"/>
      <c r="C4613" s="287"/>
      <c r="D4613" s="325">
        <v>100459678</v>
      </c>
      <c r="E4613" s="326"/>
      <c r="F4613" s="326"/>
      <c r="G4613" s="326"/>
      <c r="H4613" s="326"/>
      <c r="I4613" s="327">
        <v>0.17749999999999999</v>
      </c>
      <c r="J4613" s="326"/>
      <c r="K4613" s="326"/>
      <c r="L4613" s="328"/>
      <c r="M4613" s="326"/>
      <c r="N4613" s="326"/>
      <c r="O4613" s="328"/>
      <c r="P4613" s="326"/>
      <c r="Q4613" s="290">
        <v>0.17749999999999999</v>
      </c>
    </row>
    <row r="4614" spans="1:17" hidden="1" outlineLevel="1" collapsed="1" x14ac:dyDescent="0.25">
      <c r="A4614" s="287"/>
      <c r="B4614" s="287"/>
      <c r="C4614" s="287"/>
      <c r="D4614" s="325">
        <v>100459856</v>
      </c>
      <c r="E4614" s="326"/>
      <c r="F4614" s="326"/>
      <c r="G4614" s="326"/>
      <c r="H4614" s="326"/>
      <c r="I4614" s="327">
        <v>0.25</v>
      </c>
      <c r="J4614" s="326"/>
      <c r="K4614" s="326"/>
      <c r="L4614" s="328"/>
      <c r="M4614" s="326"/>
      <c r="N4614" s="326"/>
      <c r="O4614" s="328"/>
      <c r="P4614" s="326"/>
      <c r="Q4614" s="290">
        <v>0.25</v>
      </c>
    </row>
    <row r="4615" spans="1:17" hidden="1" outlineLevel="1" collapsed="1" x14ac:dyDescent="0.25">
      <c r="A4615" s="287"/>
      <c r="B4615" s="287"/>
      <c r="C4615" s="287"/>
      <c r="D4615" s="325">
        <v>100459861</v>
      </c>
      <c r="E4615" s="326"/>
      <c r="F4615" s="326"/>
      <c r="G4615" s="326"/>
      <c r="H4615" s="326"/>
      <c r="I4615" s="327">
        <v>0.57999999999999996</v>
      </c>
      <c r="J4615" s="326"/>
      <c r="K4615" s="326"/>
      <c r="L4615" s="328"/>
      <c r="M4615" s="326"/>
      <c r="N4615" s="326"/>
      <c r="O4615" s="328"/>
      <c r="P4615" s="326"/>
      <c r="Q4615" s="290">
        <v>0.57999999999999996</v>
      </c>
    </row>
    <row r="4616" spans="1:17" hidden="1" outlineLevel="1" collapsed="1" x14ac:dyDescent="0.25">
      <c r="A4616" s="287"/>
      <c r="B4616" s="287"/>
      <c r="C4616" s="287"/>
      <c r="D4616" s="325">
        <v>100460083</v>
      </c>
      <c r="E4616" s="326"/>
      <c r="F4616" s="326"/>
      <c r="G4616" s="326"/>
      <c r="H4616" s="326"/>
      <c r="I4616" s="327">
        <v>0.63</v>
      </c>
      <c r="J4616" s="326"/>
      <c r="K4616" s="326"/>
      <c r="L4616" s="328"/>
      <c r="M4616" s="326"/>
      <c r="N4616" s="326"/>
      <c r="O4616" s="328"/>
      <c r="P4616" s="326"/>
      <c r="Q4616" s="290">
        <v>0.63</v>
      </c>
    </row>
    <row r="4617" spans="1:17" hidden="1" outlineLevel="1" collapsed="1" x14ac:dyDescent="0.25">
      <c r="A4617" s="287"/>
      <c r="B4617" s="287"/>
      <c r="C4617" s="287"/>
      <c r="D4617" s="325">
        <v>100460331</v>
      </c>
      <c r="E4617" s="326"/>
      <c r="F4617" s="326"/>
      <c r="G4617" s="326"/>
      <c r="H4617" s="326"/>
      <c r="I4617" s="327">
        <v>0.4</v>
      </c>
      <c r="J4617" s="326"/>
      <c r="K4617" s="326"/>
      <c r="L4617" s="328"/>
      <c r="M4617" s="326"/>
      <c r="N4617" s="326"/>
      <c r="O4617" s="328"/>
      <c r="P4617" s="326"/>
      <c r="Q4617" s="290">
        <v>0.4</v>
      </c>
    </row>
    <row r="4618" spans="1:17" hidden="1" outlineLevel="1" collapsed="1" x14ac:dyDescent="0.25">
      <c r="A4618" s="287"/>
      <c r="B4618" s="287"/>
      <c r="C4618" s="287"/>
      <c r="D4618" s="325">
        <v>100460335</v>
      </c>
      <c r="E4618" s="326"/>
      <c r="F4618" s="326"/>
      <c r="G4618" s="326"/>
      <c r="H4618" s="326"/>
      <c r="I4618" s="327">
        <v>0.96</v>
      </c>
      <c r="J4618" s="326"/>
      <c r="K4618" s="326"/>
      <c r="L4618" s="328"/>
      <c r="M4618" s="326"/>
      <c r="N4618" s="326"/>
      <c r="O4618" s="328"/>
      <c r="P4618" s="326"/>
      <c r="Q4618" s="290">
        <v>0.96</v>
      </c>
    </row>
    <row r="4619" spans="1:17" hidden="1" outlineLevel="1" collapsed="1" x14ac:dyDescent="0.25">
      <c r="A4619" s="287"/>
      <c r="B4619" s="287"/>
      <c r="C4619" s="287"/>
      <c r="D4619" s="325">
        <v>100460203</v>
      </c>
      <c r="E4619" s="326"/>
      <c r="F4619" s="326"/>
      <c r="G4619" s="326"/>
      <c r="H4619" s="326"/>
      <c r="I4619" s="327">
        <v>0.83</v>
      </c>
      <c r="J4619" s="326"/>
      <c r="K4619" s="326"/>
      <c r="L4619" s="328"/>
      <c r="M4619" s="326"/>
      <c r="N4619" s="326"/>
      <c r="O4619" s="328"/>
      <c r="P4619" s="326"/>
      <c r="Q4619" s="290">
        <v>0.83</v>
      </c>
    </row>
    <row r="4620" spans="1:17" hidden="1" outlineLevel="1" collapsed="1" x14ac:dyDescent="0.25">
      <c r="A4620" s="287"/>
      <c r="B4620" s="287"/>
      <c r="C4620" s="287"/>
      <c r="D4620" s="325">
        <v>100460234</v>
      </c>
      <c r="E4620" s="326"/>
      <c r="F4620" s="326"/>
      <c r="G4620" s="326"/>
      <c r="H4620" s="326"/>
      <c r="I4620" s="327">
        <v>2.04</v>
      </c>
      <c r="J4620" s="326"/>
      <c r="K4620" s="326"/>
      <c r="L4620" s="328"/>
      <c r="M4620" s="326"/>
      <c r="N4620" s="326"/>
      <c r="O4620" s="328"/>
      <c r="P4620" s="326"/>
      <c r="Q4620" s="290">
        <v>2.04</v>
      </c>
    </row>
    <row r="4621" spans="1:17" hidden="1" outlineLevel="1" collapsed="1" x14ac:dyDescent="0.25">
      <c r="A4621" s="287"/>
      <c r="B4621" s="287"/>
      <c r="C4621" s="287"/>
      <c r="D4621" s="325">
        <v>100460413</v>
      </c>
      <c r="E4621" s="326"/>
      <c r="F4621" s="326"/>
      <c r="G4621" s="326"/>
      <c r="H4621" s="326"/>
      <c r="I4621" s="327">
        <v>0.17449999999999999</v>
      </c>
      <c r="J4621" s="326"/>
      <c r="K4621" s="326"/>
      <c r="L4621" s="328"/>
      <c r="M4621" s="326"/>
      <c r="N4621" s="326"/>
      <c r="O4621" s="328"/>
      <c r="P4621" s="326"/>
      <c r="Q4621" s="290">
        <v>0.17449999999999999</v>
      </c>
    </row>
    <row r="4622" spans="1:17" hidden="1" outlineLevel="1" collapsed="1" x14ac:dyDescent="0.25">
      <c r="A4622" s="287"/>
      <c r="B4622" s="287"/>
      <c r="C4622" s="287"/>
      <c r="D4622" s="325">
        <v>100460433</v>
      </c>
      <c r="E4622" s="326"/>
      <c r="F4622" s="326"/>
      <c r="G4622" s="326"/>
      <c r="H4622" s="326"/>
      <c r="I4622" s="327">
        <v>0.17449999999999999</v>
      </c>
      <c r="J4622" s="326"/>
      <c r="K4622" s="326"/>
      <c r="L4622" s="328"/>
      <c r="M4622" s="326"/>
      <c r="N4622" s="326"/>
      <c r="O4622" s="328"/>
      <c r="P4622" s="326"/>
      <c r="Q4622" s="290">
        <v>0.17449999999999999</v>
      </c>
    </row>
    <row r="4623" spans="1:17" hidden="1" outlineLevel="1" collapsed="1" x14ac:dyDescent="0.25">
      <c r="A4623" s="287"/>
      <c r="B4623" s="287"/>
      <c r="C4623" s="287"/>
      <c r="D4623" s="325">
        <v>100460426</v>
      </c>
      <c r="E4623" s="326"/>
      <c r="F4623" s="326"/>
      <c r="G4623" s="326"/>
      <c r="H4623" s="326"/>
      <c r="I4623" s="327">
        <v>0.25</v>
      </c>
      <c r="J4623" s="326"/>
      <c r="K4623" s="326"/>
      <c r="L4623" s="328"/>
      <c r="M4623" s="326"/>
      <c r="N4623" s="326"/>
      <c r="O4623" s="328"/>
      <c r="P4623" s="326"/>
      <c r="Q4623" s="290">
        <v>0.25</v>
      </c>
    </row>
    <row r="4624" spans="1:17" hidden="1" outlineLevel="1" collapsed="1" x14ac:dyDescent="0.25">
      <c r="A4624" s="287"/>
      <c r="B4624" s="287"/>
      <c r="C4624" s="287"/>
      <c r="D4624" s="325">
        <v>100460148</v>
      </c>
      <c r="E4624" s="326"/>
      <c r="F4624" s="326"/>
      <c r="G4624" s="326"/>
      <c r="H4624" s="326"/>
      <c r="I4624" s="327">
        <v>0.27</v>
      </c>
      <c r="J4624" s="326"/>
      <c r="K4624" s="326"/>
      <c r="L4624" s="328"/>
      <c r="M4624" s="326"/>
      <c r="N4624" s="326"/>
      <c r="O4624" s="328"/>
      <c r="P4624" s="326"/>
      <c r="Q4624" s="290">
        <v>0.27</v>
      </c>
    </row>
    <row r="4625" spans="1:17" hidden="1" outlineLevel="1" collapsed="1" x14ac:dyDescent="0.25">
      <c r="A4625" s="287"/>
      <c r="B4625" s="287"/>
      <c r="C4625" s="287"/>
      <c r="D4625" s="325">
        <v>100460177</v>
      </c>
      <c r="E4625" s="326"/>
      <c r="F4625" s="326"/>
      <c r="G4625" s="326"/>
      <c r="H4625" s="326"/>
      <c r="I4625" s="327">
        <v>6.8000000000000005E-2</v>
      </c>
      <c r="J4625" s="326"/>
      <c r="K4625" s="326"/>
      <c r="L4625" s="328"/>
      <c r="M4625" s="326"/>
      <c r="N4625" s="326"/>
      <c r="O4625" s="328"/>
      <c r="P4625" s="326"/>
      <c r="Q4625" s="290">
        <v>6.8000000000000005E-2</v>
      </c>
    </row>
    <row r="4626" spans="1:17" hidden="1" outlineLevel="1" collapsed="1" x14ac:dyDescent="0.25">
      <c r="A4626" s="287"/>
      <c r="B4626" s="287"/>
      <c r="C4626" s="287"/>
      <c r="D4626" s="325">
        <v>100460182</v>
      </c>
      <c r="E4626" s="326"/>
      <c r="F4626" s="326"/>
      <c r="G4626" s="326"/>
      <c r="H4626" s="326"/>
      <c r="I4626" s="327">
        <v>0.34</v>
      </c>
      <c r="J4626" s="326"/>
      <c r="K4626" s="326"/>
      <c r="L4626" s="328"/>
      <c r="M4626" s="326"/>
      <c r="N4626" s="326"/>
      <c r="O4626" s="328"/>
      <c r="P4626" s="326"/>
      <c r="Q4626" s="290">
        <v>0.34</v>
      </c>
    </row>
    <row r="4627" spans="1:17" hidden="1" outlineLevel="1" collapsed="1" x14ac:dyDescent="0.25">
      <c r="A4627" s="287"/>
      <c r="B4627" s="287"/>
      <c r="C4627" s="287"/>
      <c r="D4627" s="325">
        <v>100460188</v>
      </c>
      <c r="E4627" s="326"/>
      <c r="F4627" s="326"/>
      <c r="G4627" s="326"/>
      <c r="H4627" s="326"/>
      <c r="I4627" s="327">
        <v>0.11</v>
      </c>
      <c r="J4627" s="326"/>
      <c r="K4627" s="326"/>
      <c r="L4627" s="328"/>
      <c r="M4627" s="326"/>
      <c r="N4627" s="326"/>
      <c r="O4627" s="328"/>
      <c r="P4627" s="326"/>
      <c r="Q4627" s="290">
        <v>0.11</v>
      </c>
    </row>
    <row r="4628" spans="1:17" hidden="1" outlineLevel="1" collapsed="1" x14ac:dyDescent="0.25">
      <c r="A4628" s="287"/>
      <c r="B4628" s="287"/>
      <c r="C4628" s="287"/>
      <c r="D4628" s="325">
        <v>100460386</v>
      </c>
      <c r="E4628" s="326"/>
      <c r="F4628" s="326"/>
      <c r="G4628" s="326"/>
      <c r="H4628" s="326"/>
      <c r="I4628" s="327">
        <v>0.17449999999999999</v>
      </c>
      <c r="J4628" s="326"/>
      <c r="K4628" s="326"/>
      <c r="L4628" s="328"/>
      <c r="M4628" s="326"/>
      <c r="N4628" s="326"/>
      <c r="O4628" s="328"/>
      <c r="P4628" s="326"/>
      <c r="Q4628" s="290">
        <v>0.17449999999999999</v>
      </c>
    </row>
    <row r="4629" spans="1:17" hidden="1" outlineLevel="1" collapsed="1" x14ac:dyDescent="0.25">
      <c r="A4629" s="287"/>
      <c r="B4629" s="287"/>
      <c r="C4629" s="287"/>
      <c r="D4629" s="325">
        <v>100460730</v>
      </c>
      <c r="E4629" s="326"/>
      <c r="F4629" s="326"/>
      <c r="G4629" s="326"/>
      <c r="H4629" s="326"/>
      <c r="I4629" s="327">
        <v>0.19</v>
      </c>
      <c r="J4629" s="326"/>
      <c r="K4629" s="326"/>
      <c r="L4629" s="328"/>
      <c r="M4629" s="326"/>
      <c r="N4629" s="326"/>
      <c r="O4629" s="328"/>
      <c r="P4629" s="326"/>
      <c r="Q4629" s="290">
        <v>0.19</v>
      </c>
    </row>
    <row r="4630" spans="1:17" hidden="1" outlineLevel="1" collapsed="1" x14ac:dyDescent="0.25">
      <c r="A4630" s="287"/>
      <c r="B4630" s="287"/>
      <c r="C4630" s="287"/>
      <c r="D4630" s="325">
        <v>100460513</v>
      </c>
      <c r="E4630" s="326"/>
      <c r="F4630" s="326"/>
      <c r="G4630" s="326"/>
      <c r="H4630" s="326"/>
      <c r="I4630" s="327">
        <v>0.36</v>
      </c>
      <c r="J4630" s="326"/>
      <c r="K4630" s="326"/>
      <c r="L4630" s="328"/>
      <c r="M4630" s="326"/>
      <c r="N4630" s="326"/>
      <c r="O4630" s="328"/>
      <c r="P4630" s="326"/>
      <c r="Q4630" s="290">
        <v>0.36</v>
      </c>
    </row>
    <row r="4631" spans="1:17" hidden="1" outlineLevel="1" collapsed="1" x14ac:dyDescent="0.25">
      <c r="A4631" s="287"/>
      <c r="B4631" s="287"/>
      <c r="C4631" s="287"/>
      <c r="D4631" s="325">
        <v>100460525</v>
      </c>
      <c r="E4631" s="326"/>
      <c r="F4631" s="326"/>
      <c r="G4631" s="326"/>
      <c r="H4631" s="326"/>
      <c r="I4631" s="327">
        <v>5.74</v>
      </c>
      <c r="J4631" s="326"/>
      <c r="K4631" s="326"/>
      <c r="L4631" s="328"/>
      <c r="M4631" s="326"/>
      <c r="N4631" s="326"/>
      <c r="O4631" s="328"/>
      <c r="P4631" s="326"/>
      <c r="Q4631" s="290">
        <v>5.74</v>
      </c>
    </row>
    <row r="4632" spans="1:17" hidden="1" outlineLevel="1" collapsed="1" x14ac:dyDescent="0.25">
      <c r="A4632" s="287"/>
      <c r="B4632" s="287"/>
      <c r="C4632" s="287"/>
      <c r="D4632" s="325">
        <v>100460508</v>
      </c>
      <c r="E4632" s="326"/>
      <c r="F4632" s="326"/>
      <c r="G4632" s="326"/>
      <c r="H4632" s="326"/>
      <c r="I4632" s="327">
        <v>0.17449999999999999</v>
      </c>
      <c r="J4632" s="326"/>
      <c r="K4632" s="326"/>
      <c r="L4632" s="328"/>
      <c r="M4632" s="326"/>
      <c r="N4632" s="326"/>
      <c r="O4632" s="328"/>
      <c r="P4632" s="326"/>
      <c r="Q4632" s="290">
        <v>0.17449999999999999</v>
      </c>
    </row>
    <row r="4633" spans="1:17" hidden="1" outlineLevel="1" collapsed="1" x14ac:dyDescent="0.25">
      <c r="A4633" s="287"/>
      <c r="B4633" s="287"/>
      <c r="C4633" s="287"/>
      <c r="D4633" s="325">
        <v>100463936</v>
      </c>
      <c r="E4633" s="326"/>
      <c r="F4633" s="326"/>
      <c r="G4633" s="326"/>
      <c r="H4633" s="326"/>
      <c r="I4633" s="327">
        <v>1.01</v>
      </c>
      <c r="J4633" s="326"/>
      <c r="K4633" s="326"/>
      <c r="L4633" s="328"/>
      <c r="M4633" s="326"/>
      <c r="N4633" s="326"/>
      <c r="O4633" s="328"/>
      <c r="P4633" s="326"/>
      <c r="Q4633" s="290">
        <v>1.01</v>
      </c>
    </row>
    <row r="4634" spans="1:17" hidden="1" outlineLevel="1" collapsed="1" x14ac:dyDescent="0.25">
      <c r="A4634" s="287"/>
      <c r="B4634" s="287"/>
      <c r="C4634" s="287"/>
      <c r="D4634" s="325">
        <v>100463950</v>
      </c>
      <c r="E4634" s="326"/>
      <c r="F4634" s="326"/>
      <c r="G4634" s="326"/>
      <c r="H4634" s="326"/>
      <c r="I4634" s="327">
        <v>0.17449999999999999</v>
      </c>
      <c r="J4634" s="326"/>
      <c r="K4634" s="326"/>
      <c r="L4634" s="328"/>
      <c r="M4634" s="326"/>
      <c r="N4634" s="326"/>
      <c r="O4634" s="328"/>
      <c r="P4634" s="326"/>
      <c r="Q4634" s="290">
        <v>0.17449999999999999</v>
      </c>
    </row>
    <row r="4635" spans="1:17" hidden="1" outlineLevel="1" collapsed="1" x14ac:dyDescent="0.25">
      <c r="A4635" s="287"/>
      <c r="B4635" s="287"/>
      <c r="C4635" s="287"/>
      <c r="D4635" s="325">
        <v>100463953</v>
      </c>
      <c r="E4635" s="326"/>
      <c r="F4635" s="326"/>
      <c r="G4635" s="326"/>
      <c r="H4635" s="326"/>
      <c r="I4635" s="327">
        <v>0.42</v>
      </c>
      <c r="J4635" s="326"/>
      <c r="K4635" s="326"/>
      <c r="L4635" s="328"/>
      <c r="M4635" s="326"/>
      <c r="N4635" s="326"/>
      <c r="O4635" s="328"/>
      <c r="P4635" s="326"/>
      <c r="Q4635" s="290">
        <v>0.42</v>
      </c>
    </row>
    <row r="4636" spans="1:17" hidden="1" outlineLevel="1" collapsed="1" x14ac:dyDescent="0.25">
      <c r="A4636" s="287"/>
      <c r="B4636" s="287"/>
      <c r="C4636" s="287"/>
      <c r="D4636" s="325">
        <v>100463926</v>
      </c>
      <c r="E4636" s="326"/>
      <c r="F4636" s="326"/>
      <c r="G4636" s="326"/>
      <c r="H4636" s="326"/>
      <c r="I4636" s="327">
        <v>0.17449999999999999</v>
      </c>
      <c r="J4636" s="326"/>
      <c r="K4636" s="326"/>
      <c r="L4636" s="328"/>
      <c r="M4636" s="326"/>
      <c r="N4636" s="326"/>
      <c r="O4636" s="328"/>
      <c r="P4636" s="326"/>
      <c r="Q4636" s="290">
        <v>0.17449999999999999</v>
      </c>
    </row>
    <row r="4637" spans="1:17" hidden="1" outlineLevel="1" collapsed="1" x14ac:dyDescent="0.25">
      <c r="A4637" s="287"/>
      <c r="B4637" s="287"/>
      <c r="C4637" s="287"/>
      <c r="D4637" s="325">
        <v>100463927</v>
      </c>
      <c r="E4637" s="326"/>
      <c r="F4637" s="326"/>
      <c r="G4637" s="326"/>
      <c r="H4637" s="326"/>
      <c r="I4637" s="327">
        <v>0.17449999999999999</v>
      </c>
      <c r="J4637" s="326"/>
      <c r="K4637" s="326"/>
      <c r="L4637" s="328"/>
      <c r="M4637" s="326"/>
      <c r="N4637" s="326"/>
      <c r="O4637" s="328"/>
      <c r="P4637" s="326"/>
      <c r="Q4637" s="290">
        <v>0.17449999999999999</v>
      </c>
    </row>
    <row r="4638" spans="1:17" hidden="1" outlineLevel="1" collapsed="1" x14ac:dyDescent="0.25">
      <c r="A4638" s="287"/>
      <c r="B4638" s="287"/>
      <c r="C4638" s="287"/>
      <c r="D4638" s="325">
        <v>100463473</v>
      </c>
      <c r="E4638" s="326"/>
      <c r="F4638" s="326"/>
      <c r="G4638" s="326"/>
      <c r="H4638" s="326"/>
      <c r="I4638" s="327">
        <v>0.13</v>
      </c>
      <c r="J4638" s="326"/>
      <c r="K4638" s="326"/>
      <c r="L4638" s="328"/>
      <c r="M4638" s="326"/>
      <c r="N4638" s="326"/>
      <c r="O4638" s="328"/>
      <c r="P4638" s="326"/>
      <c r="Q4638" s="290">
        <v>0.13</v>
      </c>
    </row>
    <row r="4639" spans="1:17" hidden="1" outlineLevel="1" collapsed="1" x14ac:dyDescent="0.25">
      <c r="A4639" s="287"/>
      <c r="B4639" s="287"/>
      <c r="C4639" s="287"/>
      <c r="D4639" s="325">
        <v>100463475</v>
      </c>
      <c r="E4639" s="326"/>
      <c r="F4639" s="326"/>
      <c r="G4639" s="326"/>
      <c r="H4639" s="326"/>
      <c r="I4639" s="327">
        <v>0.3</v>
      </c>
      <c r="J4639" s="326"/>
      <c r="K4639" s="326"/>
      <c r="L4639" s="328"/>
      <c r="M4639" s="326"/>
      <c r="N4639" s="326"/>
      <c r="O4639" s="328"/>
      <c r="P4639" s="326"/>
      <c r="Q4639" s="290">
        <v>0.3</v>
      </c>
    </row>
    <row r="4640" spans="1:17" hidden="1" outlineLevel="1" collapsed="1" x14ac:dyDescent="0.25">
      <c r="A4640" s="287"/>
      <c r="B4640" s="287"/>
      <c r="C4640" s="287"/>
      <c r="D4640" s="325">
        <v>100463438</v>
      </c>
      <c r="E4640" s="326"/>
      <c r="F4640" s="326"/>
      <c r="G4640" s="326"/>
      <c r="H4640" s="326"/>
      <c r="I4640" s="327">
        <v>1.57</v>
      </c>
      <c r="J4640" s="326"/>
      <c r="K4640" s="326"/>
      <c r="L4640" s="328"/>
      <c r="M4640" s="326"/>
      <c r="N4640" s="326"/>
      <c r="O4640" s="328"/>
      <c r="P4640" s="326"/>
      <c r="Q4640" s="290">
        <v>1.57</v>
      </c>
    </row>
    <row r="4641" spans="1:17" hidden="1" outlineLevel="1" collapsed="1" x14ac:dyDescent="0.25">
      <c r="A4641" s="287"/>
      <c r="B4641" s="287"/>
      <c r="C4641" s="287"/>
      <c r="D4641" s="325">
        <v>100463602</v>
      </c>
      <c r="E4641" s="326"/>
      <c r="F4641" s="326"/>
      <c r="G4641" s="326"/>
      <c r="H4641" s="326"/>
      <c r="I4641" s="327">
        <v>0.17449999999999999</v>
      </c>
      <c r="J4641" s="326"/>
      <c r="K4641" s="326"/>
      <c r="L4641" s="328"/>
      <c r="M4641" s="326"/>
      <c r="N4641" s="326"/>
      <c r="O4641" s="328"/>
      <c r="P4641" s="326"/>
      <c r="Q4641" s="290">
        <v>0.17449999999999999</v>
      </c>
    </row>
    <row r="4642" spans="1:17" hidden="1" outlineLevel="1" collapsed="1" x14ac:dyDescent="0.25">
      <c r="A4642" s="287"/>
      <c r="B4642" s="287"/>
      <c r="C4642" s="287"/>
      <c r="D4642" s="325">
        <v>100463738</v>
      </c>
      <c r="E4642" s="326"/>
      <c r="F4642" s="326"/>
      <c r="G4642" s="326"/>
      <c r="H4642" s="326"/>
      <c r="I4642" s="327">
        <v>1.84</v>
      </c>
      <c r="J4642" s="326"/>
      <c r="K4642" s="326"/>
      <c r="L4642" s="328"/>
      <c r="M4642" s="326"/>
      <c r="N4642" s="326"/>
      <c r="O4642" s="328"/>
      <c r="P4642" s="326"/>
      <c r="Q4642" s="290">
        <v>1.84</v>
      </c>
    </row>
    <row r="4643" spans="1:17" hidden="1" outlineLevel="1" collapsed="1" x14ac:dyDescent="0.25">
      <c r="A4643" s="287"/>
      <c r="B4643" s="287"/>
      <c r="C4643" s="287"/>
      <c r="D4643" s="325">
        <v>100463816</v>
      </c>
      <c r="E4643" s="326"/>
      <c r="F4643" s="326"/>
      <c r="G4643" s="326"/>
      <c r="H4643" s="326"/>
      <c r="I4643" s="327">
        <v>0.17449999999999999</v>
      </c>
      <c r="J4643" s="326"/>
      <c r="K4643" s="326"/>
      <c r="L4643" s="328"/>
      <c r="M4643" s="326"/>
      <c r="N4643" s="326"/>
      <c r="O4643" s="328"/>
      <c r="P4643" s="326"/>
      <c r="Q4643" s="290">
        <v>0.17449999999999999</v>
      </c>
    </row>
    <row r="4644" spans="1:17" hidden="1" outlineLevel="1" collapsed="1" x14ac:dyDescent="0.25">
      <c r="A4644" s="287"/>
      <c r="B4644" s="287"/>
      <c r="C4644" s="287"/>
      <c r="D4644" s="325">
        <v>100463685</v>
      </c>
      <c r="E4644" s="326"/>
      <c r="F4644" s="326"/>
      <c r="G4644" s="326"/>
      <c r="H4644" s="326"/>
      <c r="I4644" s="327">
        <v>1.35</v>
      </c>
      <c r="J4644" s="326"/>
      <c r="K4644" s="326"/>
      <c r="L4644" s="328"/>
      <c r="M4644" s="326"/>
      <c r="N4644" s="326"/>
      <c r="O4644" s="328"/>
      <c r="P4644" s="326"/>
      <c r="Q4644" s="290">
        <v>1.35</v>
      </c>
    </row>
    <row r="4645" spans="1:17" hidden="1" outlineLevel="1" collapsed="1" x14ac:dyDescent="0.25">
      <c r="A4645" s="287"/>
      <c r="B4645" s="287"/>
      <c r="C4645" s="287"/>
      <c r="D4645" s="325">
        <v>100463699</v>
      </c>
      <c r="E4645" s="326"/>
      <c r="F4645" s="326"/>
      <c r="G4645" s="326"/>
      <c r="H4645" s="326"/>
      <c r="I4645" s="327">
        <v>0.17449999999999999</v>
      </c>
      <c r="J4645" s="326"/>
      <c r="K4645" s="326"/>
      <c r="L4645" s="328"/>
      <c r="M4645" s="326"/>
      <c r="N4645" s="326"/>
      <c r="O4645" s="328"/>
      <c r="P4645" s="326"/>
      <c r="Q4645" s="290">
        <v>0.17449999999999999</v>
      </c>
    </row>
    <row r="4646" spans="1:17" hidden="1" outlineLevel="1" collapsed="1" x14ac:dyDescent="0.25">
      <c r="A4646" s="287"/>
      <c r="B4646" s="287"/>
      <c r="C4646" s="287"/>
      <c r="D4646" s="325">
        <v>100463058</v>
      </c>
      <c r="E4646" s="326"/>
      <c r="F4646" s="326"/>
      <c r="G4646" s="326"/>
      <c r="H4646" s="326"/>
      <c r="I4646" s="327">
        <v>0.17449999999999999</v>
      </c>
      <c r="J4646" s="326"/>
      <c r="K4646" s="326"/>
      <c r="L4646" s="328"/>
      <c r="M4646" s="326"/>
      <c r="N4646" s="326"/>
      <c r="O4646" s="328"/>
      <c r="P4646" s="326"/>
      <c r="Q4646" s="290">
        <v>0.17449999999999999</v>
      </c>
    </row>
    <row r="4647" spans="1:17" hidden="1" outlineLevel="1" collapsed="1" x14ac:dyDescent="0.25">
      <c r="A4647" s="287"/>
      <c r="B4647" s="287"/>
      <c r="C4647" s="287"/>
      <c r="D4647" s="325">
        <v>100462750</v>
      </c>
      <c r="E4647" s="326"/>
      <c r="F4647" s="326"/>
      <c r="G4647" s="326"/>
      <c r="H4647" s="326"/>
      <c r="I4647" s="327">
        <v>2.21</v>
      </c>
      <c r="J4647" s="326"/>
      <c r="K4647" s="326"/>
      <c r="L4647" s="328"/>
      <c r="M4647" s="326"/>
      <c r="N4647" s="326"/>
      <c r="O4647" s="328"/>
      <c r="P4647" s="326"/>
      <c r="Q4647" s="290">
        <v>2.21</v>
      </c>
    </row>
    <row r="4648" spans="1:17" hidden="1" outlineLevel="1" collapsed="1" x14ac:dyDescent="0.25">
      <c r="A4648" s="287"/>
      <c r="B4648" s="287"/>
      <c r="C4648" s="287"/>
      <c r="D4648" s="325">
        <v>100462926</v>
      </c>
      <c r="E4648" s="326"/>
      <c r="F4648" s="326"/>
      <c r="G4648" s="326"/>
      <c r="H4648" s="326"/>
      <c r="I4648" s="327">
        <v>0.14000000000000001</v>
      </c>
      <c r="J4648" s="326"/>
      <c r="K4648" s="326"/>
      <c r="L4648" s="328"/>
      <c r="M4648" s="326"/>
      <c r="N4648" s="326"/>
      <c r="O4648" s="328"/>
      <c r="P4648" s="326"/>
      <c r="Q4648" s="290">
        <v>0.14000000000000001</v>
      </c>
    </row>
    <row r="4649" spans="1:17" hidden="1" outlineLevel="1" collapsed="1" x14ac:dyDescent="0.25">
      <c r="A4649" s="287"/>
      <c r="B4649" s="287"/>
      <c r="C4649" s="287"/>
      <c r="D4649" s="325">
        <v>100462941</v>
      </c>
      <c r="E4649" s="326"/>
      <c r="F4649" s="326"/>
      <c r="G4649" s="326"/>
      <c r="H4649" s="326"/>
      <c r="I4649" s="327">
        <v>0.56999999999999995</v>
      </c>
      <c r="J4649" s="326"/>
      <c r="K4649" s="326"/>
      <c r="L4649" s="328"/>
      <c r="M4649" s="326"/>
      <c r="N4649" s="326"/>
      <c r="O4649" s="328"/>
      <c r="P4649" s="326"/>
      <c r="Q4649" s="290">
        <v>0.56999999999999995</v>
      </c>
    </row>
    <row r="4650" spans="1:17" hidden="1" outlineLevel="1" collapsed="1" x14ac:dyDescent="0.25">
      <c r="A4650" s="287"/>
      <c r="B4650" s="287"/>
      <c r="C4650" s="287"/>
      <c r="D4650" s="325">
        <v>100463102</v>
      </c>
      <c r="E4650" s="326"/>
      <c r="F4650" s="326"/>
      <c r="G4650" s="326"/>
      <c r="H4650" s="326"/>
      <c r="I4650" s="327">
        <v>0.17449999999999999</v>
      </c>
      <c r="J4650" s="326"/>
      <c r="K4650" s="326"/>
      <c r="L4650" s="328"/>
      <c r="M4650" s="326"/>
      <c r="N4650" s="326"/>
      <c r="O4650" s="328"/>
      <c r="P4650" s="326"/>
      <c r="Q4650" s="290">
        <v>0.17449999999999999</v>
      </c>
    </row>
    <row r="4651" spans="1:17" hidden="1" outlineLevel="1" collapsed="1" x14ac:dyDescent="0.25">
      <c r="A4651" s="287"/>
      <c r="B4651" s="287"/>
      <c r="C4651" s="287"/>
      <c r="D4651" s="325">
        <v>100463304</v>
      </c>
      <c r="E4651" s="326"/>
      <c r="F4651" s="326"/>
      <c r="G4651" s="326"/>
      <c r="H4651" s="326"/>
      <c r="I4651" s="327">
        <v>0.17449999999999999</v>
      </c>
      <c r="J4651" s="326"/>
      <c r="K4651" s="326"/>
      <c r="L4651" s="328"/>
      <c r="M4651" s="326"/>
      <c r="N4651" s="326"/>
      <c r="O4651" s="328"/>
      <c r="P4651" s="326"/>
      <c r="Q4651" s="290">
        <v>0.17449999999999999</v>
      </c>
    </row>
    <row r="4652" spans="1:17" hidden="1" outlineLevel="1" collapsed="1" x14ac:dyDescent="0.25">
      <c r="A4652" s="287"/>
      <c r="B4652" s="287"/>
      <c r="C4652" s="287"/>
      <c r="D4652" s="325">
        <v>100463274</v>
      </c>
      <c r="E4652" s="326"/>
      <c r="F4652" s="326"/>
      <c r="G4652" s="326"/>
      <c r="H4652" s="326"/>
      <c r="I4652" s="327">
        <v>0.08</v>
      </c>
      <c r="J4652" s="326"/>
      <c r="K4652" s="326"/>
      <c r="L4652" s="328"/>
      <c r="M4652" s="326"/>
      <c r="N4652" s="326"/>
      <c r="O4652" s="328"/>
      <c r="P4652" s="326"/>
      <c r="Q4652" s="290">
        <v>0.08</v>
      </c>
    </row>
    <row r="4653" spans="1:17" hidden="1" outlineLevel="1" collapsed="1" x14ac:dyDescent="0.25">
      <c r="A4653" s="287"/>
      <c r="B4653" s="287"/>
      <c r="C4653" s="287"/>
      <c r="D4653" s="325">
        <v>100463449</v>
      </c>
      <c r="E4653" s="326"/>
      <c r="F4653" s="326"/>
      <c r="G4653" s="326"/>
      <c r="H4653" s="326"/>
      <c r="I4653" s="327">
        <v>0.19</v>
      </c>
      <c r="J4653" s="326"/>
      <c r="K4653" s="326"/>
      <c r="L4653" s="328"/>
      <c r="M4653" s="326"/>
      <c r="N4653" s="326"/>
      <c r="O4653" s="328"/>
      <c r="P4653" s="326"/>
      <c r="Q4653" s="290">
        <v>0.19</v>
      </c>
    </row>
    <row r="4654" spans="1:17" hidden="1" outlineLevel="1" collapsed="1" x14ac:dyDescent="0.25">
      <c r="A4654" s="287"/>
      <c r="B4654" s="287"/>
      <c r="C4654" s="287"/>
      <c r="D4654" s="325">
        <v>100463450</v>
      </c>
      <c r="E4654" s="326"/>
      <c r="F4654" s="326"/>
      <c r="G4654" s="326"/>
      <c r="H4654" s="326"/>
      <c r="I4654" s="327">
        <v>1.0900000000000001</v>
      </c>
      <c r="J4654" s="326"/>
      <c r="K4654" s="326"/>
      <c r="L4654" s="328"/>
      <c r="M4654" s="326"/>
      <c r="N4654" s="326"/>
      <c r="O4654" s="328"/>
      <c r="P4654" s="326"/>
      <c r="Q4654" s="290">
        <v>1.0900000000000001</v>
      </c>
    </row>
    <row r="4655" spans="1:17" hidden="1" outlineLevel="1" collapsed="1" x14ac:dyDescent="0.25">
      <c r="A4655" s="287"/>
      <c r="B4655" s="287"/>
      <c r="C4655" s="287"/>
      <c r="D4655" s="325">
        <v>100463378</v>
      </c>
      <c r="E4655" s="326"/>
      <c r="F4655" s="326"/>
      <c r="G4655" s="326"/>
      <c r="H4655" s="326"/>
      <c r="I4655" s="327">
        <v>0.27</v>
      </c>
      <c r="J4655" s="326"/>
      <c r="K4655" s="326"/>
      <c r="L4655" s="328"/>
      <c r="M4655" s="326"/>
      <c r="N4655" s="326"/>
      <c r="O4655" s="328"/>
      <c r="P4655" s="326"/>
      <c r="Q4655" s="290">
        <v>0.27</v>
      </c>
    </row>
    <row r="4656" spans="1:17" hidden="1" outlineLevel="1" collapsed="1" x14ac:dyDescent="0.25">
      <c r="A4656" s="287"/>
      <c r="B4656" s="287"/>
      <c r="C4656" s="287"/>
      <c r="D4656" s="325">
        <v>100463385</v>
      </c>
      <c r="E4656" s="326"/>
      <c r="F4656" s="326"/>
      <c r="G4656" s="326"/>
      <c r="H4656" s="326"/>
      <c r="I4656" s="327">
        <v>0.17449999999999999</v>
      </c>
      <c r="J4656" s="326"/>
      <c r="K4656" s="326"/>
      <c r="L4656" s="328"/>
      <c r="M4656" s="326"/>
      <c r="N4656" s="326"/>
      <c r="O4656" s="328"/>
      <c r="P4656" s="326"/>
      <c r="Q4656" s="290">
        <v>0.17449999999999999</v>
      </c>
    </row>
    <row r="4657" spans="1:17" hidden="1" outlineLevel="1" collapsed="1" x14ac:dyDescent="0.25">
      <c r="A4657" s="287"/>
      <c r="B4657" s="287"/>
      <c r="C4657" s="287"/>
      <c r="D4657" s="325">
        <v>100463282</v>
      </c>
      <c r="E4657" s="326"/>
      <c r="F4657" s="326"/>
      <c r="G4657" s="326"/>
      <c r="H4657" s="326"/>
      <c r="I4657" s="327">
        <v>0.28000000000000003</v>
      </c>
      <c r="J4657" s="326"/>
      <c r="K4657" s="326"/>
      <c r="L4657" s="328"/>
      <c r="M4657" s="326"/>
      <c r="N4657" s="326"/>
      <c r="O4657" s="328"/>
      <c r="P4657" s="326"/>
      <c r="Q4657" s="290">
        <v>0.28000000000000003</v>
      </c>
    </row>
    <row r="4658" spans="1:17" hidden="1" outlineLevel="1" collapsed="1" x14ac:dyDescent="0.25">
      <c r="A4658" s="287"/>
      <c r="B4658" s="287"/>
      <c r="C4658" s="339" t="s">
        <v>294</v>
      </c>
      <c r="D4658" s="340"/>
      <c r="E4658" s="340"/>
      <c r="F4658" s="340"/>
      <c r="G4658" s="340"/>
      <c r="H4658" s="340"/>
      <c r="I4658" s="341">
        <v>137.75349999999992</v>
      </c>
      <c r="J4658" s="340"/>
      <c r="K4658" s="340"/>
      <c r="L4658" s="341">
        <v>0</v>
      </c>
      <c r="M4658" s="340"/>
      <c r="N4658" s="340"/>
      <c r="O4658" s="342"/>
      <c r="P4658" s="340"/>
      <c r="Q4658" s="291">
        <v>137.75349999999992</v>
      </c>
    </row>
    <row r="4659" spans="1:17" collapsed="1" x14ac:dyDescent="0.25">
      <c r="A4659" s="287"/>
      <c r="C4659" s="329" t="s">
        <v>295</v>
      </c>
      <c r="D4659" s="330"/>
      <c r="E4659" s="330"/>
      <c r="F4659" s="330"/>
      <c r="G4659" s="330"/>
      <c r="H4659" s="330"/>
      <c r="I4659" s="332">
        <v>6.31</v>
      </c>
      <c r="J4659" s="330"/>
      <c r="K4659" s="330"/>
      <c r="L4659" s="332">
        <v>0</v>
      </c>
      <c r="M4659" s="330"/>
      <c r="N4659" s="330"/>
      <c r="O4659" s="331"/>
      <c r="P4659" s="330"/>
      <c r="Q4659" s="289">
        <v>6.31</v>
      </c>
    </row>
    <row r="4660" spans="1:17" hidden="1" outlineLevel="1" collapsed="1" x14ac:dyDescent="0.25">
      <c r="A4660" s="287"/>
      <c r="B4660" s="287"/>
      <c r="C4660" s="287"/>
      <c r="D4660" s="325">
        <v>100463040</v>
      </c>
      <c r="E4660" s="326"/>
      <c r="F4660" s="326"/>
      <c r="G4660" s="326"/>
      <c r="H4660" s="326"/>
      <c r="I4660" s="327">
        <v>3.22</v>
      </c>
      <c r="J4660" s="326"/>
      <c r="K4660" s="326"/>
      <c r="L4660" s="328"/>
      <c r="M4660" s="326"/>
      <c r="N4660" s="326"/>
      <c r="O4660" s="328"/>
      <c r="P4660" s="326"/>
      <c r="Q4660" s="290">
        <v>3.22</v>
      </c>
    </row>
    <row r="4661" spans="1:17" hidden="1" outlineLevel="1" collapsed="1" x14ac:dyDescent="0.25">
      <c r="A4661" s="287"/>
      <c r="B4661" s="287"/>
      <c r="C4661" s="287"/>
      <c r="D4661" s="325">
        <v>100463025</v>
      </c>
      <c r="E4661" s="326"/>
      <c r="F4661" s="326"/>
      <c r="G4661" s="326"/>
      <c r="H4661" s="326"/>
      <c r="I4661" s="327">
        <v>3.09</v>
      </c>
      <c r="J4661" s="326"/>
      <c r="K4661" s="326"/>
      <c r="L4661" s="328"/>
      <c r="M4661" s="326"/>
      <c r="N4661" s="326"/>
      <c r="O4661" s="328"/>
      <c r="P4661" s="326"/>
      <c r="Q4661" s="290">
        <v>3.09</v>
      </c>
    </row>
    <row r="4662" spans="1:17" hidden="1" outlineLevel="1" collapsed="1" x14ac:dyDescent="0.25">
      <c r="A4662" s="287"/>
      <c r="B4662" s="287"/>
      <c r="C4662" s="287"/>
      <c r="D4662" s="325">
        <v>100461671</v>
      </c>
      <c r="E4662" s="326"/>
      <c r="F4662" s="326"/>
      <c r="G4662" s="326"/>
      <c r="H4662" s="326"/>
      <c r="I4662" s="328"/>
      <c r="J4662" s="326"/>
      <c r="K4662" s="326"/>
      <c r="L4662" s="327">
        <v>0</v>
      </c>
      <c r="M4662" s="326"/>
      <c r="N4662" s="326"/>
      <c r="O4662" s="328"/>
      <c r="P4662" s="326"/>
      <c r="Q4662" s="290">
        <v>0</v>
      </c>
    </row>
    <row r="4663" spans="1:17" hidden="1" outlineLevel="1" collapsed="1" x14ac:dyDescent="0.25">
      <c r="A4663" s="287"/>
      <c r="B4663" s="287"/>
      <c r="C4663" s="287"/>
      <c r="D4663" s="325">
        <v>100460640</v>
      </c>
      <c r="E4663" s="326"/>
      <c r="F4663" s="326"/>
      <c r="G4663" s="326"/>
      <c r="H4663" s="326"/>
      <c r="I4663" s="328"/>
      <c r="J4663" s="326"/>
      <c r="K4663" s="326"/>
      <c r="L4663" s="327">
        <v>0</v>
      </c>
      <c r="M4663" s="326"/>
      <c r="N4663" s="326"/>
      <c r="O4663" s="328"/>
      <c r="P4663" s="326"/>
      <c r="Q4663" s="290">
        <v>0</v>
      </c>
    </row>
    <row r="4664" spans="1:17" hidden="1" outlineLevel="1" collapsed="1" x14ac:dyDescent="0.25">
      <c r="A4664" s="287"/>
      <c r="B4664" s="287"/>
      <c r="C4664" s="287"/>
      <c r="D4664" s="325">
        <v>100459458</v>
      </c>
      <c r="E4664" s="326"/>
      <c r="F4664" s="326"/>
      <c r="G4664" s="326"/>
      <c r="H4664" s="326"/>
      <c r="I4664" s="328"/>
      <c r="J4664" s="326"/>
      <c r="K4664" s="326"/>
      <c r="L4664" s="327">
        <v>0</v>
      </c>
      <c r="M4664" s="326"/>
      <c r="N4664" s="326"/>
      <c r="O4664" s="328"/>
      <c r="P4664" s="326"/>
      <c r="Q4664" s="290">
        <v>0</v>
      </c>
    </row>
    <row r="4665" spans="1:17" hidden="1" outlineLevel="1" collapsed="1" x14ac:dyDescent="0.25">
      <c r="A4665" s="287"/>
      <c r="B4665" s="287"/>
      <c r="C4665" s="339" t="s">
        <v>296</v>
      </c>
      <c r="D4665" s="340"/>
      <c r="E4665" s="340"/>
      <c r="F4665" s="340"/>
      <c r="G4665" s="340"/>
      <c r="H4665" s="340"/>
      <c r="I4665" s="341">
        <v>6.31</v>
      </c>
      <c r="J4665" s="340"/>
      <c r="K4665" s="340"/>
      <c r="L4665" s="341">
        <v>0</v>
      </c>
      <c r="M4665" s="340"/>
      <c r="N4665" s="340"/>
      <c r="O4665" s="342"/>
      <c r="P4665" s="340"/>
      <c r="Q4665" s="291">
        <v>6.31</v>
      </c>
    </row>
    <row r="4666" spans="1:17" collapsed="1" x14ac:dyDescent="0.25">
      <c r="A4666" s="287"/>
      <c r="C4666" s="329" t="s">
        <v>297</v>
      </c>
      <c r="D4666" s="330"/>
      <c r="E4666" s="330"/>
      <c r="F4666" s="330"/>
      <c r="G4666" s="330"/>
      <c r="H4666" s="330"/>
      <c r="I4666" s="331"/>
      <c r="J4666" s="330"/>
      <c r="K4666" s="330"/>
      <c r="L4666" s="332">
        <v>0</v>
      </c>
      <c r="M4666" s="330"/>
      <c r="N4666" s="330"/>
      <c r="O4666" s="331"/>
      <c r="P4666" s="330"/>
      <c r="Q4666" s="289">
        <v>0</v>
      </c>
    </row>
    <row r="4667" spans="1:17" hidden="1" outlineLevel="1" collapsed="1" x14ac:dyDescent="0.25">
      <c r="A4667" s="287"/>
      <c r="B4667" s="287"/>
      <c r="C4667" s="287"/>
      <c r="D4667" s="325">
        <v>100462858</v>
      </c>
      <c r="E4667" s="326"/>
      <c r="F4667" s="326"/>
      <c r="G4667" s="326"/>
      <c r="H4667" s="326"/>
      <c r="I4667" s="328"/>
      <c r="J4667" s="326"/>
      <c r="K4667" s="326"/>
      <c r="L4667" s="327">
        <v>0</v>
      </c>
      <c r="M4667" s="326"/>
      <c r="N4667" s="326"/>
      <c r="O4667" s="328"/>
      <c r="P4667" s="326"/>
      <c r="Q4667" s="290">
        <v>0</v>
      </c>
    </row>
    <row r="4668" spans="1:17" hidden="1" outlineLevel="1" collapsed="1" x14ac:dyDescent="0.25">
      <c r="A4668" s="287"/>
      <c r="B4668" s="287"/>
      <c r="C4668" s="287"/>
      <c r="D4668" s="325">
        <v>100463326</v>
      </c>
      <c r="E4668" s="326"/>
      <c r="F4668" s="326"/>
      <c r="G4668" s="326"/>
      <c r="H4668" s="326"/>
      <c r="I4668" s="328"/>
      <c r="J4668" s="326"/>
      <c r="K4668" s="326"/>
      <c r="L4668" s="327">
        <v>0</v>
      </c>
      <c r="M4668" s="326"/>
      <c r="N4668" s="326"/>
      <c r="O4668" s="328"/>
      <c r="P4668" s="326"/>
      <c r="Q4668" s="290">
        <v>0</v>
      </c>
    </row>
    <row r="4669" spans="1:17" hidden="1" outlineLevel="1" collapsed="1" x14ac:dyDescent="0.25">
      <c r="A4669" s="287"/>
      <c r="B4669" s="287"/>
      <c r="C4669" s="339" t="s">
        <v>298</v>
      </c>
      <c r="D4669" s="340"/>
      <c r="E4669" s="340"/>
      <c r="F4669" s="340"/>
      <c r="G4669" s="340"/>
      <c r="H4669" s="340"/>
      <c r="I4669" s="342"/>
      <c r="J4669" s="340"/>
      <c r="K4669" s="340"/>
      <c r="L4669" s="341">
        <v>0</v>
      </c>
      <c r="M4669" s="340"/>
      <c r="N4669" s="340"/>
      <c r="O4669" s="342"/>
      <c r="P4669" s="340"/>
      <c r="Q4669" s="291">
        <v>0</v>
      </c>
    </row>
    <row r="4670" spans="1:17" collapsed="1" x14ac:dyDescent="0.25">
      <c r="A4670" s="287"/>
      <c r="C4670" s="329" t="s">
        <v>299</v>
      </c>
      <c r="D4670" s="330"/>
      <c r="E4670" s="330"/>
      <c r="F4670" s="330"/>
      <c r="G4670" s="330"/>
      <c r="H4670" s="330"/>
      <c r="I4670" s="332">
        <v>25.639499999999991</v>
      </c>
      <c r="J4670" s="330"/>
      <c r="K4670" s="330"/>
      <c r="L4670" s="331"/>
      <c r="M4670" s="330"/>
      <c r="N4670" s="330"/>
      <c r="O4670" s="331"/>
      <c r="P4670" s="330"/>
      <c r="Q4670" s="289">
        <v>25.639499999999991</v>
      </c>
    </row>
    <row r="4671" spans="1:17" hidden="1" outlineLevel="1" collapsed="1" x14ac:dyDescent="0.25">
      <c r="A4671" s="287"/>
      <c r="B4671" s="287"/>
      <c r="C4671" s="287"/>
      <c r="D4671" s="325">
        <v>100463575</v>
      </c>
      <c r="E4671" s="326"/>
      <c r="F4671" s="326"/>
      <c r="G4671" s="326"/>
      <c r="H4671" s="326"/>
      <c r="I4671" s="327">
        <v>0.17449999999999999</v>
      </c>
      <c r="J4671" s="326"/>
      <c r="K4671" s="326"/>
      <c r="L4671" s="328"/>
      <c r="M4671" s="326"/>
      <c r="N4671" s="326"/>
      <c r="O4671" s="328"/>
      <c r="P4671" s="326"/>
      <c r="Q4671" s="290">
        <v>0.17449999999999999</v>
      </c>
    </row>
    <row r="4672" spans="1:17" hidden="1" outlineLevel="1" collapsed="1" x14ac:dyDescent="0.25">
      <c r="A4672" s="287"/>
      <c r="B4672" s="287"/>
      <c r="C4672" s="287"/>
      <c r="D4672" s="325">
        <v>100462725</v>
      </c>
      <c r="E4672" s="326"/>
      <c r="F4672" s="326"/>
      <c r="G4672" s="326"/>
      <c r="H4672" s="326"/>
      <c r="I4672" s="327">
        <v>3.75</v>
      </c>
      <c r="J4672" s="326"/>
      <c r="K4672" s="326"/>
      <c r="L4672" s="328"/>
      <c r="M4672" s="326"/>
      <c r="N4672" s="326"/>
      <c r="O4672" s="328"/>
      <c r="P4672" s="326"/>
      <c r="Q4672" s="290">
        <v>3.75</v>
      </c>
    </row>
    <row r="4673" spans="1:17" hidden="1" outlineLevel="1" collapsed="1" x14ac:dyDescent="0.25">
      <c r="A4673" s="287"/>
      <c r="B4673" s="287"/>
      <c r="C4673" s="287"/>
      <c r="D4673" s="325">
        <v>100462736</v>
      </c>
      <c r="E4673" s="326"/>
      <c r="F4673" s="326"/>
      <c r="G4673" s="326"/>
      <c r="H4673" s="326"/>
      <c r="I4673" s="327">
        <v>0.17449999999999999</v>
      </c>
      <c r="J4673" s="326"/>
      <c r="K4673" s="326"/>
      <c r="L4673" s="328"/>
      <c r="M4673" s="326"/>
      <c r="N4673" s="326"/>
      <c r="O4673" s="328"/>
      <c r="P4673" s="326"/>
      <c r="Q4673" s="290">
        <v>0.17449999999999999</v>
      </c>
    </row>
    <row r="4674" spans="1:17" hidden="1" outlineLevel="1" collapsed="1" x14ac:dyDescent="0.25">
      <c r="A4674" s="287"/>
      <c r="B4674" s="287"/>
      <c r="C4674" s="287"/>
      <c r="D4674" s="325">
        <v>100462633</v>
      </c>
      <c r="E4674" s="326"/>
      <c r="F4674" s="326"/>
      <c r="G4674" s="326"/>
      <c r="H4674" s="326"/>
      <c r="I4674" s="327">
        <v>0.17449999999999999</v>
      </c>
      <c r="J4674" s="326"/>
      <c r="K4674" s="326"/>
      <c r="L4674" s="328"/>
      <c r="M4674" s="326"/>
      <c r="N4674" s="326"/>
      <c r="O4674" s="328"/>
      <c r="P4674" s="326"/>
      <c r="Q4674" s="290">
        <v>0.17449999999999999</v>
      </c>
    </row>
    <row r="4675" spans="1:17" hidden="1" outlineLevel="1" collapsed="1" x14ac:dyDescent="0.25">
      <c r="A4675" s="287"/>
      <c r="B4675" s="287"/>
      <c r="C4675" s="287"/>
      <c r="D4675" s="325">
        <v>100462455</v>
      </c>
      <c r="E4675" s="326"/>
      <c r="F4675" s="326"/>
      <c r="G4675" s="326"/>
      <c r="H4675" s="326"/>
      <c r="I4675" s="327">
        <v>0.17449999999999999</v>
      </c>
      <c r="J4675" s="326"/>
      <c r="K4675" s="326"/>
      <c r="L4675" s="328"/>
      <c r="M4675" s="326"/>
      <c r="N4675" s="326"/>
      <c r="O4675" s="328"/>
      <c r="P4675" s="326"/>
      <c r="Q4675" s="290">
        <v>0.17449999999999999</v>
      </c>
    </row>
    <row r="4676" spans="1:17" hidden="1" outlineLevel="1" collapsed="1" x14ac:dyDescent="0.25">
      <c r="A4676" s="287"/>
      <c r="B4676" s="287"/>
      <c r="C4676" s="287"/>
      <c r="D4676" s="325">
        <v>100463241</v>
      </c>
      <c r="E4676" s="326"/>
      <c r="F4676" s="326"/>
      <c r="G4676" s="326"/>
      <c r="H4676" s="326"/>
      <c r="I4676" s="327">
        <v>1.97</v>
      </c>
      <c r="J4676" s="326"/>
      <c r="K4676" s="326"/>
      <c r="L4676" s="328"/>
      <c r="M4676" s="326"/>
      <c r="N4676" s="326"/>
      <c r="O4676" s="328"/>
      <c r="P4676" s="326"/>
      <c r="Q4676" s="290">
        <v>1.97</v>
      </c>
    </row>
    <row r="4677" spans="1:17" hidden="1" outlineLevel="1" collapsed="1" x14ac:dyDescent="0.25">
      <c r="A4677" s="287"/>
      <c r="B4677" s="287"/>
      <c r="C4677" s="287"/>
      <c r="D4677" s="325">
        <v>100462836</v>
      </c>
      <c r="E4677" s="326"/>
      <c r="F4677" s="326"/>
      <c r="G4677" s="326"/>
      <c r="H4677" s="326"/>
      <c r="I4677" s="327">
        <v>2.79</v>
      </c>
      <c r="J4677" s="326"/>
      <c r="K4677" s="326"/>
      <c r="L4677" s="328"/>
      <c r="M4677" s="326"/>
      <c r="N4677" s="326"/>
      <c r="O4677" s="328"/>
      <c r="P4677" s="326"/>
      <c r="Q4677" s="290">
        <v>2.79</v>
      </c>
    </row>
    <row r="4678" spans="1:17" hidden="1" outlineLevel="1" collapsed="1" x14ac:dyDescent="0.25">
      <c r="A4678" s="287"/>
      <c r="B4678" s="287"/>
      <c r="C4678" s="287"/>
      <c r="D4678" s="325">
        <v>100461845</v>
      </c>
      <c r="E4678" s="326"/>
      <c r="F4678" s="326"/>
      <c r="G4678" s="326"/>
      <c r="H4678" s="326"/>
      <c r="I4678" s="327">
        <v>0.62</v>
      </c>
      <c r="J4678" s="326"/>
      <c r="K4678" s="326"/>
      <c r="L4678" s="328"/>
      <c r="M4678" s="326"/>
      <c r="N4678" s="326"/>
      <c r="O4678" s="328"/>
      <c r="P4678" s="326"/>
      <c r="Q4678" s="290">
        <v>0.62</v>
      </c>
    </row>
    <row r="4679" spans="1:17" hidden="1" outlineLevel="1" collapsed="1" x14ac:dyDescent="0.25">
      <c r="A4679" s="287"/>
      <c r="B4679" s="287"/>
      <c r="C4679" s="287"/>
      <c r="D4679" s="325">
        <v>100461944</v>
      </c>
      <c r="E4679" s="326"/>
      <c r="F4679" s="326"/>
      <c r="G4679" s="326"/>
      <c r="H4679" s="326"/>
      <c r="I4679" s="327">
        <v>0.26</v>
      </c>
      <c r="J4679" s="326"/>
      <c r="K4679" s="326"/>
      <c r="L4679" s="328"/>
      <c r="M4679" s="326"/>
      <c r="N4679" s="326"/>
      <c r="O4679" s="328"/>
      <c r="P4679" s="326"/>
      <c r="Q4679" s="290">
        <v>0.26</v>
      </c>
    </row>
    <row r="4680" spans="1:17" hidden="1" outlineLevel="1" collapsed="1" x14ac:dyDescent="0.25">
      <c r="A4680" s="287"/>
      <c r="B4680" s="287"/>
      <c r="C4680" s="287"/>
      <c r="D4680" s="325">
        <v>100461950</v>
      </c>
      <c r="E4680" s="326"/>
      <c r="F4680" s="326"/>
      <c r="G4680" s="326"/>
      <c r="H4680" s="326"/>
      <c r="I4680" s="327">
        <v>0.67</v>
      </c>
      <c r="J4680" s="326"/>
      <c r="K4680" s="326"/>
      <c r="L4680" s="328"/>
      <c r="M4680" s="326"/>
      <c r="N4680" s="326"/>
      <c r="O4680" s="328"/>
      <c r="P4680" s="326"/>
      <c r="Q4680" s="290">
        <v>0.67</v>
      </c>
    </row>
    <row r="4681" spans="1:17" hidden="1" outlineLevel="1" collapsed="1" x14ac:dyDescent="0.25">
      <c r="A4681" s="287"/>
      <c r="B4681" s="287"/>
      <c r="C4681" s="287"/>
      <c r="D4681" s="325">
        <v>100460883</v>
      </c>
      <c r="E4681" s="326"/>
      <c r="F4681" s="326"/>
      <c r="G4681" s="326"/>
      <c r="H4681" s="326"/>
      <c r="I4681" s="327">
        <v>1.93</v>
      </c>
      <c r="J4681" s="326"/>
      <c r="K4681" s="326"/>
      <c r="L4681" s="328"/>
      <c r="M4681" s="326"/>
      <c r="N4681" s="326"/>
      <c r="O4681" s="328"/>
      <c r="P4681" s="326"/>
      <c r="Q4681" s="290">
        <v>1.93</v>
      </c>
    </row>
    <row r="4682" spans="1:17" hidden="1" outlineLevel="1" collapsed="1" x14ac:dyDescent="0.25">
      <c r="A4682" s="287"/>
      <c r="B4682" s="287"/>
      <c r="C4682" s="287"/>
      <c r="D4682" s="325">
        <v>100460888</v>
      </c>
      <c r="E4682" s="326"/>
      <c r="F4682" s="326"/>
      <c r="G4682" s="326"/>
      <c r="H4682" s="326"/>
      <c r="I4682" s="327">
        <v>0.17449999999999999</v>
      </c>
      <c r="J4682" s="326"/>
      <c r="K4682" s="326"/>
      <c r="L4682" s="328"/>
      <c r="M4682" s="326"/>
      <c r="N4682" s="326"/>
      <c r="O4682" s="328"/>
      <c r="P4682" s="326"/>
      <c r="Q4682" s="290">
        <v>0.17449999999999999</v>
      </c>
    </row>
    <row r="4683" spans="1:17" hidden="1" outlineLevel="1" collapsed="1" x14ac:dyDescent="0.25">
      <c r="A4683" s="287"/>
      <c r="B4683" s="287"/>
      <c r="C4683" s="287"/>
      <c r="D4683" s="325">
        <v>100460231</v>
      </c>
      <c r="E4683" s="326"/>
      <c r="F4683" s="326"/>
      <c r="G4683" s="326"/>
      <c r="H4683" s="326"/>
      <c r="I4683" s="327">
        <v>2.59</v>
      </c>
      <c r="J4683" s="326"/>
      <c r="K4683" s="326"/>
      <c r="L4683" s="328"/>
      <c r="M4683" s="326"/>
      <c r="N4683" s="326"/>
      <c r="O4683" s="328"/>
      <c r="P4683" s="326"/>
      <c r="Q4683" s="290">
        <v>2.59</v>
      </c>
    </row>
    <row r="4684" spans="1:17" hidden="1" outlineLevel="1" collapsed="1" x14ac:dyDescent="0.25">
      <c r="A4684" s="287"/>
      <c r="B4684" s="287"/>
      <c r="C4684" s="287"/>
      <c r="D4684" s="325">
        <v>100460783</v>
      </c>
      <c r="E4684" s="326"/>
      <c r="F4684" s="326"/>
      <c r="G4684" s="326"/>
      <c r="H4684" s="326"/>
      <c r="I4684" s="327">
        <v>2.2400000000000002</v>
      </c>
      <c r="J4684" s="326"/>
      <c r="K4684" s="326"/>
      <c r="L4684" s="328"/>
      <c r="M4684" s="326"/>
      <c r="N4684" s="326"/>
      <c r="O4684" s="328"/>
      <c r="P4684" s="326"/>
      <c r="Q4684" s="290">
        <v>2.2400000000000002</v>
      </c>
    </row>
    <row r="4685" spans="1:17" hidden="1" outlineLevel="1" collapsed="1" x14ac:dyDescent="0.25">
      <c r="A4685" s="287"/>
      <c r="B4685" s="287"/>
      <c r="C4685" s="287"/>
      <c r="D4685" s="325">
        <v>100460217</v>
      </c>
      <c r="E4685" s="326"/>
      <c r="F4685" s="326"/>
      <c r="G4685" s="326"/>
      <c r="H4685" s="326"/>
      <c r="I4685" s="327">
        <v>0.21</v>
      </c>
      <c r="J4685" s="326"/>
      <c r="K4685" s="326"/>
      <c r="L4685" s="328"/>
      <c r="M4685" s="326"/>
      <c r="N4685" s="326"/>
      <c r="O4685" s="328"/>
      <c r="P4685" s="326"/>
      <c r="Q4685" s="290">
        <v>0.21</v>
      </c>
    </row>
    <row r="4686" spans="1:17" hidden="1" outlineLevel="1" collapsed="1" x14ac:dyDescent="0.25">
      <c r="A4686" s="287"/>
      <c r="B4686" s="287"/>
      <c r="C4686" s="287"/>
      <c r="D4686" s="325">
        <v>100460211</v>
      </c>
      <c r="E4686" s="326"/>
      <c r="F4686" s="326"/>
      <c r="G4686" s="326"/>
      <c r="H4686" s="326"/>
      <c r="I4686" s="327">
        <v>0.17449999999999999</v>
      </c>
      <c r="J4686" s="326"/>
      <c r="K4686" s="326"/>
      <c r="L4686" s="328"/>
      <c r="M4686" s="326"/>
      <c r="N4686" s="326"/>
      <c r="O4686" s="328"/>
      <c r="P4686" s="326"/>
      <c r="Q4686" s="290">
        <v>0.17449999999999999</v>
      </c>
    </row>
    <row r="4687" spans="1:17" hidden="1" outlineLevel="1" collapsed="1" x14ac:dyDescent="0.25">
      <c r="A4687" s="287"/>
      <c r="B4687" s="287"/>
      <c r="C4687" s="287"/>
      <c r="D4687" s="325">
        <v>100460183</v>
      </c>
      <c r="E4687" s="326"/>
      <c r="F4687" s="326"/>
      <c r="G4687" s="326"/>
      <c r="H4687" s="326"/>
      <c r="I4687" s="327">
        <v>0.17449999999999999</v>
      </c>
      <c r="J4687" s="326"/>
      <c r="K4687" s="326"/>
      <c r="L4687" s="328"/>
      <c r="M4687" s="326"/>
      <c r="N4687" s="326"/>
      <c r="O4687" s="328"/>
      <c r="P4687" s="326"/>
      <c r="Q4687" s="290">
        <v>0.17449999999999999</v>
      </c>
    </row>
    <row r="4688" spans="1:17" hidden="1" outlineLevel="1" collapsed="1" x14ac:dyDescent="0.25">
      <c r="A4688" s="287"/>
      <c r="B4688" s="287"/>
      <c r="C4688" s="287"/>
      <c r="D4688" s="325">
        <v>100459901</v>
      </c>
      <c r="E4688" s="326"/>
      <c r="F4688" s="326"/>
      <c r="G4688" s="326"/>
      <c r="H4688" s="326"/>
      <c r="I4688" s="327">
        <v>0.17449999999999999</v>
      </c>
      <c r="J4688" s="326"/>
      <c r="K4688" s="326"/>
      <c r="L4688" s="328"/>
      <c r="M4688" s="326"/>
      <c r="N4688" s="326"/>
      <c r="O4688" s="328"/>
      <c r="P4688" s="326"/>
      <c r="Q4688" s="290">
        <v>0.17449999999999999</v>
      </c>
    </row>
    <row r="4689" spans="1:17" hidden="1" outlineLevel="1" collapsed="1" x14ac:dyDescent="0.25">
      <c r="A4689" s="287"/>
      <c r="B4689" s="287"/>
      <c r="C4689" s="287"/>
      <c r="D4689" s="325">
        <v>100459904</v>
      </c>
      <c r="E4689" s="326"/>
      <c r="F4689" s="326"/>
      <c r="G4689" s="326"/>
      <c r="H4689" s="326"/>
      <c r="I4689" s="327">
        <v>3.19</v>
      </c>
      <c r="J4689" s="326"/>
      <c r="K4689" s="326"/>
      <c r="L4689" s="328"/>
      <c r="M4689" s="326"/>
      <c r="N4689" s="326"/>
      <c r="O4689" s="328"/>
      <c r="P4689" s="326"/>
      <c r="Q4689" s="290">
        <v>3.19</v>
      </c>
    </row>
    <row r="4690" spans="1:17" hidden="1" outlineLevel="1" collapsed="1" x14ac:dyDescent="0.25">
      <c r="A4690" s="287"/>
      <c r="B4690" s="287"/>
      <c r="C4690" s="287"/>
      <c r="D4690" s="325">
        <v>100459893</v>
      </c>
      <c r="E4690" s="326"/>
      <c r="F4690" s="326"/>
      <c r="G4690" s="326"/>
      <c r="H4690" s="326"/>
      <c r="I4690" s="327">
        <v>0.56999999999999995</v>
      </c>
      <c r="J4690" s="326"/>
      <c r="K4690" s="326"/>
      <c r="L4690" s="328"/>
      <c r="M4690" s="326"/>
      <c r="N4690" s="326"/>
      <c r="O4690" s="328"/>
      <c r="P4690" s="326"/>
      <c r="Q4690" s="290">
        <v>0.56999999999999995</v>
      </c>
    </row>
    <row r="4691" spans="1:17" hidden="1" outlineLevel="1" collapsed="1" x14ac:dyDescent="0.25">
      <c r="A4691" s="287"/>
      <c r="B4691" s="287"/>
      <c r="C4691" s="287"/>
      <c r="D4691" s="325">
        <v>100459841</v>
      </c>
      <c r="E4691" s="326"/>
      <c r="F4691" s="326"/>
      <c r="G4691" s="326"/>
      <c r="H4691" s="326"/>
      <c r="I4691" s="327">
        <v>2.25</v>
      </c>
      <c r="J4691" s="326"/>
      <c r="K4691" s="326"/>
      <c r="L4691" s="328"/>
      <c r="M4691" s="326"/>
      <c r="N4691" s="326"/>
      <c r="O4691" s="328"/>
      <c r="P4691" s="326"/>
      <c r="Q4691" s="290">
        <v>2.25</v>
      </c>
    </row>
    <row r="4692" spans="1:17" hidden="1" outlineLevel="1" collapsed="1" x14ac:dyDescent="0.25">
      <c r="A4692" s="287"/>
      <c r="B4692" s="287"/>
      <c r="C4692" s="287"/>
      <c r="D4692" s="325">
        <v>100458562</v>
      </c>
      <c r="E4692" s="326"/>
      <c r="F4692" s="326"/>
      <c r="G4692" s="326"/>
      <c r="H4692" s="326"/>
      <c r="I4692" s="327">
        <v>0.33</v>
      </c>
      <c r="J4692" s="326"/>
      <c r="K4692" s="326"/>
      <c r="L4692" s="328"/>
      <c r="M4692" s="326"/>
      <c r="N4692" s="326"/>
      <c r="O4692" s="328"/>
      <c r="P4692" s="326"/>
      <c r="Q4692" s="290">
        <v>0.33</v>
      </c>
    </row>
    <row r="4693" spans="1:17" hidden="1" outlineLevel="1" collapsed="1" x14ac:dyDescent="0.25">
      <c r="A4693" s="287"/>
      <c r="B4693" s="287"/>
      <c r="C4693" s="287"/>
      <c r="D4693" s="325">
        <v>100458550</v>
      </c>
      <c r="E4693" s="326"/>
      <c r="F4693" s="326"/>
      <c r="G4693" s="326"/>
      <c r="H4693" s="326"/>
      <c r="I4693" s="327">
        <v>0.17449999999999999</v>
      </c>
      <c r="J4693" s="326"/>
      <c r="K4693" s="326"/>
      <c r="L4693" s="328"/>
      <c r="M4693" s="326"/>
      <c r="N4693" s="326"/>
      <c r="O4693" s="328"/>
      <c r="P4693" s="326"/>
      <c r="Q4693" s="290">
        <v>0.17449999999999999</v>
      </c>
    </row>
    <row r="4694" spans="1:17" hidden="1" outlineLevel="1" collapsed="1" x14ac:dyDescent="0.25">
      <c r="A4694" s="287"/>
      <c r="B4694" s="287"/>
      <c r="C4694" s="287"/>
      <c r="D4694" s="325">
        <v>100458554</v>
      </c>
      <c r="E4694" s="326"/>
      <c r="F4694" s="326"/>
      <c r="G4694" s="326"/>
      <c r="H4694" s="326"/>
      <c r="I4694" s="327">
        <v>0.35</v>
      </c>
      <c r="J4694" s="326"/>
      <c r="K4694" s="326"/>
      <c r="L4694" s="328"/>
      <c r="M4694" s="326"/>
      <c r="N4694" s="326"/>
      <c r="O4694" s="328"/>
      <c r="P4694" s="326"/>
      <c r="Q4694" s="290">
        <v>0.35</v>
      </c>
    </row>
    <row r="4695" spans="1:17" hidden="1" outlineLevel="1" collapsed="1" x14ac:dyDescent="0.25">
      <c r="A4695" s="287"/>
      <c r="B4695" s="287"/>
      <c r="C4695" s="287"/>
      <c r="D4695" s="325">
        <v>100458510</v>
      </c>
      <c r="E4695" s="326"/>
      <c r="F4695" s="326"/>
      <c r="G4695" s="326"/>
      <c r="H4695" s="326"/>
      <c r="I4695" s="327">
        <v>0.17449999999999999</v>
      </c>
      <c r="J4695" s="326"/>
      <c r="K4695" s="326"/>
      <c r="L4695" s="328"/>
      <c r="M4695" s="326"/>
      <c r="N4695" s="326"/>
      <c r="O4695" s="328"/>
      <c r="P4695" s="326"/>
      <c r="Q4695" s="290">
        <v>0.17449999999999999</v>
      </c>
    </row>
    <row r="4696" spans="1:17" hidden="1" outlineLevel="1" collapsed="1" x14ac:dyDescent="0.25">
      <c r="A4696" s="287"/>
      <c r="B4696" s="287"/>
      <c r="C4696" s="287"/>
      <c r="D4696" s="325">
        <v>100458531</v>
      </c>
      <c r="E4696" s="326"/>
      <c r="F4696" s="326"/>
      <c r="G4696" s="326"/>
      <c r="H4696" s="326"/>
      <c r="I4696" s="327">
        <v>0.17449999999999999</v>
      </c>
      <c r="J4696" s="326"/>
      <c r="K4696" s="326"/>
      <c r="L4696" s="328"/>
      <c r="M4696" s="326"/>
      <c r="N4696" s="326"/>
      <c r="O4696" s="328"/>
      <c r="P4696" s="326"/>
      <c r="Q4696" s="290">
        <v>0.17449999999999999</v>
      </c>
    </row>
    <row r="4697" spans="1:17" hidden="1" outlineLevel="1" collapsed="1" x14ac:dyDescent="0.25">
      <c r="A4697" s="287"/>
      <c r="B4697" s="287"/>
      <c r="C4697" s="339" t="s">
        <v>300</v>
      </c>
      <c r="D4697" s="340"/>
      <c r="E4697" s="340"/>
      <c r="F4697" s="340"/>
      <c r="G4697" s="340"/>
      <c r="H4697" s="340"/>
      <c r="I4697" s="341">
        <v>25.639499999999991</v>
      </c>
      <c r="J4697" s="340"/>
      <c r="K4697" s="340"/>
      <c r="L4697" s="342"/>
      <c r="M4697" s="340"/>
      <c r="N4697" s="340"/>
      <c r="O4697" s="342"/>
      <c r="P4697" s="340"/>
      <c r="Q4697" s="291">
        <v>25.639499999999991</v>
      </c>
    </row>
    <row r="4698" spans="1:17" collapsed="1" x14ac:dyDescent="0.25">
      <c r="A4698" s="287"/>
      <c r="C4698" s="329" t="s">
        <v>301</v>
      </c>
      <c r="D4698" s="330"/>
      <c r="E4698" s="330"/>
      <c r="F4698" s="330"/>
      <c r="G4698" s="330"/>
      <c r="H4698" s="330"/>
      <c r="I4698" s="332">
        <v>11.69</v>
      </c>
      <c r="J4698" s="330"/>
      <c r="K4698" s="330"/>
      <c r="L4698" s="332">
        <v>0</v>
      </c>
      <c r="M4698" s="330"/>
      <c r="N4698" s="330"/>
      <c r="O4698" s="331"/>
      <c r="P4698" s="330"/>
      <c r="Q4698" s="289">
        <v>11.69</v>
      </c>
    </row>
    <row r="4699" spans="1:17" hidden="1" outlineLevel="1" collapsed="1" x14ac:dyDescent="0.25">
      <c r="A4699" s="287"/>
      <c r="B4699" s="287"/>
      <c r="C4699" s="287"/>
      <c r="D4699" s="325">
        <v>100463278</v>
      </c>
      <c r="E4699" s="326"/>
      <c r="F4699" s="326"/>
      <c r="G4699" s="326"/>
      <c r="H4699" s="326"/>
      <c r="I4699" s="328"/>
      <c r="J4699" s="326"/>
      <c r="K4699" s="326"/>
      <c r="L4699" s="327">
        <v>0</v>
      </c>
      <c r="M4699" s="326"/>
      <c r="N4699" s="326"/>
      <c r="O4699" s="328"/>
      <c r="P4699" s="326"/>
      <c r="Q4699" s="290">
        <v>0</v>
      </c>
    </row>
    <row r="4700" spans="1:17" hidden="1" outlineLevel="1" collapsed="1" x14ac:dyDescent="0.25">
      <c r="A4700" s="287"/>
      <c r="B4700" s="287"/>
      <c r="C4700" s="287"/>
      <c r="D4700" s="325">
        <v>100463188</v>
      </c>
      <c r="E4700" s="326"/>
      <c r="F4700" s="326"/>
      <c r="G4700" s="326"/>
      <c r="H4700" s="326"/>
      <c r="I4700" s="327">
        <v>1.28</v>
      </c>
      <c r="J4700" s="326"/>
      <c r="K4700" s="326"/>
      <c r="L4700" s="328"/>
      <c r="M4700" s="326"/>
      <c r="N4700" s="326"/>
      <c r="O4700" s="328"/>
      <c r="P4700" s="326"/>
      <c r="Q4700" s="290">
        <v>1.28</v>
      </c>
    </row>
    <row r="4701" spans="1:17" hidden="1" outlineLevel="1" collapsed="1" x14ac:dyDescent="0.25">
      <c r="A4701" s="287"/>
      <c r="B4701" s="287"/>
      <c r="C4701" s="287"/>
      <c r="D4701" s="325">
        <v>100463769</v>
      </c>
      <c r="E4701" s="326"/>
      <c r="F4701" s="326"/>
      <c r="G4701" s="326"/>
      <c r="H4701" s="326"/>
      <c r="I4701" s="327">
        <v>1.93</v>
      </c>
      <c r="J4701" s="326"/>
      <c r="K4701" s="326"/>
      <c r="L4701" s="328"/>
      <c r="M4701" s="326"/>
      <c r="N4701" s="326"/>
      <c r="O4701" s="328"/>
      <c r="P4701" s="326"/>
      <c r="Q4701" s="290">
        <v>1.93</v>
      </c>
    </row>
    <row r="4702" spans="1:17" hidden="1" outlineLevel="1" collapsed="1" x14ac:dyDescent="0.25">
      <c r="A4702" s="287"/>
      <c r="B4702" s="287"/>
      <c r="C4702" s="287"/>
      <c r="D4702" s="325">
        <v>100463767</v>
      </c>
      <c r="E4702" s="326"/>
      <c r="F4702" s="326"/>
      <c r="G4702" s="326"/>
      <c r="H4702" s="326"/>
      <c r="I4702" s="327">
        <v>2.62</v>
      </c>
      <c r="J4702" s="326"/>
      <c r="K4702" s="326"/>
      <c r="L4702" s="328"/>
      <c r="M4702" s="326"/>
      <c r="N4702" s="326"/>
      <c r="O4702" s="328"/>
      <c r="P4702" s="326"/>
      <c r="Q4702" s="290">
        <v>2.62</v>
      </c>
    </row>
    <row r="4703" spans="1:17" hidden="1" outlineLevel="1" collapsed="1" x14ac:dyDescent="0.25">
      <c r="A4703" s="287"/>
      <c r="B4703" s="287"/>
      <c r="C4703" s="287"/>
      <c r="D4703" s="325">
        <v>100463842</v>
      </c>
      <c r="E4703" s="326"/>
      <c r="F4703" s="326"/>
      <c r="G4703" s="326"/>
      <c r="H4703" s="326"/>
      <c r="I4703" s="328"/>
      <c r="J4703" s="326"/>
      <c r="K4703" s="326"/>
      <c r="L4703" s="327">
        <v>0</v>
      </c>
      <c r="M4703" s="326"/>
      <c r="N4703" s="326"/>
      <c r="O4703" s="328"/>
      <c r="P4703" s="326"/>
      <c r="Q4703" s="290">
        <v>0</v>
      </c>
    </row>
    <row r="4704" spans="1:17" hidden="1" outlineLevel="1" collapsed="1" x14ac:dyDescent="0.25">
      <c r="A4704" s="287"/>
      <c r="B4704" s="287"/>
      <c r="C4704" s="287"/>
      <c r="D4704" s="325">
        <v>100463844</v>
      </c>
      <c r="E4704" s="326"/>
      <c r="F4704" s="326"/>
      <c r="G4704" s="326"/>
      <c r="H4704" s="326"/>
      <c r="I4704" s="328"/>
      <c r="J4704" s="326"/>
      <c r="K4704" s="326"/>
      <c r="L4704" s="327">
        <v>0</v>
      </c>
      <c r="M4704" s="326"/>
      <c r="N4704" s="326"/>
      <c r="O4704" s="328"/>
      <c r="P4704" s="326"/>
      <c r="Q4704" s="290">
        <v>0</v>
      </c>
    </row>
    <row r="4705" spans="1:17" hidden="1" outlineLevel="1" collapsed="1" x14ac:dyDescent="0.25">
      <c r="A4705" s="287"/>
      <c r="B4705" s="287"/>
      <c r="C4705" s="287"/>
      <c r="D4705" s="325">
        <v>100460481</v>
      </c>
      <c r="E4705" s="326"/>
      <c r="F4705" s="326"/>
      <c r="G4705" s="326"/>
      <c r="H4705" s="326"/>
      <c r="I4705" s="327">
        <v>1.79</v>
      </c>
      <c r="J4705" s="326"/>
      <c r="K4705" s="326"/>
      <c r="L4705" s="328"/>
      <c r="M4705" s="326"/>
      <c r="N4705" s="326"/>
      <c r="O4705" s="328"/>
      <c r="P4705" s="326"/>
      <c r="Q4705" s="290">
        <v>1.79</v>
      </c>
    </row>
    <row r="4706" spans="1:17" hidden="1" outlineLevel="1" collapsed="1" x14ac:dyDescent="0.25">
      <c r="A4706" s="287"/>
      <c r="B4706" s="287"/>
      <c r="C4706" s="287"/>
      <c r="D4706" s="325">
        <v>100460641</v>
      </c>
      <c r="E4706" s="326"/>
      <c r="F4706" s="326"/>
      <c r="G4706" s="326"/>
      <c r="H4706" s="326"/>
      <c r="I4706" s="328"/>
      <c r="J4706" s="326"/>
      <c r="K4706" s="326"/>
      <c r="L4706" s="327">
        <v>0</v>
      </c>
      <c r="M4706" s="326"/>
      <c r="N4706" s="326"/>
      <c r="O4706" s="328"/>
      <c r="P4706" s="326"/>
      <c r="Q4706" s="290">
        <v>0</v>
      </c>
    </row>
    <row r="4707" spans="1:17" hidden="1" outlineLevel="1" collapsed="1" x14ac:dyDescent="0.25">
      <c r="A4707" s="287"/>
      <c r="B4707" s="287"/>
      <c r="C4707" s="287"/>
      <c r="D4707" s="325">
        <v>100459918</v>
      </c>
      <c r="E4707" s="326"/>
      <c r="F4707" s="326"/>
      <c r="G4707" s="326"/>
      <c r="H4707" s="326"/>
      <c r="I4707" s="328"/>
      <c r="J4707" s="326"/>
      <c r="K4707" s="326"/>
      <c r="L4707" s="327">
        <v>0</v>
      </c>
      <c r="M4707" s="326"/>
      <c r="N4707" s="326"/>
      <c r="O4707" s="328"/>
      <c r="P4707" s="326"/>
      <c r="Q4707" s="290">
        <v>0</v>
      </c>
    </row>
    <row r="4708" spans="1:17" hidden="1" outlineLevel="1" collapsed="1" x14ac:dyDescent="0.25">
      <c r="A4708" s="287"/>
      <c r="B4708" s="287"/>
      <c r="C4708" s="287"/>
      <c r="D4708" s="325">
        <v>100459920</v>
      </c>
      <c r="E4708" s="326"/>
      <c r="F4708" s="326"/>
      <c r="G4708" s="326"/>
      <c r="H4708" s="326"/>
      <c r="I4708" s="328"/>
      <c r="J4708" s="326"/>
      <c r="K4708" s="326"/>
      <c r="L4708" s="327">
        <v>0</v>
      </c>
      <c r="M4708" s="326"/>
      <c r="N4708" s="326"/>
      <c r="O4708" s="328"/>
      <c r="P4708" s="326"/>
      <c r="Q4708" s="290">
        <v>0</v>
      </c>
    </row>
    <row r="4709" spans="1:17" hidden="1" outlineLevel="1" collapsed="1" x14ac:dyDescent="0.25">
      <c r="A4709" s="287"/>
      <c r="B4709" s="287"/>
      <c r="C4709" s="287"/>
      <c r="D4709" s="325">
        <v>100459921</v>
      </c>
      <c r="E4709" s="326"/>
      <c r="F4709" s="326"/>
      <c r="G4709" s="326"/>
      <c r="H4709" s="326"/>
      <c r="I4709" s="328"/>
      <c r="J4709" s="326"/>
      <c r="K4709" s="326"/>
      <c r="L4709" s="327">
        <v>0</v>
      </c>
      <c r="M4709" s="326"/>
      <c r="N4709" s="326"/>
      <c r="O4709" s="328"/>
      <c r="P4709" s="326"/>
      <c r="Q4709" s="290">
        <v>0</v>
      </c>
    </row>
    <row r="4710" spans="1:17" hidden="1" outlineLevel="1" collapsed="1" x14ac:dyDescent="0.25">
      <c r="A4710" s="287"/>
      <c r="B4710" s="287"/>
      <c r="C4710" s="287"/>
      <c r="D4710" s="325">
        <v>100459187</v>
      </c>
      <c r="E4710" s="326"/>
      <c r="F4710" s="326"/>
      <c r="G4710" s="326"/>
      <c r="H4710" s="326"/>
      <c r="I4710" s="328"/>
      <c r="J4710" s="326"/>
      <c r="K4710" s="326"/>
      <c r="L4710" s="327">
        <v>0</v>
      </c>
      <c r="M4710" s="326"/>
      <c r="N4710" s="326"/>
      <c r="O4710" s="328"/>
      <c r="P4710" s="326"/>
      <c r="Q4710" s="290">
        <v>0</v>
      </c>
    </row>
    <row r="4711" spans="1:17" hidden="1" outlineLevel="1" collapsed="1" x14ac:dyDescent="0.25">
      <c r="A4711" s="287"/>
      <c r="B4711" s="287"/>
      <c r="C4711" s="287"/>
      <c r="D4711" s="325">
        <v>100459162</v>
      </c>
      <c r="E4711" s="326"/>
      <c r="F4711" s="326"/>
      <c r="G4711" s="326"/>
      <c r="H4711" s="326"/>
      <c r="I4711" s="328"/>
      <c r="J4711" s="326"/>
      <c r="K4711" s="326"/>
      <c r="L4711" s="327">
        <v>0</v>
      </c>
      <c r="M4711" s="326"/>
      <c r="N4711" s="326"/>
      <c r="O4711" s="328"/>
      <c r="P4711" s="326"/>
      <c r="Q4711" s="290">
        <v>0</v>
      </c>
    </row>
    <row r="4712" spans="1:17" hidden="1" outlineLevel="1" collapsed="1" x14ac:dyDescent="0.25">
      <c r="A4712" s="287"/>
      <c r="B4712" s="287"/>
      <c r="C4712" s="287"/>
      <c r="D4712" s="325">
        <v>100459457</v>
      </c>
      <c r="E4712" s="326"/>
      <c r="F4712" s="326"/>
      <c r="G4712" s="326"/>
      <c r="H4712" s="326"/>
      <c r="I4712" s="328"/>
      <c r="J4712" s="326"/>
      <c r="K4712" s="326"/>
      <c r="L4712" s="327">
        <v>0</v>
      </c>
      <c r="M4712" s="326"/>
      <c r="N4712" s="326"/>
      <c r="O4712" s="328"/>
      <c r="P4712" s="326"/>
      <c r="Q4712" s="290">
        <v>0</v>
      </c>
    </row>
    <row r="4713" spans="1:17" hidden="1" outlineLevel="1" collapsed="1" x14ac:dyDescent="0.25">
      <c r="A4713" s="287"/>
      <c r="B4713" s="287"/>
      <c r="C4713" s="287"/>
      <c r="D4713" s="325">
        <v>100459459</v>
      </c>
      <c r="E4713" s="326"/>
      <c r="F4713" s="326"/>
      <c r="G4713" s="326"/>
      <c r="H4713" s="326"/>
      <c r="I4713" s="328"/>
      <c r="J4713" s="326"/>
      <c r="K4713" s="326"/>
      <c r="L4713" s="327">
        <v>0</v>
      </c>
      <c r="M4713" s="326"/>
      <c r="N4713" s="326"/>
      <c r="O4713" s="328"/>
      <c r="P4713" s="326"/>
      <c r="Q4713" s="290">
        <v>0</v>
      </c>
    </row>
    <row r="4714" spans="1:17" hidden="1" outlineLevel="1" collapsed="1" x14ac:dyDescent="0.25">
      <c r="A4714" s="287"/>
      <c r="B4714" s="287"/>
      <c r="C4714" s="287"/>
      <c r="D4714" s="325">
        <v>100458503</v>
      </c>
      <c r="E4714" s="326"/>
      <c r="F4714" s="326"/>
      <c r="G4714" s="326"/>
      <c r="H4714" s="326"/>
      <c r="I4714" s="328"/>
      <c r="J4714" s="326"/>
      <c r="K4714" s="326"/>
      <c r="L4714" s="327">
        <v>0</v>
      </c>
      <c r="M4714" s="326"/>
      <c r="N4714" s="326"/>
      <c r="O4714" s="328"/>
      <c r="P4714" s="326"/>
      <c r="Q4714" s="290">
        <v>0</v>
      </c>
    </row>
    <row r="4715" spans="1:17" hidden="1" outlineLevel="1" collapsed="1" x14ac:dyDescent="0.25">
      <c r="A4715" s="287"/>
      <c r="B4715" s="287"/>
      <c r="C4715" s="287"/>
      <c r="D4715" s="325">
        <v>100458587</v>
      </c>
      <c r="E4715" s="326"/>
      <c r="F4715" s="326"/>
      <c r="G4715" s="326"/>
      <c r="H4715" s="326"/>
      <c r="I4715" s="328"/>
      <c r="J4715" s="326"/>
      <c r="K4715" s="326"/>
      <c r="L4715" s="327">
        <v>0</v>
      </c>
      <c r="M4715" s="326"/>
      <c r="N4715" s="326"/>
      <c r="O4715" s="328"/>
      <c r="P4715" s="326"/>
      <c r="Q4715" s="290">
        <v>0</v>
      </c>
    </row>
    <row r="4716" spans="1:17" hidden="1" outlineLevel="1" collapsed="1" x14ac:dyDescent="0.25">
      <c r="A4716" s="287"/>
      <c r="B4716" s="287"/>
      <c r="C4716" s="287"/>
      <c r="D4716" s="325">
        <v>100461401</v>
      </c>
      <c r="E4716" s="326"/>
      <c r="F4716" s="326"/>
      <c r="G4716" s="326"/>
      <c r="H4716" s="326"/>
      <c r="I4716" s="328"/>
      <c r="J4716" s="326"/>
      <c r="K4716" s="326"/>
      <c r="L4716" s="327">
        <v>0</v>
      </c>
      <c r="M4716" s="326"/>
      <c r="N4716" s="326"/>
      <c r="O4716" s="328"/>
      <c r="P4716" s="326"/>
      <c r="Q4716" s="290">
        <v>0</v>
      </c>
    </row>
    <row r="4717" spans="1:17" hidden="1" outlineLevel="1" collapsed="1" x14ac:dyDescent="0.25">
      <c r="A4717" s="287"/>
      <c r="B4717" s="287"/>
      <c r="C4717" s="287"/>
      <c r="D4717" s="325">
        <v>100461466</v>
      </c>
      <c r="E4717" s="326"/>
      <c r="F4717" s="326"/>
      <c r="G4717" s="326"/>
      <c r="H4717" s="326"/>
      <c r="I4717" s="327">
        <v>1.6</v>
      </c>
      <c r="J4717" s="326"/>
      <c r="K4717" s="326"/>
      <c r="L4717" s="328"/>
      <c r="M4717" s="326"/>
      <c r="N4717" s="326"/>
      <c r="O4717" s="328"/>
      <c r="P4717" s="326"/>
      <c r="Q4717" s="290">
        <v>1.6</v>
      </c>
    </row>
    <row r="4718" spans="1:17" hidden="1" outlineLevel="1" collapsed="1" x14ac:dyDescent="0.25">
      <c r="A4718" s="287"/>
      <c r="B4718" s="287"/>
      <c r="C4718" s="287"/>
      <c r="D4718" s="325">
        <v>100461670</v>
      </c>
      <c r="E4718" s="326"/>
      <c r="F4718" s="326"/>
      <c r="G4718" s="326"/>
      <c r="H4718" s="326"/>
      <c r="I4718" s="328"/>
      <c r="J4718" s="326"/>
      <c r="K4718" s="326"/>
      <c r="L4718" s="327">
        <v>0</v>
      </c>
      <c r="M4718" s="326"/>
      <c r="N4718" s="326"/>
      <c r="O4718" s="328"/>
      <c r="P4718" s="326"/>
      <c r="Q4718" s="290">
        <v>0</v>
      </c>
    </row>
    <row r="4719" spans="1:17" hidden="1" outlineLevel="1" collapsed="1" x14ac:dyDescent="0.25">
      <c r="A4719" s="287"/>
      <c r="B4719" s="287"/>
      <c r="C4719" s="287"/>
      <c r="D4719" s="325">
        <v>100461672</v>
      </c>
      <c r="E4719" s="326"/>
      <c r="F4719" s="326"/>
      <c r="G4719" s="326"/>
      <c r="H4719" s="326"/>
      <c r="I4719" s="328"/>
      <c r="J4719" s="326"/>
      <c r="K4719" s="326"/>
      <c r="L4719" s="327">
        <v>0</v>
      </c>
      <c r="M4719" s="326"/>
      <c r="N4719" s="326"/>
      <c r="O4719" s="328"/>
      <c r="P4719" s="326"/>
      <c r="Q4719" s="290">
        <v>0</v>
      </c>
    </row>
    <row r="4720" spans="1:17" hidden="1" outlineLevel="1" collapsed="1" x14ac:dyDescent="0.25">
      <c r="A4720" s="287"/>
      <c r="B4720" s="287"/>
      <c r="C4720" s="287"/>
      <c r="D4720" s="325">
        <v>100461087</v>
      </c>
      <c r="E4720" s="326"/>
      <c r="F4720" s="326"/>
      <c r="G4720" s="326"/>
      <c r="H4720" s="326"/>
      <c r="I4720" s="328"/>
      <c r="J4720" s="326"/>
      <c r="K4720" s="326"/>
      <c r="L4720" s="327">
        <v>0</v>
      </c>
      <c r="M4720" s="326"/>
      <c r="N4720" s="326"/>
      <c r="O4720" s="328"/>
      <c r="P4720" s="326"/>
      <c r="Q4720" s="290">
        <v>0</v>
      </c>
    </row>
    <row r="4721" spans="1:17" hidden="1" outlineLevel="1" collapsed="1" x14ac:dyDescent="0.25">
      <c r="A4721" s="287"/>
      <c r="B4721" s="287"/>
      <c r="C4721" s="287"/>
      <c r="D4721" s="325">
        <v>100461057</v>
      </c>
      <c r="E4721" s="326"/>
      <c r="F4721" s="326"/>
      <c r="G4721" s="326"/>
      <c r="H4721" s="326"/>
      <c r="I4721" s="328"/>
      <c r="J4721" s="326"/>
      <c r="K4721" s="326"/>
      <c r="L4721" s="327">
        <v>0</v>
      </c>
      <c r="M4721" s="326"/>
      <c r="N4721" s="326"/>
      <c r="O4721" s="328"/>
      <c r="P4721" s="326"/>
      <c r="Q4721" s="290">
        <v>0</v>
      </c>
    </row>
    <row r="4722" spans="1:17" hidden="1" outlineLevel="1" collapsed="1" x14ac:dyDescent="0.25">
      <c r="A4722" s="287"/>
      <c r="B4722" s="287"/>
      <c r="C4722" s="287"/>
      <c r="D4722" s="325">
        <v>100461058</v>
      </c>
      <c r="E4722" s="326"/>
      <c r="F4722" s="326"/>
      <c r="G4722" s="326"/>
      <c r="H4722" s="326"/>
      <c r="I4722" s="328"/>
      <c r="J4722" s="326"/>
      <c r="K4722" s="326"/>
      <c r="L4722" s="327">
        <v>0</v>
      </c>
      <c r="M4722" s="326"/>
      <c r="N4722" s="326"/>
      <c r="O4722" s="328"/>
      <c r="P4722" s="326"/>
      <c r="Q4722" s="290">
        <v>0</v>
      </c>
    </row>
    <row r="4723" spans="1:17" hidden="1" outlineLevel="1" collapsed="1" x14ac:dyDescent="0.25">
      <c r="A4723" s="287"/>
      <c r="B4723" s="287"/>
      <c r="C4723" s="287"/>
      <c r="D4723" s="325">
        <v>100461065</v>
      </c>
      <c r="E4723" s="326"/>
      <c r="F4723" s="326"/>
      <c r="G4723" s="326"/>
      <c r="H4723" s="326"/>
      <c r="I4723" s="328"/>
      <c r="J4723" s="326"/>
      <c r="K4723" s="326"/>
      <c r="L4723" s="327">
        <v>0</v>
      </c>
      <c r="M4723" s="326"/>
      <c r="N4723" s="326"/>
      <c r="O4723" s="328"/>
      <c r="P4723" s="326"/>
      <c r="Q4723" s="290">
        <v>0</v>
      </c>
    </row>
    <row r="4724" spans="1:17" hidden="1" outlineLevel="1" collapsed="1" x14ac:dyDescent="0.25">
      <c r="A4724" s="287"/>
      <c r="B4724" s="287"/>
      <c r="C4724" s="287"/>
      <c r="D4724" s="325">
        <v>100462057</v>
      </c>
      <c r="E4724" s="326"/>
      <c r="F4724" s="326"/>
      <c r="G4724" s="326"/>
      <c r="H4724" s="326"/>
      <c r="I4724" s="327">
        <v>0.62</v>
      </c>
      <c r="J4724" s="326"/>
      <c r="K4724" s="326"/>
      <c r="L4724" s="328"/>
      <c r="M4724" s="326"/>
      <c r="N4724" s="326"/>
      <c r="O4724" s="328"/>
      <c r="P4724" s="326"/>
      <c r="Q4724" s="290">
        <v>0.62</v>
      </c>
    </row>
    <row r="4725" spans="1:17" hidden="1" outlineLevel="1" collapsed="1" x14ac:dyDescent="0.25">
      <c r="A4725" s="287"/>
      <c r="B4725" s="287"/>
      <c r="C4725" s="287"/>
      <c r="D4725" s="325">
        <v>100462198</v>
      </c>
      <c r="E4725" s="326"/>
      <c r="F4725" s="326"/>
      <c r="G4725" s="326"/>
      <c r="H4725" s="326"/>
      <c r="I4725" s="327">
        <v>1.85</v>
      </c>
      <c r="J4725" s="326"/>
      <c r="K4725" s="326"/>
      <c r="L4725" s="328"/>
      <c r="M4725" s="326"/>
      <c r="N4725" s="326"/>
      <c r="O4725" s="328"/>
      <c r="P4725" s="326"/>
      <c r="Q4725" s="290">
        <v>1.85</v>
      </c>
    </row>
    <row r="4726" spans="1:17" hidden="1" outlineLevel="1" collapsed="1" x14ac:dyDescent="0.25">
      <c r="A4726" s="287"/>
      <c r="B4726" s="287"/>
      <c r="C4726" s="287"/>
      <c r="D4726" s="325">
        <v>100461850</v>
      </c>
      <c r="E4726" s="326"/>
      <c r="F4726" s="326"/>
      <c r="G4726" s="326"/>
      <c r="H4726" s="326"/>
      <c r="I4726" s="328"/>
      <c r="J4726" s="326"/>
      <c r="K4726" s="326"/>
      <c r="L4726" s="327">
        <v>0</v>
      </c>
      <c r="M4726" s="326"/>
      <c r="N4726" s="326"/>
      <c r="O4726" s="328"/>
      <c r="P4726" s="326"/>
      <c r="Q4726" s="290">
        <v>0</v>
      </c>
    </row>
    <row r="4727" spans="1:17" hidden="1" outlineLevel="1" collapsed="1" x14ac:dyDescent="0.25">
      <c r="A4727" s="287"/>
      <c r="B4727" s="287"/>
      <c r="C4727" s="287"/>
      <c r="D4727" s="325">
        <v>100462517</v>
      </c>
      <c r="E4727" s="326"/>
      <c r="F4727" s="326"/>
      <c r="G4727" s="326"/>
      <c r="H4727" s="326"/>
      <c r="I4727" s="328"/>
      <c r="J4727" s="326"/>
      <c r="K4727" s="326"/>
      <c r="L4727" s="327">
        <v>0</v>
      </c>
      <c r="M4727" s="326"/>
      <c r="N4727" s="326"/>
      <c r="O4727" s="328"/>
      <c r="P4727" s="326"/>
      <c r="Q4727" s="290">
        <v>0</v>
      </c>
    </row>
    <row r="4728" spans="1:17" hidden="1" outlineLevel="1" collapsed="1" x14ac:dyDescent="0.25">
      <c r="A4728" s="287"/>
      <c r="B4728" s="287"/>
      <c r="C4728" s="339" t="s">
        <v>302</v>
      </c>
      <c r="D4728" s="340"/>
      <c r="E4728" s="340"/>
      <c r="F4728" s="340"/>
      <c r="G4728" s="340"/>
      <c r="H4728" s="340"/>
      <c r="I4728" s="341">
        <v>11.69</v>
      </c>
      <c r="J4728" s="340"/>
      <c r="K4728" s="340"/>
      <c r="L4728" s="341">
        <v>0</v>
      </c>
      <c r="M4728" s="340"/>
      <c r="N4728" s="340"/>
      <c r="O4728" s="342"/>
      <c r="P4728" s="340"/>
      <c r="Q4728" s="291">
        <v>11.69</v>
      </c>
    </row>
    <row r="4729" spans="1:17" collapsed="1" x14ac:dyDescent="0.25">
      <c r="A4729" s="287"/>
      <c r="C4729" s="329" t="s">
        <v>303</v>
      </c>
      <c r="D4729" s="330"/>
      <c r="E4729" s="330"/>
      <c r="F4729" s="330"/>
      <c r="G4729" s="330"/>
      <c r="H4729" s="330"/>
      <c r="I4729" s="332">
        <v>54.17649999999999</v>
      </c>
      <c r="J4729" s="330"/>
      <c r="K4729" s="330"/>
      <c r="L4729" s="331"/>
      <c r="M4729" s="330"/>
      <c r="N4729" s="330"/>
      <c r="O4729" s="332">
        <v>54.17649999999999</v>
      </c>
      <c r="P4729" s="330"/>
      <c r="Q4729" s="289">
        <v>0</v>
      </c>
    </row>
    <row r="4730" spans="1:17" hidden="1" outlineLevel="1" collapsed="1" x14ac:dyDescent="0.25">
      <c r="A4730" s="287"/>
      <c r="B4730" s="287"/>
      <c r="C4730" s="287"/>
      <c r="D4730" s="325">
        <v>100462617</v>
      </c>
      <c r="E4730" s="326"/>
      <c r="F4730" s="326"/>
      <c r="G4730" s="326"/>
      <c r="H4730" s="326"/>
      <c r="I4730" s="327">
        <v>0.31</v>
      </c>
      <c r="J4730" s="326"/>
      <c r="K4730" s="326"/>
      <c r="L4730" s="328"/>
      <c r="M4730" s="326"/>
      <c r="N4730" s="326"/>
      <c r="O4730" s="327">
        <v>0.31</v>
      </c>
      <c r="P4730" s="326"/>
      <c r="Q4730" s="290">
        <v>0</v>
      </c>
    </row>
    <row r="4731" spans="1:17" hidden="1" outlineLevel="1" collapsed="1" x14ac:dyDescent="0.25">
      <c r="A4731" s="287"/>
      <c r="B4731" s="287"/>
      <c r="C4731" s="287"/>
      <c r="D4731" s="325">
        <v>100462583</v>
      </c>
      <c r="E4731" s="326"/>
      <c r="F4731" s="326"/>
      <c r="G4731" s="326"/>
      <c r="H4731" s="326"/>
      <c r="I4731" s="327">
        <v>0.56000000000000005</v>
      </c>
      <c r="J4731" s="326"/>
      <c r="K4731" s="326"/>
      <c r="L4731" s="328"/>
      <c r="M4731" s="326"/>
      <c r="N4731" s="326"/>
      <c r="O4731" s="327">
        <v>0.56000000000000005</v>
      </c>
      <c r="P4731" s="326"/>
      <c r="Q4731" s="290">
        <v>0</v>
      </c>
    </row>
    <row r="4732" spans="1:17" hidden="1" outlineLevel="1" collapsed="1" x14ac:dyDescent="0.25">
      <c r="A4732" s="287"/>
      <c r="B4732" s="287"/>
      <c r="C4732" s="287"/>
      <c r="D4732" s="325">
        <v>100462555</v>
      </c>
      <c r="E4732" s="326"/>
      <c r="F4732" s="326"/>
      <c r="G4732" s="326"/>
      <c r="H4732" s="326"/>
      <c r="I4732" s="327">
        <v>0.17449999999999999</v>
      </c>
      <c r="J4732" s="326"/>
      <c r="K4732" s="326"/>
      <c r="L4732" s="328"/>
      <c r="M4732" s="326"/>
      <c r="N4732" s="326"/>
      <c r="O4732" s="327">
        <v>0.17449999999999999</v>
      </c>
      <c r="P4732" s="326"/>
      <c r="Q4732" s="290">
        <v>0</v>
      </c>
    </row>
    <row r="4733" spans="1:17" hidden="1" outlineLevel="1" collapsed="1" x14ac:dyDescent="0.25">
      <c r="A4733" s="287"/>
      <c r="B4733" s="287"/>
      <c r="C4733" s="287"/>
      <c r="D4733" s="325">
        <v>100462816</v>
      </c>
      <c r="E4733" s="326"/>
      <c r="F4733" s="326"/>
      <c r="G4733" s="326"/>
      <c r="H4733" s="326"/>
      <c r="I4733" s="327">
        <v>0.17449999999999999</v>
      </c>
      <c r="J4733" s="326"/>
      <c r="K4733" s="326"/>
      <c r="L4733" s="328"/>
      <c r="M4733" s="326"/>
      <c r="N4733" s="326"/>
      <c r="O4733" s="327">
        <v>0.17449999999999999</v>
      </c>
      <c r="P4733" s="326"/>
      <c r="Q4733" s="290">
        <v>0</v>
      </c>
    </row>
    <row r="4734" spans="1:17" hidden="1" outlineLevel="1" collapsed="1" x14ac:dyDescent="0.25">
      <c r="A4734" s="287"/>
      <c r="B4734" s="287"/>
      <c r="C4734" s="287"/>
      <c r="D4734" s="325">
        <v>100462876</v>
      </c>
      <c r="E4734" s="326"/>
      <c r="F4734" s="326"/>
      <c r="G4734" s="326"/>
      <c r="H4734" s="326"/>
      <c r="I4734" s="327">
        <v>0.17449999999999999</v>
      </c>
      <c r="J4734" s="326"/>
      <c r="K4734" s="326"/>
      <c r="L4734" s="328"/>
      <c r="M4734" s="326"/>
      <c r="N4734" s="326"/>
      <c r="O4734" s="327">
        <v>0.17449999999999999</v>
      </c>
      <c r="P4734" s="326"/>
      <c r="Q4734" s="290">
        <v>0</v>
      </c>
    </row>
    <row r="4735" spans="1:17" hidden="1" outlineLevel="1" collapsed="1" x14ac:dyDescent="0.25">
      <c r="A4735" s="287"/>
      <c r="B4735" s="287"/>
      <c r="C4735" s="287"/>
      <c r="D4735" s="325">
        <v>100462907</v>
      </c>
      <c r="E4735" s="326"/>
      <c r="F4735" s="326"/>
      <c r="G4735" s="326"/>
      <c r="H4735" s="326"/>
      <c r="I4735" s="327">
        <v>0.97</v>
      </c>
      <c r="J4735" s="326"/>
      <c r="K4735" s="326"/>
      <c r="L4735" s="328"/>
      <c r="M4735" s="326"/>
      <c r="N4735" s="326"/>
      <c r="O4735" s="327">
        <v>0.97</v>
      </c>
      <c r="P4735" s="326"/>
      <c r="Q4735" s="290">
        <v>0</v>
      </c>
    </row>
    <row r="4736" spans="1:17" hidden="1" outlineLevel="1" collapsed="1" x14ac:dyDescent="0.25">
      <c r="A4736" s="287"/>
      <c r="B4736" s="287"/>
      <c r="C4736" s="287"/>
      <c r="D4736" s="325">
        <v>100462893</v>
      </c>
      <c r="E4736" s="326"/>
      <c r="F4736" s="326"/>
      <c r="G4736" s="326"/>
      <c r="H4736" s="326"/>
      <c r="I4736" s="327">
        <v>0.17449999999999999</v>
      </c>
      <c r="J4736" s="326"/>
      <c r="K4736" s="326"/>
      <c r="L4736" s="328"/>
      <c r="M4736" s="326"/>
      <c r="N4736" s="326"/>
      <c r="O4736" s="327">
        <v>0.17449999999999999</v>
      </c>
      <c r="P4736" s="326"/>
      <c r="Q4736" s="290">
        <v>0</v>
      </c>
    </row>
    <row r="4737" spans="1:17" hidden="1" outlineLevel="1" collapsed="1" x14ac:dyDescent="0.25">
      <c r="A4737" s="287"/>
      <c r="B4737" s="287"/>
      <c r="C4737" s="287"/>
      <c r="D4737" s="325">
        <v>100462881</v>
      </c>
      <c r="E4737" s="326"/>
      <c r="F4737" s="326"/>
      <c r="G4737" s="326"/>
      <c r="H4737" s="326"/>
      <c r="I4737" s="327">
        <v>0.17449999999999999</v>
      </c>
      <c r="J4737" s="326"/>
      <c r="K4737" s="326"/>
      <c r="L4737" s="328"/>
      <c r="M4737" s="326"/>
      <c r="N4737" s="326"/>
      <c r="O4737" s="327">
        <v>0.17449999999999999</v>
      </c>
      <c r="P4737" s="326"/>
      <c r="Q4737" s="290">
        <v>0</v>
      </c>
    </row>
    <row r="4738" spans="1:17" hidden="1" outlineLevel="1" collapsed="1" x14ac:dyDescent="0.25">
      <c r="A4738" s="287"/>
      <c r="B4738" s="287"/>
      <c r="C4738" s="287"/>
      <c r="D4738" s="325">
        <v>100463017</v>
      </c>
      <c r="E4738" s="326"/>
      <c r="F4738" s="326"/>
      <c r="G4738" s="326"/>
      <c r="H4738" s="326"/>
      <c r="I4738" s="327">
        <v>0.2</v>
      </c>
      <c r="J4738" s="326"/>
      <c r="K4738" s="326"/>
      <c r="L4738" s="328"/>
      <c r="M4738" s="326"/>
      <c r="N4738" s="326"/>
      <c r="O4738" s="327">
        <v>0.2</v>
      </c>
      <c r="P4738" s="326"/>
      <c r="Q4738" s="290">
        <v>0</v>
      </c>
    </row>
    <row r="4739" spans="1:17" hidden="1" outlineLevel="1" collapsed="1" x14ac:dyDescent="0.25">
      <c r="A4739" s="287"/>
      <c r="B4739" s="287"/>
      <c r="C4739" s="287"/>
      <c r="D4739" s="325">
        <v>100463446</v>
      </c>
      <c r="E4739" s="326"/>
      <c r="F4739" s="326"/>
      <c r="G4739" s="326"/>
      <c r="H4739" s="326"/>
      <c r="I4739" s="327">
        <v>0.1</v>
      </c>
      <c r="J4739" s="326"/>
      <c r="K4739" s="326"/>
      <c r="L4739" s="328"/>
      <c r="M4739" s="326"/>
      <c r="N4739" s="326"/>
      <c r="O4739" s="327">
        <v>0.1</v>
      </c>
      <c r="P4739" s="326"/>
      <c r="Q4739" s="290">
        <v>0</v>
      </c>
    </row>
    <row r="4740" spans="1:17" hidden="1" outlineLevel="1" collapsed="1" x14ac:dyDescent="0.25">
      <c r="A4740" s="287"/>
      <c r="B4740" s="287"/>
      <c r="C4740" s="287"/>
      <c r="D4740" s="325">
        <v>100463461</v>
      </c>
      <c r="E4740" s="326"/>
      <c r="F4740" s="326"/>
      <c r="G4740" s="326"/>
      <c r="H4740" s="326"/>
      <c r="I4740" s="327">
        <v>0.17449999999999999</v>
      </c>
      <c r="J4740" s="326"/>
      <c r="K4740" s="326"/>
      <c r="L4740" s="328"/>
      <c r="M4740" s="326"/>
      <c r="N4740" s="326"/>
      <c r="O4740" s="327">
        <v>0.17449999999999999</v>
      </c>
      <c r="P4740" s="326"/>
      <c r="Q4740" s="290">
        <v>0</v>
      </c>
    </row>
    <row r="4741" spans="1:17" hidden="1" outlineLevel="1" collapsed="1" x14ac:dyDescent="0.25">
      <c r="A4741" s="287"/>
      <c r="B4741" s="287"/>
      <c r="C4741" s="287"/>
      <c r="D4741" s="325">
        <v>100463332</v>
      </c>
      <c r="E4741" s="326"/>
      <c r="F4741" s="326"/>
      <c r="G4741" s="326"/>
      <c r="H4741" s="326"/>
      <c r="I4741" s="327">
        <v>0.17449999999999999</v>
      </c>
      <c r="J4741" s="326"/>
      <c r="K4741" s="326"/>
      <c r="L4741" s="328"/>
      <c r="M4741" s="326"/>
      <c r="N4741" s="326"/>
      <c r="O4741" s="327">
        <v>0.17449999999999999</v>
      </c>
      <c r="P4741" s="326"/>
      <c r="Q4741" s="290">
        <v>0</v>
      </c>
    </row>
    <row r="4742" spans="1:17" hidden="1" outlineLevel="1" collapsed="1" x14ac:dyDescent="0.25">
      <c r="A4742" s="287"/>
      <c r="B4742" s="287"/>
      <c r="C4742" s="287"/>
      <c r="D4742" s="325">
        <v>100463871</v>
      </c>
      <c r="E4742" s="326"/>
      <c r="F4742" s="326"/>
      <c r="G4742" s="326"/>
      <c r="H4742" s="326"/>
      <c r="I4742" s="327">
        <v>0.17449999999999999</v>
      </c>
      <c r="J4742" s="326"/>
      <c r="K4742" s="326"/>
      <c r="L4742" s="328"/>
      <c r="M4742" s="326"/>
      <c r="N4742" s="326"/>
      <c r="O4742" s="327">
        <v>0.17449999999999999</v>
      </c>
      <c r="P4742" s="326"/>
      <c r="Q4742" s="290">
        <v>0</v>
      </c>
    </row>
    <row r="4743" spans="1:17" hidden="1" outlineLevel="1" collapsed="1" x14ac:dyDescent="0.25">
      <c r="A4743" s="287"/>
      <c r="B4743" s="287"/>
      <c r="C4743" s="287"/>
      <c r="D4743" s="325">
        <v>100458517</v>
      </c>
      <c r="E4743" s="326"/>
      <c r="F4743" s="326"/>
      <c r="G4743" s="326"/>
      <c r="H4743" s="326"/>
      <c r="I4743" s="327">
        <v>0.17449999999999999</v>
      </c>
      <c r="J4743" s="326"/>
      <c r="K4743" s="326"/>
      <c r="L4743" s="328"/>
      <c r="M4743" s="326"/>
      <c r="N4743" s="326"/>
      <c r="O4743" s="327">
        <v>0.17449999999999999</v>
      </c>
      <c r="P4743" s="326"/>
      <c r="Q4743" s="290">
        <v>0</v>
      </c>
    </row>
    <row r="4744" spans="1:17" hidden="1" outlineLevel="1" collapsed="1" x14ac:dyDescent="0.25">
      <c r="A4744" s="287"/>
      <c r="B4744" s="287"/>
      <c r="C4744" s="287"/>
      <c r="D4744" s="325">
        <v>100458500</v>
      </c>
      <c r="E4744" s="326"/>
      <c r="F4744" s="326"/>
      <c r="G4744" s="326"/>
      <c r="H4744" s="326"/>
      <c r="I4744" s="327">
        <v>0.21</v>
      </c>
      <c r="J4744" s="326"/>
      <c r="K4744" s="326"/>
      <c r="L4744" s="328"/>
      <c r="M4744" s="326"/>
      <c r="N4744" s="326"/>
      <c r="O4744" s="327">
        <v>0.21</v>
      </c>
      <c r="P4744" s="326"/>
      <c r="Q4744" s="290">
        <v>0</v>
      </c>
    </row>
    <row r="4745" spans="1:17" hidden="1" outlineLevel="1" collapsed="1" x14ac:dyDescent="0.25">
      <c r="A4745" s="287"/>
      <c r="B4745" s="287"/>
      <c r="C4745" s="287"/>
      <c r="D4745" s="325">
        <v>100458683</v>
      </c>
      <c r="E4745" s="326"/>
      <c r="F4745" s="326"/>
      <c r="G4745" s="326"/>
      <c r="H4745" s="326"/>
      <c r="I4745" s="327">
        <v>0.42</v>
      </c>
      <c r="J4745" s="326"/>
      <c r="K4745" s="326"/>
      <c r="L4745" s="328"/>
      <c r="M4745" s="326"/>
      <c r="N4745" s="326"/>
      <c r="O4745" s="327">
        <v>0.42</v>
      </c>
      <c r="P4745" s="326"/>
      <c r="Q4745" s="290">
        <v>0</v>
      </c>
    </row>
    <row r="4746" spans="1:17" hidden="1" outlineLevel="1" collapsed="1" x14ac:dyDescent="0.25">
      <c r="A4746" s="287"/>
      <c r="B4746" s="287"/>
      <c r="C4746" s="287"/>
      <c r="D4746" s="325">
        <v>100458686</v>
      </c>
      <c r="E4746" s="326"/>
      <c r="F4746" s="326"/>
      <c r="G4746" s="326"/>
      <c r="H4746" s="326"/>
      <c r="I4746" s="327">
        <v>0.39</v>
      </c>
      <c r="J4746" s="326"/>
      <c r="K4746" s="326"/>
      <c r="L4746" s="328"/>
      <c r="M4746" s="326"/>
      <c r="N4746" s="326"/>
      <c r="O4746" s="327">
        <v>0.39</v>
      </c>
      <c r="P4746" s="326"/>
      <c r="Q4746" s="290">
        <v>0</v>
      </c>
    </row>
    <row r="4747" spans="1:17" hidden="1" outlineLevel="1" collapsed="1" x14ac:dyDescent="0.25">
      <c r="A4747" s="287"/>
      <c r="B4747" s="287"/>
      <c r="C4747" s="287"/>
      <c r="D4747" s="325">
        <v>100458748</v>
      </c>
      <c r="E4747" s="326"/>
      <c r="F4747" s="326"/>
      <c r="G4747" s="326"/>
      <c r="H4747" s="326"/>
      <c r="I4747" s="327">
        <v>0.25</v>
      </c>
      <c r="J4747" s="326"/>
      <c r="K4747" s="326"/>
      <c r="L4747" s="328"/>
      <c r="M4747" s="326"/>
      <c r="N4747" s="326"/>
      <c r="O4747" s="327">
        <v>0.25</v>
      </c>
      <c r="P4747" s="326"/>
      <c r="Q4747" s="290">
        <v>0</v>
      </c>
    </row>
    <row r="4748" spans="1:17" hidden="1" outlineLevel="1" collapsed="1" x14ac:dyDescent="0.25">
      <c r="A4748" s="287"/>
      <c r="B4748" s="287"/>
      <c r="C4748" s="287"/>
      <c r="D4748" s="325">
        <v>100459245</v>
      </c>
      <c r="E4748" s="326"/>
      <c r="F4748" s="326"/>
      <c r="G4748" s="326"/>
      <c r="H4748" s="326"/>
      <c r="I4748" s="327">
        <v>0.13</v>
      </c>
      <c r="J4748" s="326"/>
      <c r="K4748" s="326"/>
      <c r="L4748" s="328"/>
      <c r="M4748" s="326"/>
      <c r="N4748" s="326"/>
      <c r="O4748" s="327">
        <v>0.13</v>
      </c>
      <c r="P4748" s="326"/>
      <c r="Q4748" s="290">
        <v>0</v>
      </c>
    </row>
    <row r="4749" spans="1:17" hidden="1" outlineLevel="1" collapsed="1" x14ac:dyDescent="0.25">
      <c r="A4749" s="287"/>
      <c r="B4749" s="287"/>
      <c r="C4749" s="287"/>
      <c r="D4749" s="325">
        <v>100459217</v>
      </c>
      <c r="E4749" s="326"/>
      <c r="F4749" s="326"/>
      <c r="G4749" s="326"/>
      <c r="H4749" s="326"/>
      <c r="I4749" s="327">
        <v>0.25</v>
      </c>
      <c r="J4749" s="326"/>
      <c r="K4749" s="326"/>
      <c r="L4749" s="328"/>
      <c r="M4749" s="326"/>
      <c r="N4749" s="326"/>
      <c r="O4749" s="327">
        <v>0.25</v>
      </c>
      <c r="P4749" s="326"/>
      <c r="Q4749" s="290">
        <v>0</v>
      </c>
    </row>
    <row r="4750" spans="1:17" hidden="1" outlineLevel="1" collapsed="1" x14ac:dyDescent="0.25">
      <c r="A4750" s="287"/>
      <c r="B4750" s="287"/>
      <c r="C4750" s="287"/>
      <c r="D4750" s="325">
        <v>100459195</v>
      </c>
      <c r="E4750" s="326"/>
      <c r="F4750" s="326"/>
      <c r="G4750" s="326"/>
      <c r="H4750" s="326"/>
      <c r="I4750" s="327">
        <v>0.38</v>
      </c>
      <c r="J4750" s="326"/>
      <c r="K4750" s="326"/>
      <c r="L4750" s="328"/>
      <c r="M4750" s="326"/>
      <c r="N4750" s="326"/>
      <c r="O4750" s="327">
        <v>0.38</v>
      </c>
      <c r="P4750" s="326"/>
      <c r="Q4750" s="290">
        <v>0</v>
      </c>
    </row>
    <row r="4751" spans="1:17" hidden="1" outlineLevel="1" collapsed="1" x14ac:dyDescent="0.25">
      <c r="A4751" s="287"/>
      <c r="B4751" s="287"/>
      <c r="C4751" s="287"/>
      <c r="D4751" s="325">
        <v>100459200</v>
      </c>
      <c r="E4751" s="326"/>
      <c r="F4751" s="326"/>
      <c r="G4751" s="326"/>
      <c r="H4751" s="326"/>
      <c r="I4751" s="327">
        <v>0.48</v>
      </c>
      <c r="J4751" s="326"/>
      <c r="K4751" s="326"/>
      <c r="L4751" s="328"/>
      <c r="M4751" s="326"/>
      <c r="N4751" s="326"/>
      <c r="O4751" s="327">
        <v>0.48</v>
      </c>
      <c r="P4751" s="326"/>
      <c r="Q4751" s="290">
        <v>0</v>
      </c>
    </row>
    <row r="4752" spans="1:17" hidden="1" outlineLevel="1" collapsed="1" x14ac:dyDescent="0.25">
      <c r="A4752" s="287"/>
      <c r="B4752" s="287"/>
      <c r="C4752" s="287"/>
      <c r="D4752" s="325">
        <v>100459201</v>
      </c>
      <c r="E4752" s="326"/>
      <c r="F4752" s="326"/>
      <c r="G4752" s="326"/>
      <c r="H4752" s="326"/>
      <c r="I4752" s="327">
        <v>0.91</v>
      </c>
      <c r="J4752" s="326"/>
      <c r="K4752" s="326"/>
      <c r="L4752" s="328"/>
      <c r="M4752" s="326"/>
      <c r="N4752" s="326"/>
      <c r="O4752" s="327">
        <v>0.91</v>
      </c>
      <c r="P4752" s="326"/>
      <c r="Q4752" s="290">
        <v>0</v>
      </c>
    </row>
    <row r="4753" spans="1:17" hidden="1" outlineLevel="1" collapsed="1" x14ac:dyDescent="0.25">
      <c r="A4753" s="287"/>
      <c r="B4753" s="287"/>
      <c r="C4753" s="287"/>
      <c r="D4753" s="325">
        <v>100459462</v>
      </c>
      <c r="E4753" s="326"/>
      <c r="F4753" s="326"/>
      <c r="G4753" s="326"/>
      <c r="H4753" s="326"/>
      <c r="I4753" s="327">
        <v>0.14000000000000001</v>
      </c>
      <c r="J4753" s="326"/>
      <c r="K4753" s="326"/>
      <c r="L4753" s="328"/>
      <c r="M4753" s="326"/>
      <c r="N4753" s="326"/>
      <c r="O4753" s="327">
        <v>0.14000000000000001</v>
      </c>
      <c r="P4753" s="326"/>
      <c r="Q4753" s="290">
        <v>0</v>
      </c>
    </row>
    <row r="4754" spans="1:17" hidden="1" outlineLevel="1" collapsed="1" x14ac:dyDescent="0.25">
      <c r="A4754" s="287"/>
      <c r="B4754" s="287"/>
      <c r="C4754" s="287"/>
      <c r="D4754" s="325">
        <v>100459464</v>
      </c>
      <c r="E4754" s="326"/>
      <c r="F4754" s="326"/>
      <c r="G4754" s="326"/>
      <c r="H4754" s="326"/>
      <c r="I4754" s="327">
        <v>0.7</v>
      </c>
      <c r="J4754" s="326"/>
      <c r="K4754" s="326"/>
      <c r="L4754" s="328"/>
      <c r="M4754" s="326"/>
      <c r="N4754" s="326"/>
      <c r="O4754" s="327">
        <v>0.7</v>
      </c>
      <c r="P4754" s="326"/>
      <c r="Q4754" s="290">
        <v>0</v>
      </c>
    </row>
    <row r="4755" spans="1:17" hidden="1" outlineLevel="1" collapsed="1" x14ac:dyDescent="0.25">
      <c r="A4755" s="287"/>
      <c r="B4755" s="287"/>
      <c r="C4755" s="287"/>
      <c r="D4755" s="325">
        <v>100459465</v>
      </c>
      <c r="E4755" s="326"/>
      <c r="F4755" s="326"/>
      <c r="G4755" s="326"/>
      <c r="H4755" s="326"/>
      <c r="I4755" s="327">
        <v>0.34</v>
      </c>
      <c r="J4755" s="326"/>
      <c r="K4755" s="326"/>
      <c r="L4755" s="328"/>
      <c r="M4755" s="326"/>
      <c r="N4755" s="326"/>
      <c r="O4755" s="327">
        <v>0.34</v>
      </c>
      <c r="P4755" s="326"/>
      <c r="Q4755" s="290">
        <v>0</v>
      </c>
    </row>
    <row r="4756" spans="1:17" hidden="1" outlineLevel="1" collapsed="1" x14ac:dyDescent="0.25">
      <c r="A4756" s="287"/>
      <c r="B4756" s="287"/>
      <c r="C4756" s="287"/>
      <c r="D4756" s="325">
        <v>100459468</v>
      </c>
      <c r="E4756" s="326"/>
      <c r="F4756" s="326"/>
      <c r="G4756" s="326"/>
      <c r="H4756" s="326"/>
      <c r="I4756" s="327">
        <v>0.93</v>
      </c>
      <c r="J4756" s="326"/>
      <c r="K4756" s="326"/>
      <c r="L4756" s="328"/>
      <c r="M4756" s="326"/>
      <c r="N4756" s="326"/>
      <c r="O4756" s="327">
        <v>0.93</v>
      </c>
      <c r="P4756" s="326"/>
      <c r="Q4756" s="290">
        <v>0</v>
      </c>
    </row>
    <row r="4757" spans="1:17" hidden="1" outlineLevel="1" collapsed="1" x14ac:dyDescent="0.25">
      <c r="A4757" s="287"/>
      <c r="B4757" s="287"/>
      <c r="C4757" s="287"/>
      <c r="D4757" s="325">
        <v>100459395</v>
      </c>
      <c r="E4757" s="326"/>
      <c r="F4757" s="326"/>
      <c r="G4757" s="326"/>
      <c r="H4757" s="326"/>
      <c r="I4757" s="327">
        <v>0.76</v>
      </c>
      <c r="J4757" s="326"/>
      <c r="K4757" s="326"/>
      <c r="L4757" s="328"/>
      <c r="M4757" s="326"/>
      <c r="N4757" s="326"/>
      <c r="O4757" s="327">
        <v>0.76</v>
      </c>
      <c r="P4757" s="326"/>
      <c r="Q4757" s="290">
        <v>0</v>
      </c>
    </row>
    <row r="4758" spans="1:17" hidden="1" outlineLevel="1" collapsed="1" x14ac:dyDescent="0.25">
      <c r="A4758" s="287"/>
      <c r="B4758" s="287"/>
      <c r="C4758" s="287"/>
      <c r="D4758" s="325">
        <v>100459406</v>
      </c>
      <c r="E4758" s="326"/>
      <c r="F4758" s="326"/>
      <c r="G4758" s="326"/>
      <c r="H4758" s="326"/>
      <c r="I4758" s="327">
        <v>0.36</v>
      </c>
      <c r="J4758" s="326"/>
      <c r="K4758" s="326"/>
      <c r="L4758" s="328"/>
      <c r="M4758" s="326"/>
      <c r="N4758" s="326"/>
      <c r="O4758" s="327">
        <v>0.36</v>
      </c>
      <c r="P4758" s="326"/>
      <c r="Q4758" s="290">
        <v>0</v>
      </c>
    </row>
    <row r="4759" spans="1:17" hidden="1" outlineLevel="1" collapsed="1" x14ac:dyDescent="0.25">
      <c r="A4759" s="287"/>
      <c r="B4759" s="287"/>
      <c r="C4759" s="287"/>
      <c r="D4759" s="325">
        <v>100458948</v>
      </c>
      <c r="E4759" s="326"/>
      <c r="F4759" s="326"/>
      <c r="G4759" s="326"/>
      <c r="H4759" s="326"/>
      <c r="I4759" s="327">
        <v>0.17</v>
      </c>
      <c r="J4759" s="326"/>
      <c r="K4759" s="326"/>
      <c r="L4759" s="328"/>
      <c r="M4759" s="326"/>
      <c r="N4759" s="326"/>
      <c r="O4759" s="327">
        <v>0.17</v>
      </c>
      <c r="P4759" s="326"/>
      <c r="Q4759" s="290">
        <v>0</v>
      </c>
    </row>
    <row r="4760" spans="1:17" hidden="1" outlineLevel="1" collapsed="1" x14ac:dyDescent="0.25">
      <c r="A4760" s="287"/>
      <c r="B4760" s="287"/>
      <c r="C4760" s="287"/>
      <c r="D4760" s="325">
        <v>100458949</v>
      </c>
      <c r="E4760" s="326"/>
      <c r="F4760" s="326"/>
      <c r="G4760" s="326"/>
      <c r="H4760" s="326"/>
      <c r="I4760" s="327">
        <v>0.21</v>
      </c>
      <c r="J4760" s="326"/>
      <c r="K4760" s="326"/>
      <c r="L4760" s="328"/>
      <c r="M4760" s="326"/>
      <c r="N4760" s="326"/>
      <c r="O4760" s="327">
        <v>0.21</v>
      </c>
      <c r="P4760" s="326"/>
      <c r="Q4760" s="290">
        <v>0</v>
      </c>
    </row>
    <row r="4761" spans="1:17" hidden="1" outlineLevel="1" collapsed="1" x14ac:dyDescent="0.25">
      <c r="A4761" s="287"/>
      <c r="B4761" s="287"/>
      <c r="C4761" s="287"/>
      <c r="D4761" s="325">
        <v>100459990</v>
      </c>
      <c r="E4761" s="326"/>
      <c r="F4761" s="326"/>
      <c r="G4761" s="326"/>
      <c r="H4761" s="326"/>
      <c r="I4761" s="327">
        <v>0.17449999999999999</v>
      </c>
      <c r="J4761" s="326"/>
      <c r="K4761" s="326"/>
      <c r="L4761" s="328"/>
      <c r="M4761" s="326"/>
      <c r="N4761" s="326"/>
      <c r="O4761" s="327">
        <v>0.17449999999999999</v>
      </c>
      <c r="P4761" s="326"/>
      <c r="Q4761" s="290">
        <v>0</v>
      </c>
    </row>
    <row r="4762" spans="1:17" hidden="1" outlineLevel="1" collapsed="1" x14ac:dyDescent="0.25">
      <c r="A4762" s="287"/>
      <c r="B4762" s="287"/>
      <c r="C4762" s="287"/>
      <c r="D4762" s="325">
        <v>100460154</v>
      </c>
      <c r="E4762" s="326"/>
      <c r="F4762" s="326"/>
      <c r="G4762" s="326"/>
      <c r="H4762" s="326"/>
      <c r="I4762" s="327">
        <v>0.63</v>
      </c>
      <c r="J4762" s="326"/>
      <c r="K4762" s="326"/>
      <c r="L4762" s="328"/>
      <c r="M4762" s="326"/>
      <c r="N4762" s="326"/>
      <c r="O4762" s="327">
        <v>0.63</v>
      </c>
      <c r="P4762" s="326"/>
      <c r="Q4762" s="290">
        <v>0</v>
      </c>
    </row>
    <row r="4763" spans="1:17" hidden="1" outlineLevel="1" collapsed="1" x14ac:dyDescent="0.25">
      <c r="A4763" s="287"/>
      <c r="B4763" s="287"/>
      <c r="C4763" s="287"/>
      <c r="D4763" s="325">
        <v>100460111</v>
      </c>
      <c r="E4763" s="326"/>
      <c r="F4763" s="326"/>
      <c r="G4763" s="326"/>
      <c r="H4763" s="326"/>
      <c r="I4763" s="327">
        <v>0.17449999999999999</v>
      </c>
      <c r="J4763" s="326"/>
      <c r="K4763" s="326"/>
      <c r="L4763" s="328"/>
      <c r="M4763" s="326"/>
      <c r="N4763" s="326"/>
      <c r="O4763" s="327">
        <v>0.17449999999999999</v>
      </c>
      <c r="P4763" s="326"/>
      <c r="Q4763" s="290">
        <v>0</v>
      </c>
    </row>
    <row r="4764" spans="1:17" hidden="1" outlineLevel="1" collapsed="1" x14ac:dyDescent="0.25">
      <c r="A4764" s="287"/>
      <c r="B4764" s="287"/>
      <c r="C4764" s="287"/>
      <c r="D4764" s="325">
        <v>100460244</v>
      </c>
      <c r="E4764" s="326"/>
      <c r="F4764" s="326"/>
      <c r="G4764" s="326"/>
      <c r="H4764" s="326"/>
      <c r="I4764" s="327">
        <v>8.0399999999999991</v>
      </c>
      <c r="J4764" s="326"/>
      <c r="K4764" s="326"/>
      <c r="L4764" s="328"/>
      <c r="M4764" s="326"/>
      <c r="N4764" s="326"/>
      <c r="O4764" s="327">
        <v>8.0399999999999991</v>
      </c>
      <c r="P4764" s="326"/>
      <c r="Q4764" s="290">
        <v>0</v>
      </c>
    </row>
    <row r="4765" spans="1:17" hidden="1" outlineLevel="1" collapsed="1" x14ac:dyDescent="0.25">
      <c r="A4765" s="287"/>
      <c r="B4765" s="287"/>
      <c r="C4765" s="287"/>
      <c r="D4765" s="325">
        <v>100459737</v>
      </c>
      <c r="E4765" s="326"/>
      <c r="F4765" s="326"/>
      <c r="G4765" s="326"/>
      <c r="H4765" s="326"/>
      <c r="I4765" s="327">
        <v>0.23</v>
      </c>
      <c r="J4765" s="326"/>
      <c r="K4765" s="326"/>
      <c r="L4765" s="328"/>
      <c r="M4765" s="326"/>
      <c r="N4765" s="326"/>
      <c r="O4765" s="327">
        <v>0.23</v>
      </c>
      <c r="P4765" s="326"/>
      <c r="Q4765" s="290">
        <v>0</v>
      </c>
    </row>
    <row r="4766" spans="1:17" hidden="1" outlineLevel="1" collapsed="1" x14ac:dyDescent="0.25">
      <c r="A4766" s="287"/>
      <c r="B4766" s="287"/>
      <c r="C4766" s="287"/>
      <c r="D4766" s="325">
        <v>100459738</v>
      </c>
      <c r="E4766" s="326"/>
      <c r="F4766" s="326"/>
      <c r="G4766" s="326"/>
      <c r="H4766" s="326"/>
      <c r="I4766" s="327">
        <v>0.42</v>
      </c>
      <c r="J4766" s="326"/>
      <c r="K4766" s="326"/>
      <c r="L4766" s="328"/>
      <c r="M4766" s="326"/>
      <c r="N4766" s="326"/>
      <c r="O4766" s="327">
        <v>0.42</v>
      </c>
      <c r="P4766" s="326"/>
      <c r="Q4766" s="290">
        <v>0</v>
      </c>
    </row>
    <row r="4767" spans="1:17" hidden="1" outlineLevel="1" collapsed="1" x14ac:dyDescent="0.25">
      <c r="A4767" s="287"/>
      <c r="B4767" s="287"/>
      <c r="C4767" s="287"/>
      <c r="D4767" s="325">
        <v>100459748</v>
      </c>
      <c r="E4767" s="326"/>
      <c r="F4767" s="326"/>
      <c r="G4767" s="326"/>
      <c r="H4767" s="326"/>
      <c r="I4767" s="327">
        <v>0.34</v>
      </c>
      <c r="J4767" s="326"/>
      <c r="K4767" s="326"/>
      <c r="L4767" s="328"/>
      <c r="M4767" s="326"/>
      <c r="N4767" s="326"/>
      <c r="O4767" s="327">
        <v>0.34</v>
      </c>
      <c r="P4767" s="326"/>
      <c r="Q4767" s="290">
        <v>0</v>
      </c>
    </row>
    <row r="4768" spans="1:17" hidden="1" outlineLevel="1" collapsed="1" x14ac:dyDescent="0.25">
      <c r="A4768" s="287"/>
      <c r="B4768" s="287"/>
      <c r="C4768" s="287"/>
      <c r="D4768" s="325">
        <v>100459685</v>
      </c>
      <c r="E4768" s="326"/>
      <c r="F4768" s="326"/>
      <c r="G4768" s="326"/>
      <c r="H4768" s="326"/>
      <c r="I4768" s="327">
        <v>0.1</v>
      </c>
      <c r="J4768" s="326"/>
      <c r="K4768" s="326"/>
      <c r="L4768" s="328"/>
      <c r="M4768" s="326"/>
      <c r="N4768" s="326"/>
      <c r="O4768" s="327">
        <v>0.1</v>
      </c>
      <c r="P4768" s="326"/>
      <c r="Q4768" s="290">
        <v>0</v>
      </c>
    </row>
    <row r="4769" spans="1:17" hidden="1" outlineLevel="1" collapsed="1" x14ac:dyDescent="0.25">
      <c r="A4769" s="287"/>
      <c r="B4769" s="287"/>
      <c r="C4769" s="287"/>
      <c r="D4769" s="325">
        <v>100459702</v>
      </c>
      <c r="E4769" s="326"/>
      <c r="F4769" s="326"/>
      <c r="G4769" s="326"/>
      <c r="H4769" s="326"/>
      <c r="I4769" s="327">
        <v>0.42</v>
      </c>
      <c r="J4769" s="326"/>
      <c r="K4769" s="326"/>
      <c r="L4769" s="328"/>
      <c r="M4769" s="326"/>
      <c r="N4769" s="326"/>
      <c r="O4769" s="327">
        <v>0.42</v>
      </c>
      <c r="P4769" s="326"/>
      <c r="Q4769" s="290">
        <v>0</v>
      </c>
    </row>
    <row r="4770" spans="1:17" hidden="1" outlineLevel="1" collapsed="1" x14ac:dyDescent="0.25">
      <c r="A4770" s="287"/>
      <c r="B4770" s="287"/>
      <c r="C4770" s="287"/>
      <c r="D4770" s="325">
        <v>100459620</v>
      </c>
      <c r="E4770" s="326"/>
      <c r="F4770" s="326"/>
      <c r="G4770" s="326"/>
      <c r="H4770" s="326"/>
      <c r="I4770" s="327">
        <v>0.3</v>
      </c>
      <c r="J4770" s="326"/>
      <c r="K4770" s="326"/>
      <c r="L4770" s="328"/>
      <c r="M4770" s="326"/>
      <c r="N4770" s="326"/>
      <c r="O4770" s="327">
        <v>0.3</v>
      </c>
      <c r="P4770" s="326"/>
      <c r="Q4770" s="290">
        <v>0</v>
      </c>
    </row>
    <row r="4771" spans="1:17" hidden="1" outlineLevel="1" collapsed="1" x14ac:dyDescent="0.25">
      <c r="A4771" s="287"/>
      <c r="B4771" s="287"/>
      <c r="C4771" s="287"/>
      <c r="D4771" s="325">
        <v>100459484</v>
      </c>
      <c r="E4771" s="326"/>
      <c r="F4771" s="326"/>
      <c r="G4771" s="326"/>
      <c r="H4771" s="326"/>
      <c r="I4771" s="327">
        <v>7.17</v>
      </c>
      <c r="J4771" s="326"/>
      <c r="K4771" s="326"/>
      <c r="L4771" s="328"/>
      <c r="M4771" s="326"/>
      <c r="N4771" s="326"/>
      <c r="O4771" s="327">
        <v>7.17</v>
      </c>
      <c r="P4771" s="326"/>
      <c r="Q4771" s="290">
        <v>0</v>
      </c>
    </row>
    <row r="4772" spans="1:17" hidden="1" outlineLevel="1" collapsed="1" x14ac:dyDescent="0.25">
      <c r="A4772" s="287"/>
      <c r="B4772" s="287"/>
      <c r="C4772" s="287"/>
      <c r="D4772" s="325">
        <v>100459512</v>
      </c>
      <c r="E4772" s="326"/>
      <c r="F4772" s="326"/>
      <c r="G4772" s="326"/>
      <c r="H4772" s="326"/>
      <c r="I4772" s="327">
        <v>0.47</v>
      </c>
      <c r="J4772" s="326"/>
      <c r="K4772" s="326"/>
      <c r="L4772" s="328"/>
      <c r="M4772" s="326"/>
      <c r="N4772" s="326"/>
      <c r="O4772" s="327">
        <v>0.47</v>
      </c>
      <c r="P4772" s="326"/>
      <c r="Q4772" s="290">
        <v>0</v>
      </c>
    </row>
    <row r="4773" spans="1:17" hidden="1" outlineLevel="1" collapsed="1" x14ac:dyDescent="0.25">
      <c r="A4773" s="287"/>
      <c r="B4773" s="287"/>
      <c r="C4773" s="287"/>
      <c r="D4773" s="325">
        <v>100460620</v>
      </c>
      <c r="E4773" s="326"/>
      <c r="F4773" s="326"/>
      <c r="G4773" s="326"/>
      <c r="H4773" s="326"/>
      <c r="I4773" s="327">
        <v>3.6</v>
      </c>
      <c r="J4773" s="326"/>
      <c r="K4773" s="326"/>
      <c r="L4773" s="328"/>
      <c r="M4773" s="326"/>
      <c r="N4773" s="326"/>
      <c r="O4773" s="327">
        <v>3.6</v>
      </c>
      <c r="P4773" s="326"/>
      <c r="Q4773" s="290">
        <v>0</v>
      </c>
    </row>
    <row r="4774" spans="1:17" hidden="1" outlineLevel="1" collapsed="1" x14ac:dyDescent="0.25">
      <c r="A4774" s="287"/>
      <c r="B4774" s="287"/>
      <c r="C4774" s="287"/>
      <c r="D4774" s="325">
        <v>100460628</v>
      </c>
      <c r="E4774" s="326"/>
      <c r="F4774" s="326"/>
      <c r="G4774" s="326"/>
      <c r="H4774" s="326"/>
      <c r="I4774" s="327">
        <v>0.55000000000000004</v>
      </c>
      <c r="J4774" s="326"/>
      <c r="K4774" s="326"/>
      <c r="L4774" s="328"/>
      <c r="M4774" s="326"/>
      <c r="N4774" s="326"/>
      <c r="O4774" s="327">
        <v>0.55000000000000004</v>
      </c>
      <c r="P4774" s="326"/>
      <c r="Q4774" s="290">
        <v>0</v>
      </c>
    </row>
    <row r="4775" spans="1:17" hidden="1" outlineLevel="1" collapsed="1" x14ac:dyDescent="0.25">
      <c r="A4775" s="287"/>
      <c r="B4775" s="287"/>
      <c r="C4775" s="287"/>
      <c r="D4775" s="325">
        <v>100460566</v>
      </c>
      <c r="E4775" s="326"/>
      <c r="F4775" s="326"/>
      <c r="G4775" s="326"/>
      <c r="H4775" s="326"/>
      <c r="I4775" s="327">
        <v>0.9</v>
      </c>
      <c r="J4775" s="326"/>
      <c r="K4775" s="326"/>
      <c r="L4775" s="328"/>
      <c r="M4775" s="326"/>
      <c r="N4775" s="326"/>
      <c r="O4775" s="327">
        <v>0.9</v>
      </c>
      <c r="P4775" s="326"/>
      <c r="Q4775" s="290">
        <v>0</v>
      </c>
    </row>
    <row r="4776" spans="1:17" hidden="1" outlineLevel="1" collapsed="1" x14ac:dyDescent="0.25">
      <c r="A4776" s="287"/>
      <c r="B4776" s="287"/>
      <c r="C4776" s="287"/>
      <c r="D4776" s="325">
        <v>100460542</v>
      </c>
      <c r="E4776" s="326"/>
      <c r="F4776" s="326"/>
      <c r="G4776" s="326"/>
      <c r="H4776" s="326"/>
      <c r="I4776" s="327">
        <v>1.88</v>
      </c>
      <c r="J4776" s="326"/>
      <c r="K4776" s="326"/>
      <c r="L4776" s="328"/>
      <c r="M4776" s="326"/>
      <c r="N4776" s="326"/>
      <c r="O4776" s="327">
        <v>1.88</v>
      </c>
      <c r="P4776" s="326"/>
      <c r="Q4776" s="290">
        <v>0</v>
      </c>
    </row>
    <row r="4777" spans="1:17" hidden="1" outlineLevel="1" collapsed="1" x14ac:dyDescent="0.25">
      <c r="A4777" s="287"/>
      <c r="B4777" s="287"/>
      <c r="C4777" s="287"/>
      <c r="D4777" s="325">
        <v>100460515</v>
      </c>
      <c r="E4777" s="326"/>
      <c r="F4777" s="326"/>
      <c r="G4777" s="326"/>
      <c r="H4777" s="326"/>
      <c r="I4777" s="327">
        <v>0.17449999999999999</v>
      </c>
      <c r="J4777" s="326"/>
      <c r="K4777" s="326"/>
      <c r="L4777" s="328"/>
      <c r="M4777" s="326"/>
      <c r="N4777" s="326"/>
      <c r="O4777" s="327">
        <v>0.17449999999999999</v>
      </c>
      <c r="P4777" s="326"/>
      <c r="Q4777" s="290">
        <v>0</v>
      </c>
    </row>
    <row r="4778" spans="1:17" hidden="1" outlineLevel="1" collapsed="1" x14ac:dyDescent="0.25">
      <c r="A4778" s="287"/>
      <c r="B4778" s="287"/>
      <c r="C4778" s="287"/>
      <c r="D4778" s="325">
        <v>100460520</v>
      </c>
      <c r="E4778" s="326"/>
      <c r="F4778" s="326"/>
      <c r="G4778" s="326"/>
      <c r="H4778" s="326"/>
      <c r="I4778" s="327">
        <v>0.16</v>
      </c>
      <c r="J4778" s="326"/>
      <c r="K4778" s="326"/>
      <c r="L4778" s="328"/>
      <c r="M4778" s="326"/>
      <c r="N4778" s="326"/>
      <c r="O4778" s="327">
        <v>0.16</v>
      </c>
      <c r="P4778" s="326"/>
      <c r="Q4778" s="290">
        <v>0</v>
      </c>
    </row>
    <row r="4779" spans="1:17" hidden="1" outlineLevel="1" collapsed="1" x14ac:dyDescent="0.25">
      <c r="A4779" s="287"/>
      <c r="B4779" s="287"/>
      <c r="C4779" s="287"/>
      <c r="D4779" s="325">
        <v>100460471</v>
      </c>
      <c r="E4779" s="326"/>
      <c r="F4779" s="326"/>
      <c r="G4779" s="326"/>
      <c r="H4779" s="326"/>
      <c r="I4779" s="327">
        <v>3.87</v>
      </c>
      <c r="J4779" s="326"/>
      <c r="K4779" s="326"/>
      <c r="L4779" s="328"/>
      <c r="M4779" s="326"/>
      <c r="N4779" s="326"/>
      <c r="O4779" s="327">
        <v>3.87</v>
      </c>
      <c r="P4779" s="326"/>
      <c r="Q4779" s="290">
        <v>0</v>
      </c>
    </row>
    <row r="4780" spans="1:17" hidden="1" outlineLevel="1" collapsed="1" x14ac:dyDescent="0.25">
      <c r="A4780" s="287"/>
      <c r="B4780" s="287"/>
      <c r="C4780" s="287"/>
      <c r="D4780" s="325">
        <v>100460467</v>
      </c>
      <c r="E4780" s="326"/>
      <c r="F4780" s="326"/>
      <c r="G4780" s="326"/>
      <c r="H4780" s="326"/>
      <c r="I4780" s="327">
        <v>0.17449999999999999</v>
      </c>
      <c r="J4780" s="326"/>
      <c r="K4780" s="326"/>
      <c r="L4780" s="328"/>
      <c r="M4780" s="326"/>
      <c r="N4780" s="326"/>
      <c r="O4780" s="327">
        <v>0.17449999999999999</v>
      </c>
      <c r="P4780" s="326"/>
      <c r="Q4780" s="290">
        <v>0</v>
      </c>
    </row>
    <row r="4781" spans="1:17" hidden="1" outlineLevel="1" collapsed="1" x14ac:dyDescent="0.25">
      <c r="A4781" s="287"/>
      <c r="B4781" s="287"/>
      <c r="C4781" s="287"/>
      <c r="D4781" s="325">
        <v>100460427</v>
      </c>
      <c r="E4781" s="326"/>
      <c r="F4781" s="326"/>
      <c r="G4781" s="326"/>
      <c r="H4781" s="326"/>
      <c r="I4781" s="327">
        <v>0.12</v>
      </c>
      <c r="J4781" s="326"/>
      <c r="K4781" s="326"/>
      <c r="L4781" s="328"/>
      <c r="M4781" s="326"/>
      <c r="N4781" s="326"/>
      <c r="O4781" s="327">
        <v>0.12</v>
      </c>
      <c r="P4781" s="326"/>
      <c r="Q4781" s="290">
        <v>0</v>
      </c>
    </row>
    <row r="4782" spans="1:17" hidden="1" outlineLevel="1" collapsed="1" x14ac:dyDescent="0.25">
      <c r="A4782" s="287"/>
      <c r="B4782" s="287"/>
      <c r="C4782" s="287"/>
      <c r="D4782" s="325">
        <v>100460915</v>
      </c>
      <c r="E4782" s="326"/>
      <c r="F4782" s="326"/>
      <c r="G4782" s="326"/>
      <c r="H4782" s="326"/>
      <c r="I4782" s="327">
        <v>0.96</v>
      </c>
      <c r="J4782" s="326"/>
      <c r="K4782" s="326"/>
      <c r="L4782" s="328"/>
      <c r="M4782" s="326"/>
      <c r="N4782" s="326"/>
      <c r="O4782" s="327">
        <v>0.96</v>
      </c>
      <c r="P4782" s="326"/>
      <c r="Q4782" s="290">
        <v>0</v>
      </c>
    </row>
    <row r="4783" spans="1:17" hidden="1" outlineLevel="1" collapsed="1" x14ac:dyDescent="0.25">
      <c r="A4783" s="287"/>
      <c r="B4783" s="287"/>
      <c r="C4783" s="287"/>
      <c r="D4783" s="325">
        <v>100460749</v>
      </c>
      <c r="E4783" s="326"/>
      <c r="F4783" s="326"/>
      <c r="G4783" s="326"/>
      <c r="H4783" s="326"/>
      <c r="I4783" s="327">
        <v>0.73</v>
      </c>
      <c r="J4783" s="326"/>
      <c r="K4783" s="326"/>
      <c r="L4783" s="328"/>
      <c r="M4783" s="326"/>
      <c r="N4783" s="326"/>
      <c r="O4783" s="327">
        <v>0.73</v>
      </c>
      <c r="P4783" s="326"/>
      <c r="Q4783" s="290">
        <v>0</v>
      </c>
    </row>
    <row r="4784" spans="1:17" hidden="1" outlineLevel="1" collapsed="1" x14ac:dyDescent="0.25">
      <c r="A4784" s="287"/>
      <c r="B4784" s="287"/>
      <c r="C4784" s="287"/>
      <c r="D4784" s="325">
        <v>100460708</v>
      </c>
      <c r="E4784" s="326"/>
      <c r="F4784" s="326"/>
      <c r="G4784" s="326"/>
      <c r="H4784" s="326"/>
      <c r="I4784" s="327">
        <v>1.7</v>
      </c>
      <c r="J4784" s="326"/>
      <c r="K4784" s="326"/>
      <c r="L4784" s="328"/>
      <c r="M4784" s="326"/>
      <c r="N4784" s="326"/>
      <c r="O4784" s="327">
        <v>1.7</v>
      </c>
      <c r="P4784" s="326"/>
      <c r="Q4784" s="290">
        <v>0</v>
      </c>
    </row>
    <row r="4785" spans="1:17" hidden="1" outlineLevel="1" collapsed="1" x14ac:dyDescent="0.25">
      <c r="A4785" s="287"/>
      <c r="B4785" s="287"/>
      <c r="C4785" s="287"/>
      <c r="D4785" s="325">
        <v>100461078</v>
      </c>
      <c r="E4785" s="326"/>
      <c r="F4785" s="326"/>
      <c r="G4785" s="326"/>
      <c r="H4785" s="326"/>
      <c r="I4785" s="327">
        <v>0.05</v>
      </c>
      <c r="J4785" s="326"/>
      <c r="K4785" s="326"/>
      <c r="L4785" s="328"/>
      <c r="M4785" s="326"/>
      <c r="N4785" s="326"/>
      <c r="O4785" s="327">
        <v>0.05</v>
      </c>
      <c r="P4785" s="326"/>
      <c r="Q4785" s="290">
        <v>0</v>
      </c>
    </row>
    <row r="4786" spans="1:17" hidden="1" outlineLevel="1" collapsed="1" x14ac:dyDescent="0.25">
      <c r="A4786" s="287"/>
      <c r="B4786" s="287"/>
      <c r="C4786" s="287"/>
      <c r="D4786" s="325">
        <v>100461012</v>
      </c>
      <c r="E4786" s="326"/>
      <c r="F4786" s="326"/>
      <c r="G4786" s="326"/>
      <c r="H4786" s="326"/>
      <c r="I4786" s="327">
        <v>0.28999999999999998</v>
      </c>
      <c r="J4786" s="326"/>
      <c r="K4786" s="326"/>
      <c r="L4786" s="328"/>
      <c r="M4786" s="326"/>
      <c r="N4786" s="326"/>
      <c r="O4786" s="327">
        <v>0.28999999999999998</v>
      </c>
      <c r="P4786" s="326"/>
      <c r="Q4786" s="290">
        <v>0</v>
      </c>
    </row>
    <row r="4787" spans="1:17" hidden="1" outlineLevel="1" collapsed="1" x14ac:dyDescent="0.25">
      <c r="A4787" s="287"/>
      <c r="B4787" s="287"/>
      <c r="C4787" s="287"/>
      <c r="D4787" s="325">
        <v>100461003</v>
      </c>
      <c r="E4787" s="326"/>
      <c r="F4787" s="326"/>
      <c r="G4787" s="326"/>
      <c r="H4787" s="326"/>
      <c r="I4787" s="327">
        <v>0.53</v>
      </c>
      <c r="J4787" s="326"/>
      <c r="K4787" s="326"/>
      <c r="L4787" s="328"/>
      <c r="M4787" s="326"/>
      <c r="N4787" s="326"/>
      <c r="O4787" s="327">
        <v>0.53</v>
      </c>
      <c r="P4787" s="326"/>
      <c r="Q4787" s="290">
        <v>0</v>
      </c>
    </row>
    <row r="4788" spans="1:17" hidden="1" outlineLevel="1" collapsed="1" x14ac:dyDescent="0.25">
      <c r="A4788" s="287"/>
      <c r="B4788" s="287"/>
      <c r="C4788" s="287"/>
      <c r="D4788" s="325">
        <v>100460934</v>
      </c>
      <c r="E4788" s="326"/>
      <c r="F4788" s="326"/>
      <c r="G4788" s="326"/>
      <c r="H4788" s="326"/>
      <c r="I4788" s="327">
        <v>0.19</v>
      </c>
      <c r="J4788" s="326"/>
      <c r="K4788" s="326"/>
      <c r="L4788" s="328"/>
      <c r="M4788" s="326"/>
      <c r="N4788" s="326"/>
      <c r="O4788" s="327">
        <v>0.19</v>
      </c>
      <c r="P4788" s="326"/>
      <c r="Q4788" s="290">
        <v>0</v>
      </c>
    </row>
    <row r="4789" spans="1:17" hidden="1" outlineLevel="1" collapsed="1" x14ac:dyDescent="0.25">
      <c r="A4789" s="287"/>
      <c r="B4789" s="287"/>
      <c r="C4789" s="287"/>
      <c r="D4789" s="325">
        <v>100461256</v>
      </c>
      <c r="E4789" s="326"/>
      <c r="F4789" s="326"/>
      <c r="G4789" s="326"/>
      <c r="H4789" s="326"/>
      <c r="I4789" s="327">
        <v>0.12</v>
      </c>
      <c r="J4789" s="326"/>
      <c r="K4789" s="326"/>
      <c r="L4789" s="328"/>
      <c r="M4789" s="326"/>
      <c r="N4789" s="326"/>
      <c r="O4789" s="327">
        <v>0.12</v>
      </c>
      <c r="P4789" s="326"/>
      <c r="Q4789" s="290">
        <v>0</v>
      </c>
    </row>
    <row r="4790" spans="1:17" hidden="1" outlineLevel="1" collapsed="1" x14ac:dyDescent="0.25">
      <c r="A4790" s="287"/>
      <c r="B4790" s="287"/>
      <c r="C4790" s="287"/>
      <c r="D4790" s="325">
        <v>100461514</v>
      </c>
      <c r="E4790" s="326"/>
      <c r="F4790" s="326"/>
      <c r="G4790" s="326"/>
      <c r="H4790" s="326"/>
      <c r="I4790" s="327">
        <v>0.15</v>
      </c>
      <c r="J4790" s="326"/>
      <c r="K4790" s="326"/>
      <c r="L4790" s="328"/>
      <c r="M4790" s="326"/>
      <c r="N4790" s="326"/>
      <c r="O4790" s="327">
        <v>0.15</v>
      </c>
      <c r="P4790" s="326"/>
      <c r="Q4790" s="290">
        <v>0</v>
      </c>
    </row>
    <row r="4791" spans="1:17" hidden="1" outlineLevel="1" collapsed="1" x14ac:dyDescent="0.25">
      <c r="A4791" s="287"/>
      <c r="B4791" s="287"/>
      <c r="C4791" s="287"/>
      <c r="D4791" s="325">
        <v>100461699</v>
      </c>
      <c r="E4791" s="326"/>
      <c r="F4791" s="326"/>
      <c r="G4791" s="326"/>
      <c r="H4791" s="326"/>
      <c r="I4791" s="327">
        <v>2.2999999999999998</v>
      </c>
      <c r="J4791" s="326"/>
      <c r="K4791" s="326"/>
      <c r="L4791" s="328"/>
      <c r="M4791" s="326"/>
      <c r="N4791" s="326"/>
      <c r="O4791" s="327">
        <v>2.2999999999999998</v>
      </c>
      <c r="P4791" s="326"/>
      <c r="Q4791" s="290">
        <v>0</v>
      </c>
    </row>
    <row r="4792" spans="1:17" hidden="1" outlineLevel="1" collapsed="1" x14ac:dyDescent="0.25">
      <c r="A4792" s="287"/>
      <c r="B4792" s="287"/>
      <c r="C4792" s="287"/>
      <c r="D4792" s="325">
        <v>100461684</v>
      </c>
      <c r="E4792" s="326"/>
      <c r="F4792" s="326"/>
      <c r="G4792" s="326"/>
      <c r="H4792" s="326"/>
      <c r="I4792" s="327">
        <v>1.62</v>
      </c>
      <c r="J4792" s="326"/>
      <c r="K4792" s="326"/>
      <c r="L4792" s="328"/>
      <c r="M4792" s="326"/>
      <c r="N4792" s="326"/>
      <c r="O4792" s="327">
        <v>1.62</v>
      </c>
      <c r="P4792" s="326"/>
      <c r="Q4792" s="290">
        <v>0</v>
      </c>
    </row>
    <row r="4793" spans="1:17" hidden="1" outlineLevel="1" collapsed="1" x14ac:dyDescent="0.25">
      <c r="A4793" s="287"/>
      <c r="B4793" s="287"/>
      <c r="C4793" s="287"/>
      <c r="D4793" s="325">
        <v>100461613</v>
      </c>
      <c r="E4793" s="326"/>
      <c r="F4793" s="326"/>
      <c r="G4793" s="326"/>
      <c r="H4793" s="326"/>
      <c r="I4793" s="327">
        <v>0.28000000000000003</v>
      </c>
      <c r="J4793" s="326"/>
      <c r="K4793" s="326"/>
      <c r="L4793" s="328"/>
      <c r="M4793" s="326"/>
      <c r="N4793" s="326"/>
      <c r="O4793" s="327">
        <v>0.28000000000000003</v>
      </c>
      <c r="P4793" s="326"/>
      <c r="Q4793" s="290">
        <v>0</v>
      </c>
    </row>
    <row r="4794" spans="1:17" hidden="1" outlineLevel="1" collapsed="1" x14ac:dyDescent="0.25">
      <c r="A4794" s="287"/>
      <c r="B4794" s="287"/>
      <c r="C4794" s="287"/>
      <c r="D4794" s="325">
        <v>100461776</v>
      </c>
      <c r="E4794" s="326"/>
      <c r="F4794" s="326"/>
      <c r="G4794" s="326"/>
      <c r="H4794" s="326"/>
      <c r="I4794" s="327">
        <v>2.5</v>
      </c>
      <c r="J4794" s="326"/>
      <c r="K4794" s="326"/>
      <c r="L4794" s="328"/>
      <c r="M4794" s="326"/>
      <c r="N4794" s="326"/>
      <c r="O4794" s="327">
        <v>2.5</v>
      </c>
      <c r="P4794" s="326"/>
      <c r="Q4794" s="290">
        <v>0</v>
      </c>
    </row>
    <row r="4795" spans="1:17" hidden="1" outlineLevel="1" collapsed="1" x14ac:dyDescent="0.25">
      <c r="A4795" s="287"/>
      <c r="B4795" s="287"/>
      <c r="C4795" s="287"/>
      <c r="D4795" s="325">
        <v>100461759</v>
      </c>
      <c r="E4795" s="326"/>
      <c r="F4795" s="326"/>
      <c r="G4795" s="326"/>
      <c r="H4795" s="326"/>
      <c r="I4795" s="327">
        <v>0.28999999999999998</v>
      </c>
      <c r="J4795" s="326"/>
      <c r="K4795" s="326"/>
      <c r="L4795" s="328"/>
      <c r="M4795" s="326"/>
      <c r="N4795" s="326"/>
      <c r="O4795" s="327">
        <v>0.28999999999999998</v>
      </c>
      <c r="P4795" s="326"/>
      <c r="Q4795" s="290">
        <v>0</v>
      </c>
    </row>
    <row r="4796" spans="1:17" hidden="1" outlineLevel="1" collapsed="1" x14ac:dyDescent="0.25">
      <c r="A4796" s="287"/>
      <c r="B4796" s="287"/>
      <c r="C4796" s="287"/>
      <c r="D4796" s="325">
        <v>100461949</v>
      </c>
      <c r="E4796" s="326"/>
      <c r="F4796" s="326"/>
      <c r="G4796" s="326"/>
      <c r="H4796" s="326"/>
      <c r="I4796" s="327">
        <v>0.17449999999999999</v>
      </c>
      <c r="J4796" s="326"/>
      <c r="K4796" s="326"/>
      <c r="L4796" s="328"/>
      <c r="M4796" s="326"/>
      <c r="N4796" s="326"/>
      <c r="O4796" s="327">
        <v>0.17449999999999999</v>
      </c>
      <c r="P4796" s="326"/>
      <c r="Q4796" s="290">
        <v>0</v>
      </c>
    </row>
    <row r="4797" spans="1:17" hidden="1" outlineLevel="1" collapsed="1" x14ac:dyDescent="0.25">
      <c r="A4797" s="287"/>
      <c r="B4797" s="287"/>
      <c r="C4797" s="287"/>
      <c r="D4797" s="325">
        <v>100461923</v>
      </c>
      <c r="E4797" s="326"/>
      <c r="F4797" s="326"/>
      <c r="G4797" s="326"/>
      <c r="H4797" s="326"/>
      <c r="I4797" s="327">
        <v>0.17449999999999999</v>
      </c>
      <c r="J4797" s="326"/>
      <c r="K4797" s="326"/>
      <c r="L4797" s="328"/>
      <c r="M4797" s="326"/>
      <c r="N4797" s="326"/>
      <c r="O4797" s="327">
        <v>0.17449999999999999</v>
      </c>
      <c r="P4797" s="326"/>
      <c r="Q4797" s="290">
        <v>0</v>
      </c>
    </row>
    <row r="4798" spans="1:17" hidden="1" outlineLevel="1" collapsed="1" x14ac:dyDescent="0.25">
      <c r="A4798" s="287"/>
      <c r="B4798" s="287"/>
      <c r="C4798" s="287"/>
      <c r="D4798" s="325">
        <v>100462056</v>
      </c>
      <c r="E4798" s="326"/>
      <c r="F4798" s="326"/>
      <c r="G4798" s="326"/>
      <c r="H4798" s="326"/>
      <c r="I4798" s="327">
        <v>0.12</v>
      </c>
      <c r="J4798" s="326"/>
      <c r="K4798" s="326"/>
      <c r="L4798" s="328"/>
      <c r="M4798" s="326"/>
      <c r="N4798" s="326"/>
      <c r="O4798" s="327">
        <v>0.12</v>
      </c>
      <c r="P4798" s="326"/>
      <c r="Q4798" s="290">
        <v>0</v>
      </c>
    </row>
    <row r="4799" spans="1:17" hidden="1" outlineLevel="1" collapsed="1" x14ac:dyDescent="0.25">
      <c r="A4799" s="287"/>
      <c r="B4799" s="287"/>
      <c r="C4799" s="287"/>
      <c r="D4799" s="325">
        <v>100461991</v>
      </c>
      <c r="E4799" s="326"/>
      <c r="F4799" s="326"/>
      <c r="G4799" s="326"/>
      <c r="H4799" s="326"/>
      <c r="I4799" s="327">
        <v>0.17449999999999999</v>
      </c>
      <c r="J4799" s="326"/>
      <c r="K4799" s="326"/>
      <c r="L4799" s="328"/>
      <c r="M4799" s="326"/>
      <c r="N4799" s="326"/>
      <c r="O4799" s="327">
        <v>0.17449999999999999</v>
      </c>
      <c r="P4799" s="326"/>
      <c r="Q4799" s="290">
        <v>0</v>
      </c>
    </row>
    <row r="4800" spans="1:17" hidden="1" outlineLevel="1" collapsed="1" x14ac:dyDescent="0.25">
      <c r="A4800" s="287"/>
      <c r="B4800" s="287"/>
      <c r="C4800" s="287"/>
      <c r="D4800" s="325">
        <v>100461996</v>
      </c>
      <c r="E4800" s="326"/>
      <c r="F4800" s="326"/>
      <c r="G4800" s="326"/>
      <c r="H4800" s="326"/>
      <c r="I4800" s="327">
        <v>0.28999999999999998</v>
      </c>
      <c r="J4800" s="326"/>
      <c r="K4800" s="326"/>
      <c r="L4800" s="328"/>
      <c r="M4800" s="326"/>
      <c r="N4800" s="326"/>
      <c r="O4800" s="327">
        <v>0.28999999999999998</v>
      </c>
      <c r="P4800" s="326"/>
      <c r="Q4800" s="290">
        <v>0</v>
      </c>
    </row>
    <row r="4801" spans="1:17" hidden="1" outlineLevel="1" collapsed="1" x14ac:dyDescent="0.25">
      <c r="A4801" s="287"/>
      <c r="B4801" s="287"/>
      <c r="C4801" s="287"/>
      <c r="D4801" s="325">
        <v>100462008</v>
      </c>
      <c r="E4801" s="326"/>
      <c r="F4801" s="326"/>
      <c r="G4801" s="326"/>
      <c r="H4801" s="326"/>
      <c r="I4801" s="327">
        <v>0.72</v>
      </c>
      <c r="J4801" s="326"/>
      <c r="K4801" s="326"/>
      <c r="L4801" s="328"/>
      <c r="M4801" s="326"/>
      <c r="N4801" s="326"/>
      <c r="O4801" s="327">
        <v>0.72</v>
      </c>
      <c r="P4801" s="326"/>
      <c r="Q4801" s="290">
        <v>0</v>
      </c>
    </row>
    <row r="4802" spans="1:17" hidden="1" outlineLevel="1" collapsed="1" x14ac:dyDescent="0.25">
      <c r="A4802" s="287"/>
      <c r="B4802" s="287"/>
      <c r="C4802" s="287"/>
      <c r="D4802" s="325">
        <v>100462222</v>
      </c>
      <c r="E4802" s="326"/>
      <c r="F4802" s="326"/>
      <c r="G4802" s="326"/>
      <c r="H4802" s="326"/>
      <c r="I4802" s="327">
        <v>0.17449999999999999</v>
      </c>
      <c r="J4802" s="326"/>
      <c r="K4802" s="326"/>
      <c r="L4802" s="328"/>
      <c r="M4802" s="326"/>
      <c r="N4802" s="326"/>
      <c r="O4802" s="327">
        <v>0.17449999999999999</v>
      </c>
      <c r="P4802" s="326"/>
      <c r="Q4802" s="290">
        <v>0</v>
      </c>
    </row>
    <row r="4803" spans="1:17" hidden="1" outlineLevel="1" collapsed="1" x14ac:dyDescent="0.25">
      <c r="A4803" s="287"/>
      <c r="B4803" s="287"/>
      <c r="C4803" s="339" t="s">
        <v>304</v>
      </c>
      <c r="D4803" s="340"/>
      <c r="E4803" s="340"/>
      <c r="F4803" s="340"/>
      <c r="G4803" s="340"/>
      <c r="H4803" s="340"/>
      <c r="I4803" s="341">
        <v>54.17649999999999</v>
      </c>
      <c r="J4803" s="340"/>
      <c r="K4803" s="340"/>
      <c r="L4803" s="342"/>
      <c r="M4803" s="340"/>
      <c r="N4803" s="340"/>
      <c r="O4803" s="341">
        <v>54.17649999999999</v>
      </c>
      <c r="P4803" s="340"/>
      <c r="Q4803" s="291">
        <v>0</v>
      </c>
    </row>
    <row r="4804" spans="1:17" collapsed="1" x14ac:dyDescent="0.25">
      <c r="A4804" s="287"/>
      <c r="C4804" s="329" t="s">
        <v>305</v>
      </c>
      <c r="D4804" s="330"/>
      <c r="E4804" s="330"/>
      <c r="F4804" s="330"/>
      <c r="G4804" s="330"/>
      <c r="H4804" s="330"/>
      <c r="I4804" s="332">
        <v>6.702</v>
      </c>
      <c r="J4804" s="330"/>
      <c r="K4804" s="330"/>
      <c r="L4804" s="331"/>
      <c r="M4804" s="330"/>
      <c r="N4804" s="330"/>
      <c r="O4804" s="332">
        <v>6.702</v>
      </c>
      <c r="P4804" s="330"/>
      <c r="Q4804" s="289">
        <v>0</v>
      </c>
    </row>
    <row r="4805" spans="1:17" hidden="1" outlineLevel="1" collapsed="1" x14ac:dyDescent="0.25">
      <c r="A4805" s="287"/>
      <c r="B4805" s="287"/>
      <c r="C4805" s="287"/>
      <c r="D4805" s="325">
        <v>100462839</v>
      </c>
      <c r="E4805" s="326"/>
      <c r="F4805" s="326"/>
      <c r="G4805" s="326"/>
      <c r="H4805" s="326"/>
      <c r="I4805" s="327">
        <v>0.17449999999999999</v>
      </c>
      <c r="J4805" s="326"/>
      <c r="K4805" s="326"/>
      <c r="L4805" s="328"/>
      <c r="M4805" s="326"/>
      <c r="N4805" s="326"/>
      <c r="O4805" s="327">
        <v>0.17449999999999999</v>
      </c>
      <c r="P4805" s="326"/>
      <c r="Q4805" s="290">
        <v>0</v>
      </c>
    </row>
    <row r="4806" spans="1:17" hidden="1" outlineLevel="1" collapsed="1" x14ac:dyDescent="0.25">
      <c r="A4806" s="287"/>
      <c r="B4806" s="287"/>
      <c r="C4806" s="287"/>
      <c r="D4806" s="325">
        <v>100462293</v>
      </c>
      <c r="E4806" s="326"/>
      <c r="F4806" s="326"/>
      <c r="G4806" s="326"/>
      <c r="H4806" s="326"/>
      <c r="I4806" s="327">
        <v>0.17449999999999999</v>
      </c>
      <c r="J4806" s="326"/>
      <c r="K4806" s="326"/>
      <c r="L4806" s="328"/>
      <c r="M4806" s="326"/>
      <c r="N4806" s="326"/>
      <c r="O4806" s="327">
        <v>0.17449999999999999</v>
      </c>
      <c r="P4806" s="326"/>
      <c r="Q4806" s="290">
        <v>0</v>
      </c>
    </row>
    <row r="4807" spans="1:17" hidden="1" outlineLevel="1" collapsed="1" x14ac:dyDescent="0.25">
      <c r="A4807" s="287"/>
      <c r="B4807" s="287"/>
      <c r="C4807" s="287"/>
      <c r="D4807" s="325">
        <v>100462249</v>
      </c>
      <c r="E4807" s="326"/>
      <c r="F4807" s="326"/>
      <c r="G4807" s="326"/>
      <c r="H4807" s="326"/>
      <c r="I4807" s="327">
        <v>0.17449999999999999</v>
      </c>
      <c r="J4807" s="326"/>
      <c r="K4807" s="326"/>
      <c r="L4807" s="328"/>
      <c r="M4807" s="326"/>
      <c r="N4807" s="326"/>
      <c r="O4807" s="327">
        <v>0.17449999999999999</v>
      </c>
      <c r="P4807" s="326"/>
      <c r="Q4807" s="290">
        <v>0</v>
      </c>
    </row>
    <row r="4808" spans="1:17" hidden="1" outlineLevel="1" collapsed="1" x14ac:dyDescent="0.25">
      <c r="A4808" s="287"/>
      <c r="B4808" s="287"/>
      <c r="C4808" s="287"/>
      <c r="D4808" s="325">
        <v>100462305</v>
      </c>
      <c r="E4808" s="326"/>
      <c r="F4808" s="326"/>
      <c r="G4808" s="326"/>
      <c r="H4808" s="326"/>
      <c r="I4808" s="327">
        <v>0.17449999999999999</v>
      </c>
      <c r="J4808" s="326"/>
      <c r="K4808" s="326"/>
      <c r="L4808" s="328"/>
      <c r="M4808" s="326"/>
      <c r="N4808" s="326"/>
      <c r="O4808" s="327">
        <v>0.17449999999999999</v>
      </c>
      <c r="P4808" s="326"/>
      <c r="Q4808" s="290">
        <v>0</v>
      </c>
    </row>
    <row r="4809" spans="1:17" hidden="1" outlineLevel="1" collapsed="1" x14ac:dyDescent="0.25">
      <c r="A4809" s="287"/>
      <c r="B4809" s="287"/>
      <c r="C4809" s="287"/>
      <c r="D4809" s="325">
        <v>100462404</v>
      </c>
      <c r="E4809" s="326"/>
      <c r="F4809" s="326"/>
      <c r="G4809" s="326"/>
      <c r="H4809" s="326"/>
      <c r="I4809" s="327">
        <v>0.17449999999999999</v>
      </c>
      <c r="J4809" s="326"/>
      <c r="K4809" s="326"/>
      <c r="L4809" s="328"/>
      <c r="M4809" s="326"/>
      <c r="N4809" s="326"/>
      <c r="O4809" s="327">
        <v>0.17449999999999999</v>
      </c>
      <c r="P4809" s="326"/>
      <c r="Q4809" s="290">
        <v>0</v>
      </c>
    </row>
    <row r="4810" spans="1:17" hidden="1" outlineLevel="1" collapsed="1" x14ac:dyDescent="0.25">
      <c r="A4810" s="287"/>
      <c r="B4810" s="287"/>
      <c r="C4810" s="287"/>
      <c r="D4810" s="325">
        <v>100462545</v>
      </c>
      <c r="E4810" s="326"/>
      <c r="F4810" s="326"/>
      <c r="G4810" s="326"/>
      <c r="H4810" s="326"/>
      <c r="I4810" s="327">
        <v>0.17449999999999999</v>
      </c>
      <c r="J4810" s="326"/>
      <c r="K4810" s="326"/>
      <c r="L4810" s="328"/>
      <c r="M4810" s="326"/>
      <c r="N4810" s="326"/>
      <c r="O4810" s="327">
        <v>0.17449999999999999</v>
      </c>
      <c r="P4810" s="326"/>
      <c r="Q4810" s="290">
        <v>0</v>
      </c>
    </row>
    <row r="4811" spans="1:17" hidden="1" outlineLevel="1" collapsed="1" x14ac:dyDescent="0.25">
      <c r="A4811" s="287"/>
      <c r="B4811" s="287"/>
      <c r="C4811" s="287"/>
      <c r="D4811" s="325">
        <v>100462261</v>
      </c>
      <c r="E4811" s="326"/>
      <c r="F4811" s="326"/>
      <c r="G4811" s="326"/>
      <c r="H4811" s="326"/>
      <c r="I4811" s="327">
        <v>0.19</v>
      </c>
      <c r="J4811" s="326"/>
      <c r="K4811" s="326"/>
      <c r="L4811" s="328"/>
      <c r="M4811" s="326"/>
      <c r="N4811" s="326"/>
      <c r="O4811" s="327">
        <v>0.19</v>
      </c>
      <c r="P4811" s="326"/>
      <c r="Q4811" s="290">
        <v>0</v>
      </c>
    </row>
    <row r="4812" spans="1:17" hidden="1" outlineLevel="1" collapsed="1" x14ac:dyDescent="0.25">
      <c r="A4812" s="287"/>
      <c r="B4812" s="287"/>
      <c r="C4812" s="287"/>
      <c r="D4812" s="325">
        <v>100462143</v>
      </c>
      <c r="E4812" s="326"/>
      <c r="F4812" s="326"/>
      <c r="G4812" s="326"/>
      <c r="H4812" s="326"/>
      <c r="I4812" s="327">
        <v>0.16</v>
      </c>
      <c r="J4812" s="326"/>
      <c r="K4812" s="326"/>
      <c r="L4812" s="328"/>
      <c r="M4812" s="326"/>
      <c r="N4812" s="326"/>
      <c r="O4812" s="327">
        <v>0.16</v>
      </c>
      <c r="P4812" s="326"/>
      <c r="Q4812" s="290">
        <v>0</v>
      </c>
    </row>
    <row r="4813" spans="1:17" hidden="1" outlineLevel="1" collapsed="1" x14ac:dyDescent="0.25">
      <c r="A4813" s="287"/>
      <c r="B4813" s="287"/>
      <c r="C4813" s="287"/>
      <c r="D4813" s="325">
        <v>100462228</v>
      </c>
      <c r="E4813" s="326"/>
      <c r="F4813" s="326"/>
      <c r="G4813" s="326"/>
      <c r="H4813" s="326"/>
      <c r="I4813" s="327">
        <v>0.17449999999999999</v>
      </c>
      <c r="J4813" s="326"/>
      <c r="K4813" s="326"/>
      <c r="L4813" s="328"/>
      <c r="M4813" s="326"/>
      <c r="N4813" s="326"/>
      <c r="O4813" s="327">
        <v>0.17449999999999999</v>
      </c>
      <c r="P4813" s="326"/>
      <c r="Q4813" s="290">
        <v>0</v>
      </c>
    </row>
    <row r="4814" spans="1:17" hidden="1" outlineLevel="1" collapsed="1" x14ac:dyDescent="0.25">
      <c r="A4814" s="287"/>
      <c r="B4814" s="287"/>
      <c r="C4814" s="287"/>
      <c r="D4814" s="325">
        <v>100461621</v>
      </c>
      <c r="E4814" s="326"/>
      <c r="F4814" s="326"/>
      <c r="G4814" s="326"/>
      <c r="H4814" s="326"/>
      <c r="I4814" s="327">
        <v>0.52</v>
      </c>
      <c r="J4814" s="326"/>
      <c r="K4814" s="326"/>
      <c r="L4814" s="328"/>
      <c r="M4814" s="326"/>
      <c r="N4814" s="326"/>
      <c r="O4814" s="327">
        <v>0.52</v>
      </c>
      <c r="P4814" s="326"/>
      <c r="Q4814" s="290">
        <v>0</v>
      </c>
    </row>
    <row r="4815" spans="1:17" hidden="1" outlineLevel="1" collapsed="1" x14ac:dyDescent="0.25">
      <c r="A4815" s="287"/>
      <c r="B4815" s="287"/>
      <c r="C4815" s="287"/>
      <c r="D4815" s="325">
        <v>100459975</v>
      </c>
      <c r="E4815" s="326"/>
      <c r="F4815" s="326"/>
      <c r="G4815" s="326"/>
      <c r="H4815" s="326"/>
      <c r="I4815" s="327">
        <v>0.17449999999999999</v>
      </c>
      <c r="J4815" s="326"/>
      <c r="K4815" s="326"/>
      <c r="L4815" s="328"/>
      <c r="M4815" s="326"/>
      <c r="N4815" s="326"/>
      <c r="O4815" s="327">
        <v>0.17449999999999999</v>
      </c>
      <c r="P4815" s="326"/>
      <c r="Q4815" s="290">
        <v>0</v>
      </c>
    </row>
    <row r="4816" spans="1:17" hidden="1" outlineLevel="1" collapsed="1" x14ac:dyDescent="0.25">
      <c r="A4816" s="287"/>
      <c r="B4816" s="287"/>
      <c r="C4816" s="287"/>
      <c r="D4816" s="325">
        <v>100463901</v>
      </c>
      <c r="E4816" s="326"/>
      <c r="F4816" s="326"/>
      <c r="G4816" s="326"/>
      <c r="H4816" s="326"/>
      <c r="I4816" s="327">
        <v>0.17449999999999999</v>
      </c>
      <c r="J4816" s="326"/>
      <c r="K4816" s="326"/>
      <c r="L4816" s="328"/>
      <c r="M4816" s="326"/>
      <c r="N4816" s="326"/>
      <c r="O4816" s="327">
        <v>0.17449999999999999</v>
      </c>
      <c r="P4816" s="326"/>
      <c r="Q4816" s="290">
        <v>0</v>
      </c>
    </row>
    <row r="4817" spans="1:17" hidden="1" outlineLevel="1" collapsed="1" x14ac:dyDescent="0.25">
      <c r="A4817" s="287"/>
      <c r="B4817" s="287"/>
      <c r="C4817" s="287"/>
      <c r="D4817" s="325">
        <v>100463935</v>
      </c>
      <c r="E4817" s="326"/>
      <c r="F4817" s="326"/>
      <c r="G4817" s="326"/>
      <c r="H4817" s="326"/>
      <c r="I4817" s="327">
        <v>0.17449999999999999</v>
      </c>
      <c r="J4817" s="326"/>
      <c r="K4817" s="326"/>
      <c r="L4817" s="328"/>
      <c r="M4817" s="326"/>
      <c r="N4817" s="326"/>
      <c r="O4817" s="327">
        <v>0.17449999999999999</v>
      </c>
      <c r="P4817" s="326"/>
      <c r="Q4817" s="290">
        <v>0</v>
      </c>
    </row>
    <row r="4818" spans="1:17" hidden="1" outlineLevel="1" collapsed="1" x14ac:dyDescent="0.25">
      <c r="A4818" s="287"/>
      <c r="B4818" s="287"/>
      <c r="C4818" s="287"/>
      <c r="D4818" s="325">
        <v>100463702</v>
      </c>
      <c r="E4818" s="326"/>
      <c r="F4818" s="326"/>
      <c r="G4818" s="326"/>
      <c r="H4818" s="326"/>
      <c r="I4818" s="327">
        <v>0.35</v>
      </c>
      <c r="J4818" s="326"/>
      <c r="K4818" s="326"/>
      <c r="L4818" s="328"/>
      <c r="M4818" s="326"/>
      <c r="N4818" s="326"/>
      <c r="O4818" s="327">
        <v>0.35</v>
      </c>
      <c r="P4818" s="326"/>
      <c r="Q4818" s="290">
        <v>0</v>
      </c>
    </row>
    <row r="4819" spans="1:17" hidden="1" outlineLevel="1" collapsed="1" x14ac:dyDescent="0.25">
      <c r="A4819" s="287"/>
      <c r="B4819" s="287"/>
      <c r="C4819" s="287"/>
      <c r="D4819" s="325">
        <v>100463634</v>
      </c>
      <c r="E4819" s="326"/>
      <c r="F4819" s="326"/>
      <c r="G4819" s="326"/>
      <c r="H4819" s="326"/>
      <c r="I4819" s="327">
        <v>0.17449999999999999</v>
      </c>
      <c r="J4819" s="326"/>
      <c r="K4819" s="326"/>
      <c r="L4819" s="328"/>
      <c r="M4819" s="326"/>
      <c r="N4819" s="326"/>
      <c r="O4819" s="327">
        <v>0.17449999999999999</v>
      </c>
      <c r="P4819" s="326"/>
      <c r="Q4819" s="290">
        <v>0</v>
      </c>
    </row>
    <row r="4820" spans="1:17" hidden="1" outlineLevel="1" collapsed="1" x14ac:dyDescent="0.25">
      <c r="A4820" s="287"/>
      <c r="B4820" s="287"/>
      <c r="C4820" s="287"/>
      <c r="D4820" s="325">
        <v>100463603</v>
      </c>
      <c r="E4820" s="326"/>
      <c r="F4820" s="326"/>
      <c r="G4820" s="326"/>
      <c r="H4820" s="326"/>
      <c r="I4820" s="327">
        <v>0.61</v>
      </c>
      <c r="J4820" s="326"/>
      <c r="K4820" s="326"/>
      <c r="L4820" s="328"/>
      <c r="M4820" s="326"/>
      <c r="N4820" s="326"/>
      <c r="O4820" s="327">
        <v>0.61</v>
      </c>
      <c r="P4820" s="326"/>
      <c r="Q4820" s="290">
        <v>0</v>
      </c>
    </row>
    <row r="4821" spans="1:17" hidden="1" outlineLevel="1" collapsed="1" x14ac:dyDescent="0.25">
      <c r="A4821" s="287"/>
      <c r="B4821" s="287"/>
      <c r="C4821" s="287"/>
      <c r="D4821" s="325">
        <v>100463467</v>
      </c>
      <c r="E4821" s="326"/>
      <c r="F4821" s="326"/>
      <c r="G4821" s="326"/>
      <c r="H4821" s="326"/>
      <c r="I4821" s="327">
        <v>0.64</v>
      </c>
      <c r="J4821" s="326"/>
      <c r="K4821" s="326"/>
      <c r="L4821" s="328"/>
      <c r="M4821" s="326"/>
      <c r="N4821" s="326"/>
      <c r="O4821" s="327">
        <v>0.64</v>
      </c>
      <c r="P4821" s="326"/>
      <c r="Q4821" s="290">
        <v>0</v>
      </c>
    </row>
    <row r="4822" spans="1:17" hidden="1" outlineLevel="1" collapsed="1" x14ac:dyDescent="0.25">
      <c r="A4822" s="287"/>
      <c r="B4822" s="287"/>
      <c r="C4822" s="287"/>
      <c r="D4822" s="325">
        <v>100463120</v>
      </c>
      <c r="E4822" s="326"/>
      <c r="F4822" s="326"/>
      <c r="G4822" s="326"/>
      <c r="H4822" s="326"/>
      <c r="I4822" s="327">
        <v>0.17449999999999999</v>
      </c>
      <c r="J4822" s="326"/>
      <c r="K4822" s="326"/>
      <c r="L4822" s="328"/>
      <c r="M4822" s="326"/>
      <c r="N4822" s="326"/>
      <c r="O4822" s="327">
        <v>0.17449999999999999</v>
      </c>
      <c r="P4822" s="326"/>
      <c r="Q4822" s="290">
        <v>0</v>
      </c>
    </row>
    <row r="4823" spans="1:17" hidden="1" outlineLevel="1" collapsed="1" x14ac:dyDescent="0.25">
      <c r="A4823" s="287"/>
      <c r="B4823" s="287"/>
      <c r="C4823" s="287"/>
      <c r="D4823" s="325">
        <v>100463132</v>
      </c>
      <c r="E4823" s="326"/>
      <c r="F4823" s="326"/>
      <c r="G4823" s="326"/>
      <c r="H4823" s="326"/>
      <c r="I4823" s="327">
        <v>0.18</v>
      </c>
      <c r="J4823" s="326"/>
      <c r="K4823" s="326"/>
      <c r="L4823" s="328"/>
      <c r="M4823" s="326"/>
      <c r="N4823" s="326"/>
      <c r="O4823" s="327">
        <v>0.18</v>
      </c>
      <c r="P4823" s="326"/>
      <c r="Q4823" s="290">
        <v>0</v>
      </c>
    </row>
    <row r="4824" spans="1:17" hidden="1" outlineLevel="1" collapsed="1" x14ac:dyDescent="0.25">
      <c r="A4824" s="287"/>
      <c r="B4824" s="287"/>
      <c r="C4824" s="287"/>
      <c r="D4824" s="325">
        <v>100462896</v>
      </c>
      <c r="E4824" s="326"/>
      <c r="F4824" s="326"/>
      <c r="G4824" s="326"/>
      <c r="H4824" s="326"/>
      <c r="I4824" s="327">
        <v>0.17449999999999999</v>
      </c>
      <c r="J4824" s="326"/>
      <c r="K4824" s="326"/>
      <c r="L4824" s="328"/>
      <c r="M4824" s="326"/>
      <c r="N4824" s="326"/>
      <c r="O4824" s="327">
        <v>0.17449999999999999</v>
      </c>
      <c r="P4824" s="326"/>
      <c r="Q4824" s="290">
        <v>0</v>
      </c>
    </row>
    <row r="4825" spans="1:17" hidden="1" outlineLevel="1" collapsed="1" x14ac:dyDescent="0.25">
      <c r="A4825" s="287"/>
      <c r="B4825" s="287"/>
      <c r="C4825" s="287"/>
      <c r="D4825" s="325">
        <v>100463219</v>
      </c>
      <c r="E4825" s="326"/>
      <c r="F4825" s="326"/>
      <c r="G4825" s="326"/>
      <c r="H4825" s="326"/>
      <c r="I4825" s="327">
        <v>0.26</v>
      </c>
      <c r="J4825" s="326"/>
      <c r="K4825" s="326"/>
      <c r="L4825" s="328"/>
      <c r="M4825" s="326"/>
      <c r="N4825" s="326"/>
      <c r="O4825" s="327">
        <v>0.26</v>
      </c>
      <c r="P4825" s="326"/>
      <c r="Q4825" s="290">
        <v>0</v>
      </c>
    </row>
    <row r="4826" spans="1:17" hidden="1" outlineLevel="1" collapsed="1" x14ac:dyDescent="0.25">
      <c r="A4826" s="287"/>
      <c r="B4826" s="287"/>
      <c r="C4826" s="287"/>
      <c r="D4826" s="325">
        <v>100463237</v>
      </c>
      <c r="E4826" s="326"/>
      <c r="F4826" s="326"/>
      <c r="G4826" s="326"/>
      <c r="H4826" s="326"/>
      <c r="I4826" s="327">
        <v>0.17449999999999999</v>
      </c>
      <c r="J4826" s="326"/>
      <c r="K4826" s="326"/>
      <c r="L4826" s="328"/>
      <c r="M4826" s="326"/>
      <c r="N4826" s="326"/>
      <c r="O4826" s="327">
        <v>0.17449999999999999</v>
      </c>
      <c r="P4826" s="326"/>
      <c r="Q4826" s="290">
        <v>0</v>
      </c>
    </row>
    <row r="4827" spans="1:17" hidden="1" outlineLevel="1" collapsed="1" x14ac:dyDescent="0.25">
      <c r="A4827" s="287"/>
      <c r="B4827" s="287"/>
      <c r="C4827" s="287"/>
      <c r="D4827" s="325">
        <v>100463243</v>
      </c>
      <c r="E4827" s="326"/>
      <c r="F4827" s="326"/>
      <c r="G4827" s="326"/>
      <c r="H4827" s="326"/>
      <c r="I4827" s="327">
        <v>0.17449999999999999</v>
      </c>
      <c r="J4827" s="326"/>
      <c r="K4827" s="326"/>
      <c r="L4827" s="328"/>
      <c r="M4827" s="326"/>
      <c r="N4827" s="326"/>
      <c r="O4827" s="327">
        <v>0.17449999999999999</v>
      </c>
      <c r="P4827" s="326"/>
      <c r="Q4827" s="290">
        <v>0</v>
      </c>
    </row>
    <row r="4828" spans="1:17" hidden="1" outlineLevel="1" collapsed="1" x14ac:dyDescent="0.25">
      <c r="A4828" s="287"/>
      <c r="B4828" s="287"/>
      <c r="C4828" s="287"/>
      <c r="D4828" s="325">
        <v>100463371</v>
      </c>
      <c r="E4828" s="326"/>
      <c r="F4828" s="326"/>
      <c r="G4828" s="326"/>
      <c r="H4828" s="326"/>
      <c r="I4828" s="327">
        <v>0.4</v>
      </c>
      <c r="J4828" s="326"/>
      <c r="K4828" s="326"/>
      <c r="L4828" s="328"/>
      <c r="M4828" s="326"/>
      <c r="N4828" s="326"/>
      <c r="O4828" s="327">
        <v>0.4</v>
      </c>
      <c r="P4828" s="326"/>
      <c r="Q4828" s="290">
        <v>0</v>
      </c>
    </row>
    <row r="4829" spans="1:17" hidden="1" outlineLevel="1" collapsed="1" x14ac:dyDescent="0.25">
      <c r="A4829" s="287"/>
      <c r="B4829" s="287"/>
      <c r="C4829" s="287"/>
      <c r="D4829" s="325">
        <v>100463432</v>
      </c>
      <c r="E4829" s="326"/>
      <c r="F4829" s="326"/>
      <c r="G4829" s="326"/>
      <c r="H4829" s="326"/>
      <c r="I4829" s="327">
        <v>0.17449999999999999</v>
      </c>
      <c r="J4829" s="326"/>
      <c r="K4829" s="326"/>
      <c r="L4829" s="328"/>
      <c r="M4829" s="326"/>
      <c r="N4829" s="326"/>
      <c r="O4829" s="327">
        <v>0.17449999999999999</v>
      </c>
      <c r="P4829" s="326"/>
      <c r="Q4829" s="290">
        <v>0</v>
      </c>
    </row>
    <row r="4830" spans="1:17" hidden="1" outlineLevel="1" collapsed="1" x14ac:dyDescent="0.25">
      <c r="A4830" s="287"/>
      <c r="B4830" s="287"/>
      <c r="C4830" s="287"/>
      <c r="D4830" s="325">
        <v>100463406</v>
      </c>
      <c r="E4830" s="326"/>
      <c r="F4830" s="326"/>
      <c r="G4830" s="326"/>
      <c r="H4830" s="326"/>
      <c r="I4830" s="327">
        <v>0.6</v>
      </c>
      <c r="J4830" s="326"/>
      <c r="K4830" s="326"/>
      <c r="L4830" s="328"/>
      <c r="M4830" s="326"/>
      <c r="N4830" s="326"/>
      <c r="O4830" s="327">
        <v>0.6</v>
      </c>
      <c r="P4830" s="326"/>
      <c r="Q4830" s="290">
        <v>0</v>
      </c>
    </row>
    <row r="4831" spans="1:17" hidden="1" outlineLevel="1" collapsed="1" x14ac:dyDescent="0.25">
      <c r="A4831" s="287"/>
      <c r="B4831" s="287"/>
      <c r="C4831" s="339" t="s">
        <v>306</v>
      </c>
      <c r="D4831" s="340"/>
      <c r="E4831" s="340"/>
      <c r="F4831" s="340"/>
      <c r="G4831" s="340"/>
      <c r="H4831" s="340"/>
      <c r="I4831" s="341">
        <v>6.702</v>
      </c>
      <c r="J4831" s="340"/>
      <c r="K4831" s="340"/>
      <c r="L4831" s="342"/>
      <c r="M4831" s="340"/>
      <c r="N4831" s="340"/>
      <c r="O4831" s="341">
        <v>6.702</v>
      </c>
      <c r="P4831" s="340"/>
      <c r="Q4831" s="291">
        <v>0</v>
      </c>
    </row>
    <row r="4832" spans="1:17" collapsed="1" x14ac:dyDescent="0.25">
      <c r="A4832" s="287"/>
      <c r="C4832" s="329" t="s">
        <v>307</v>
      </c>
      <c r="D4832" s="330"/>
      <c r="E4832" s="330"/>
      <c r="F4832" s="330"/>
      <c r="G4832" s="330"/>
      <c r="H4832" s="330"/>
      <c r="I4832" s="332">
        <v>25.043499999999995</v>
      </c>
      <c r="J4832" s="330"/>
      <c r="K4832" s="330"/>
      <c r="L4832" s="331"/>
      <c r="M4832" s="330"/>
      <c r="N4832" s="330"/>
      <c r="O4832" s="332">
        <v>25.043499999999995</v>
      </c>
      <c r="P4832" s="330"/>
      <c r="Q4832" s="289">
        <v>0</v>
      </c>
    </row>
    <row r="4833" spans="1:17" hidden="1" outlineLevel="1" collapsed="1" x14ac:dyDescent="0.25">
      <c r="A4833" s="287"/>
      <c r="B4833" s="287"/>
      <c r="C4833" s="287"/>
      <c r="D4833" s="325">
        <v>100463452</v>
      </c>
      <c r="E4833" s="326"/>
      <c r="F4833" s="326"/>
      <c r="G4833" s="326"/>
      <c r="H4833" s="326"/>
      <c r="I4833" s="327">
        <v>0.17449999999999999</v>
      </c>
      <c r="J4833" s="326"/>
      <c r="K4833" s="326"/>
      <c r="L4833" s="328"/>
      <c r="M4833" s="326"/>
      <c r="N4833" s="326"/>
      <c r="O4833" s="327">
        <v>0.17449999999999999</v>
      </c>
      <c r="P4833" s="326"/>
      <c r="Q4833" s="290">
        <v>0</v>
      </c>
    </row>
    <row r="4834" spans="1:17" hidden="1" outlineLevel="1" collapsed="1" x14ac:dyDescent="0.25">
      <c r="A4834" s="287"/>
      <c r="B4834" s="287"/>
      <c r="C4834" s="287"/>
      <c r="D4834" s="325">
        <v>100462982</v>
      </c>
      <c r="E4834" s="326"/>
      <c r="F4834" s="326"/>
      <c r="G4834" s="326"/>
      <c r="H4834" s="326"/>
      <c r="I4834" s="327">
        <v>0.86</v>
      </c>
      <c r="J4834" s="326"/>
      <c r="K4834" s="326"/>
      <c r="L4834" s="328"/>
      <c r="M4834" s="326"/>
      <c r="N4834" s="326"/>
      <c r="O4834" s="327">
        <v>0.86</v>
      </c>
      <c r="P4834" s="326"/>
      <c r="Q4834" s="290">
        <v>0</v>
      </c>
    </row>
    <row r="4835" spans="1:17" hidden="1" outlineLevel="1" collapsed="1" x14ac:dyDescent="0.25">
      <c r="A4835" s="287"/>
      <c r="B4835" s="287"/>
      <c r="C4835" s="287"/>
      <c r="D4835" s="325">
        <v>100463096</v>
      </c>
      <c r="E4835" s="326"/>
      <c r="F4835" s="326"/>
      <c r="G4835" s="326"/>
      <c r="H4835" s="326"/>
      <c r="I4835" s="327">
        <v>4.76</v>
      </c>
      <c r="J4835" s="326"/>
      <c r="K4835" s="326"/>
      <c r="L4835" s="328"/>
      <c r="M4835" s="326"/>
      <c r="N4835" s="326"/>
      <c r="O4835" s="327">
        <v>4.76</v>
      </c>
      <c r="P4835" s="326"/>
      <c r="Q4835" s="290">
        <v>0</v>
      </c>
    </row>
    <row r="4836" spans="1:17" hidden="1" outlineLevel="1" collapsed="1" x14ac:dyDescent="0.25">
      <c r="A4836" s="287"/>
      <c r="B4836" s="287"/>
      <c r="C4836" s="287"/>
      <c r="D4836" s="325">
        <v>100463486</v>
      </c>
      <c r="E4836" s="326"/>
      <c r="F4836" s="326"/>
      <c r="G4836" s="326"/>
      <c r="H4836" s="326"/>
      <c r="I4836" s="327">
        <v>0.26</v>
      </c>
      <c r="J4836" s="326"/>
      <c r="K4836" s="326"/>
      <c r="L4836" s="328"/>
      <c r="M4836" s="326"/>
      <c r="N4836" s="326"/>
      <c r="O4836" s="327">
        <v>0.26</v>
      </c>
      <c r="P4836" s="326"/>
      <c r="Q4836" s="290">
        <v>0</v>
      </c>
    </row>
    <row r="4837" spans="1:17" hidden="1" outlineLevel="1" collapsed="1" x14ac:dyDescent="0.25">
      <c r="A4837" s="287"/>
      <c r="B4837" s="287"/>
      <c r="C4837" s="287"/>
      <c r="D4837" s="325">
        <v>100463919</v>
      </c>
      <c r="E4837" s="326"/>
      <c r="F4837" s="326"/>
      <c r="G4837" s="326"/>
      <c r="H4837" s="326"/>
      <c r="I4837" s="327">
        <v>0.17449999999999999</v>
      </c>
      <c r="J4837" s="326"/>
      <c r="K4837" s="326"/>
      <c r="L4837" s="328"/>
      <c r="M4837" s="326"/>
      <c r="N4837" s="326"/>
      <c r="O4837" s="327">
        <v>0.17449999999999999</v>
      </c>
      <c r="P4837" s="326"/>
      <c r="Q4837" s="290">
        <v>0</v>
      </c>
    </row>
    <row r="4838" spans="1:17" hidden="1" outlineLevel="1" collapsed="1" x14ac:dyDescent="0.25">
      <c r="A4838" s="287"/>
      <c r="B4838" s="287"/>
      <c r="C4838" s="287"/>
      <c r="D4838" s="325">
        <v>100460059</v>
      </c>
      <c r="E4838" s="326"/>
      <c r="F4838" s="326"/>
      <c r="G4838" s="326"/>
      <c r="H4838" s="326"/>
      <c r="I4838" s="327">
        <v>0.14000000000000001</v>
      </c>
      <c r="J4838" s="326"/>
      <c r="K4838" s="326"/>
      <c r="L4838" s="328"/>
      <c r="M4838" s="326"/>
      <c r="N4838" s="326"/>
      <c r="O4838" s="327">
        <v>0.14000000000000001</v>
      </c>
      <c r="P4838" s="326"/>
      <c r="Q4838" s="290">
        <v>0</v>
      </c>
    </row>
    <row r="4839" spans="1:17" hidden="1" outlineLevel="1" collapsed="1" x14ac:dyDescent="0.25">
      <c r="A4839" s="287"/>
      <c r="B4839" s="287"/>
      <c r="C4839" s="287"/>
      <c r="D4839" s="325">
        <v>100459643</v>
      </c>
      <c r="E4839" s="326"/>
      <c r="F4839" s="326"/>
      <c r="G4839" s="326"/>
      <c r="H4839" s="326"/>
      <c r="I4839" s="327">
        <v>5.58</v>
      </c>
      <c r="J4839" s="326"/>
      <c r="K4839" s="326"/>
      <c r="L4839" s="328"/>
      <c r="M4839" s="326"/>
      <c r="N4839" s="326"/>
      <c r="O4839" s="327">
        <v>5.58</v>
      </c>
      <c r="P4839" s="326"/>
      <c r="Q4839" s="290">
        <v>0</v>
      </c>
    </row>
    <row r="4840" spans="1:17" hidden="1" outlineLevel="1" collapsed="1" x14ac:dyDescent="0.25">
      <c r="A4840" s="287"/>
      <c r="B4840" s="287"/>
      <c r="C4840" s="287"/>
      <c r="D4840" s="325">
        <v>100460387</v>
      </c>
      <c r="E4840" s="326"/>
      <c r="F4840" s="326"/>
      <c r="G4840" s="326"/>
      <c r="H4840" s="326"/>
      <c r="I4840" s="327">
        <v>0.18</v>
      </c>
      <c r="J4840" s="326"/>
      <c r="K4840" s="326"/>
      <c r="L4840" s="328"/>
      <c r="M4840" s="326"/>
      <c r="N4840" s="326"/>
      <c r="O4840" s="327">
        <v>0.18</v>
      </c>
      <c r="P4840" s="326"/>
      <c r="Q4840" s="290">
        <v>0</v>
      </c>
    </row>
    <row r="4841" spans="1:17" hidden="1" outlineLevel="1" collapsed="1" x14ac:dyDescent="0.25">
      <c r="A4841" s="287"/>
      <c r="B4841" s="287"/>
      <c r="C4841" s="287"/>
      <c r="D4841" s="325">
        <v>100460473</v>
      </c>
      <c r="E4841" s="326"/>
      <c r="F4841" s="326"/>
      <c r="G4841" s="326"/>
      <c r="H4841" s="326"/>
      <c r="I4841" s="327">
        <v>4.58</v>
      </c>
      <c r="J4841" s="326"/>
      <c r="K4841" s="326"/>
      <c r="L4841" s="328"/>
      <c r="M4841" s="326"/>
      <c r="N4841" s="326"/>
      <c r="O4841" s="327">
        <v>4.58</v>
      </c>
      <c r="P4841" s="326"/>
      <c r="Q4841" s="290">
        <v>0</v>
      </c>
    </row>
    <row r="4842" spans="1:17" hidden="1" outlineLevel="1" collapsed="1" x14ac:dyDescent="0.25">
      <c r="A4842" s="287"/>
      <c r="B4842" s="287"/>
      <c r="C4842" s="287"/>
      <c r="D4842" s="325">
        <v>100460216</v>
      </c>
      <c r="E4842" s="326"/>
      <c r="F4842" s="326"/>
      <c r="G4842" s="326"/>
      <c r="H4842" s="326"/>
      <c r="I4842" s="327">
        <v>0.17449999999999999</v>
      </c>
      <c r="J4842" s="326"/>
      <c r="K4842" s="326"/>
      <c r="L4842" s="328"/>
      <c r="M4842" s="326"/>
      <c r="N4842" s="326"/>
      <c r="O4842" s="327">
        <v>0.17449999999999999</v>
      </c>
      <c r="P4842" s="326"/>
      <c r="Q4842" s="290">
        <v>0</v>
      </c>
    </row>
    <row r="4843" spans="1:17" hidden="1" outlineLevel="1" collapsed="1" x14ac:dyDescent="0.25">
      <c r="A4843" s="287"/>
      <c r="B4843" s="287"/>
      <c r="C4843" s="287"/>
      <c r="D4843" s="325">
        <v>100459322</v>
      </c>
      <c r="E4843" s="326"/>
      <c r="F4843" s="326"/>
      <c r="G4843" s="326"/>
      <c r="H4843" s="326"/>
      <c r="I4843" s="327">
        <v>0.5</v>
      </c>
      <c r="J4843" s="326"/>
      <c r="K4843" s="326"/>
      <c r="L4843" s="328"/>
      <c r="M4843" s="326"/>
      <c r="N4843" s="326"/>
      <c r="O4843" s="327">
        <v>0.5</v>
      </c>
      <c r="P4843" s="326"/>
      <c r="Q4843" s="290">
        <v>0</v>
      </c>
    </row>
    <row r="4844" spans="1:17" hidden="1" outlineLevel="1" collapsed="1" x14ac:dyDescent="0.25">
      <c r="A4844" s="287"/>
      <c r="B4844" s="287"/>
      <c r="C4844" s="287"/>
      <c r="D4844" s="325">
        <v>100459379</v>
      </c>
      <c r="E4844" s="326"/>
      <c r="F4844" s="326"/>
      <c r="G4844" s="326"/>
      <c r="H4844" s="326"/>
      <c r="I4844" s="327">
        <v>0.38</v>
      </c>
      <c r="J4844" s="326"/>
      <c r="K4844" s="326"/>
      <c r="L4844" s="328"/>
      <c r="M4844" s="326"/>
      <c r="N4844" s="326"/>
      <c r="O4844" s="327">
        <v>0.38</v>
      </c>
      <c r="P4844" s="326"/>
      <c r="Q4844" s="290">
        <v>0</v>
      </c>
    </row>
    <row r="4845" spans="1:17" hidden="1" outlineLevel="1" collapsed="1" x14ac:dyDescent="0.25">
      <c r="A4845" s="287"/>
      <c r="B4845" s="287"/>
      <c r="C4845" s="287"/>
      <c r="D4845" s="325">
        <v>100461626</v>
      </c>
      <c r="E4845" s="326"/>
      <c r="F4845" s="326"/>
      <c r="G4845" s="326"/>
      <c r="H4845" s="326"/>
      <c r="I4845" s="327">
        <v>1.56</v>
      </c>
      <c r="J4845" s="326"/>
      <c r="K4845" s="326"/>
      <c r="L4845" s="328"/>
      <c r="M4845" s="326"/>
      <c r="N4845" s="326"/>
      <c r="O4845" s="327">
        <v>1.56</v>
      </c>
      <c r="P4845" s="326"/>
      <c r="Q4845" s="290">
        <v>0</v>
      </c>
    </row>
    <row r="4846" spans="1:17" hidden="1" outlineLevel="1" collapsed="1" x14ac:dyDescent="0.25">
      <c r="A4846" s="287"/>
      <c r="B4846" s="287"/>
      <c r="C4846" s="287"/>
      <c r="D4846" s="325">
        <v>100460950</v>
      </c>
      <c r="E4846" s="326"/>
      <c r="F4846" s="326"/>
      <c r="G4846" s="326"/>
      <c r="H4846" s="326"/>
      <c r="I4846" s="327">
        <v>3.26</v>
      </c>
      <c r="J4846" s="326"/>
      <c r="K4846" s="326"/>
      <c r="L4846" s="328"/>
      <c r="M4846" s="326"/>
      <c r="N4846" s="326"/>
      <c r="O4846" s="327">
        <v>3.26</v>
      </c>
      <c r="P4846" s="326"/>
      <c r="Q4846" s="290">
        <v>0</v>
      </c>
    </row>
    <row r="4847" spans="1:17" hidden="1" outlineLevel="1" collapsed="1" x14ac:dyDescent="0.25">
      <c r="A4847" s="287"/>
      <c r="B4847" s="287"/>
      <c r="C4847" s="287"/>
      <c r="D4847" s="325">
        <v>100460869</v>
      </c>
      <c r="E4847" s="326"/>
      <c r="F4847" s="326"/>
      <c r="G4847" s="326"/>
      <c r="H4847" s="326"/>
      <c r="I4847" s="327">
        <v>2.09</v>
      </c>
      <c r="J4847" s="326"/>
      <c r="K4847" s="326"/>
      <c r="L4847" s="328"/>
      <c r="M4847" s="326"/>
      <c r="N4847" s="326"/>
      <c r="O4847" s="327">
        <v>2.09</v>
      </c>
      <c r="P4847" s="326"/>
      <c r="Q4847" s="290">
        <v>0</v>
      </c>
    </row>
    <row r="4848" spans="1:17" hidden="1" outlineLevel="1" collapsed="1" x14ac:dyDescent="0.25">
      <c r="A4848" s="287"/>
      <c r="B4848" s="287"/>
      <c r="C4848" s="287"/>
      <c r="D4848" s="325">
        <v>100462465</v>
      </c>
      <c r="E4848" s="326"/>
      <c r="F4848" s="326"/>
      <c r="G4848" s="326"/>
      <c r="H4848" s="326"/>
      <c r="I4848" s="327">
        <v>0.37</v>
      </c>
      <c r="J4848" s="326"/>
      <c r="K4848" s="326"/>
      <c r="L4848" s="328"/>
      <c r="M4848" s="326"/>
      <c r="N4848" s="326"/>
      <c r="O4848" s="327">
        <v>0.37</v>
      </c>
      <c r="P4848" s="326"/>
      <c r="Q4848" s="290">
        <v>0</v>
      </c>
    </row>
    <row r="4849" spans="1:17" hidden="1" outlineLevel="1" collapsed="1" x14ac:dyDescent="0.25">
      <c r="A4849" s="287"/>
      <c r="B4849" s="287"/>
      <c r="C4849" s="339" t="s">
        <v>308</v>
      </c>
      <c r="D4849" s="340"/>
      <c r="E4849" s="340"/>
      <c r="F4849" s="340"/>
      <c r="G4849" s="340"/>
      <c r="H4849" s="340"/>
      <c r="I4849" s="341">
        <v>25.043499999999995</v>
      </c>
      <c r="J4849" s="340"/>
      <c r="K4849" s="340"/>
      <c r="L4849" s="342"/>
      <c r="M4849" s="340"/>
      <c r="N4849" s="340"/>
      <c r="O4849" s="341">
        <v>25.043499999999995</v>
      </c>
      <c r="P4849" s="340"/>
      <c r="Q4849" s="291">
        <v>0</v>
      </c>
    </row>
    <row r="4850" spans="1:17" collapsed="1" x14ac:dyDescent="0.25">
      <c r="A4850" s="287"/>
      <c r="C4850" s="329" t="s">
        <v>309</v>
      </c>
      <c r="D4850" s="330"/>
      <c r="E4850" s="330"/>
      <c r="F4850" s="330"/>
      <c r="G4850" s="330"/>
      <c r="H4850" s="330"/>
      <c r="I4850" s="332">
        <v>6.9520000000000017</v>
      </c>
      <c r="J4850" s="330"/>
      <c r="K4850" s="330"/>
      <c r="L4850" s="331"/>
      <c r="M4850" s="330"/>
      <c r="N4850" s="330"/>
      <c r="O4850" s="332">
        <v>6.9520000000000017</v>
      </c>
      <c r="P4850" s="330"/>
      <c r="Q4850" s="289">
        <v>0</v>
      </c>
    </row>
    <row r="4851" spans="1:17" hidden="1" outlineLevel="1" collapsed="1" x14ac:dyDescent="0.25">
      <c r="A4851" s="287"/>
      <c r="B4851" s="287"/>
      <c r="C4851" s="287"/>
      <c r="D4851" s="325">
        <v>100462323</v>
      </c>
      <c r="E4851" s="326"/>
      <c r="F4851" s="326"/>
      <c r="G4851" s="326"/>
      <c r="H4851" s="326"/>
      <c r="I4851" s="327">
        <v>0.17449999999999999</v>
      </c>
      <c r="J4851" s="326"/>
      <c r="K4851" s="326"/>
      <c r="L4851" s="328"/>
      <c r="M4851" s="326"/>
      <c r="N4851" s="326"/>
      <c r="O4851" s="327">
        <v>0.17449999999999999</v>
      </c>
      <c r="P4851" s="326"/>
      <c r="Q4851" s="290">
        <v>0</v>
      </c>
    </row>
    <row r="4852" spans="1:17" hidden="1" outlineLevel="1" collapsed="1" x14ac:dyDescent="0.25">
      <c r="A4852" s="287"/>
      <c r="B4852" s="287"/>
      <c r="C4852" s="287"/>
      <c r="D4852" s="325">
        <v>100461925</v>
      </c>
      <c r="E4852" s="326"/>
      <c r="F4852" s="326"/>
      <c r="G4852" s="326"/>
      <c r="H4852" s="326"/>
      <c r="I4852" s="327">
        <v>0.17449999999999999</v>
      </c>
      <c r="J4852" s="326"/>
      <c r="K4852" s="326"/>
      <c r="L4852" s="328"/>
      <c r="M4852" s="326"/>
      <c r="N4852" s="326"/>
      <c r="O4852" s="327">
        <v>0.17449999999999999</v>
      </c>
      <c r="P4852" s="326"/>
      <c r="Q4852" s="290">
        <v>0</v>
      </c>
    </row>
    <row r="4853" spans="1:17" hidden="1" outlineLevel="1" collapsed="1" x14ac:dyDescent="0.25">
      <c r="A4853" s="287"/>
      <c r="B4853" s="287"/>
      <c r="C4853" s="287"/>
      <c r="D4853" s="325">
        <v>100461588</v>
      </c>
      <c r="E4853" s="326"/>
      <c r="F4853" s="326"/>
      <c r="G4853" s="326"/>
      <c r="H4853" s="326"/>
      <c r="I4853" s="327">
        <v>0.17449999999999999</v>
      </c>
      <c r="J4853" s="326"/>
      <c r="K4853" s="326"/>
      <c r="L4853" s="328"/>
      <c r="M4853" s="326"/>
      <c r="N4853" s="326"/>
      <c r="O4853" s="327">
        <v>0.17449999999999999</v>
      </c>
      <c r="P4853" s="326"/>
      <c r="Q4853" s="290">
        <v>0</v>
      </c>
    </row>
    <row r="4854" spans="1:17" hidden="1" outlineLevel="1" collapsed="1" x14ac:dyDescent="0.25">
      <c r="A4854" s="287"/>
      <c r="B4854" s="287"/>
      <c r="C4854" s="287"/>
      <c r="D4854" s="325">
        <v>100461195</v>
      </c>
      <c r="E4854" s="326"/>
      <c r="F4854" s="326"/>
      <c r="G4854" s="326"/>
      <c r="H4854" s="326"/>
      <c r="I4854" s="327">
        <v>0.06</v>
      </c>
      <c r="J4854" s="326"/>
      <c r="K4854" s="326"/>
      <c r="L4854" s="328"/>
      <c r="M4854" s="326"/>
      <c r="N4854" s="326"/>
      <c r="O4854" s="327">
        <v>0.06</v>
      </c>
      <c r="P4854" s="326"/>
      <c r="Q4854" s="290">
        <v>0</v>
      </c>
    </row>
    <row r="4855" spans="1:17" hidden="1" outlineLevel="1" collapsed="1" x14ac:dyDescent="0.25">
      <c r="A4855" s="287"/>
      <c r="B4855" s="287"/>
      <c r="C4855" s="287"/>
      <c r="D4855" s="325">
        <v>100461140</v>
      </c>
      <c r="E4855" s="326"/>
      <c r="F4855" s="326"/>
      <c r="G4855" s="326"/>
      <c r="H4855" s="326"/>
      <c r="I4855" s="327">
        <v>0.36</v>
      </c>
      <c r="J4855" s="326"/>
      <c r="K4855" s="326"/>
      <c r="L4855" s="328"/>
      <c r="M4855" s="326"/>
      <c r="N4855" s="326"/>
      <c r="O4855" s="327">
        <v>0.36</v>
      </c>
      <c r="P4855" s="326"/>
      <c r="Q4855" s="290">
        <v>0</v>
      </c>
    </row>
    <row r="4856" spans="1:17" hidden="1" outlineLevel="1" collapsed="1" x14ac:dyDescent="0.25">
      <c r="A4856" s="287"/>
      <c r="B4856" s="287"/>
      <c r="C4856" s="287"/>
      <c r="D4856" s="325">
        <v>100460785</v>
      </c>
      <c r="E4856" s="326"/>
      <c r="F4856" s="326"/>
      <c r="G4856" s="326"/>
      <c r="H4856" s="326"/>
      <c r="I4856" s="327">
        <v>0.26</v>
      </c>
      <c r="J4856" s="326"/>
      <c r="K4856" s="326"/>
      <c r="L4856" s="328"/>
      <c r="M4856" s="326"/>
      <c r="N4856" s="326"/>
      <c r="O4856" s="327">
        <v>0.26</v>
      </c>
      <c r="P4856" s="326"/>
      <c r="Q4856" s="290">
        <v>0</v>
      </c>
    </row>
    <row r="4857" spans="1:17" hidden="1" outlineLevel="1" collapsed="1" x14ac:dyDescent="0.25">
      <c r="A4857" s="287"/>
      <c r="B4857" s="287"/>
      <c r="C4857" s="287"/>
      <c r="D4857" s="325">
        <v>100459785</v>
      </c>
      <c r="E4857" s="326"/>
      <c r="F4857" s="326"/>
      <c r="G4857" s="326"/>
      <c r="H4857" s="326"/>
      <c r="I4857" s="327">
        <v>0.12</v>
      </c>
      <c r="J4857" s="326"/>
      <c r="K4857" s="326"/>
      <c r="L4857" s="328"/>
      <c r="M4857" s="326"/>
      <c r="N4857" s="326"/>
      <c r="O4857" s="327">
        <v>0.12</v>
      </c>
      <c r="P4857" s="326"/>
      <c r="Q4857" s="290">
        <v>0</v>
      </c>
    </row>
    <row r="4858" spans="1:17" hidden="1" outlineLevel="1" collapsed="1" x14ac:dyDescent="0.25">
      <c r="A4858" s="287"/>
      <c r="B4858" s="287"/>
      <c r="C4858" s="287"/>
      <c r="D4858" s="325">
        <v>100459960</v>
      </c>
      <c r="E4858" s="326"/>
      <c r="F4858" s="326"/>
      <c r="G4858" s="326"/>
      <c r="H4858" s="326"/>
      <c r="I4858" s="327">
        <v>0.17449999999999999</v>
      </c>
      <c r="J4858" s="326"/>
      <c r="K4858" s="326"/>
      <c r="L4858" s="328"/>
      <c r="M4858" s="326"/>
      <c r="N4858" s="326"/>
      <c r="O4858" s="327">
        <v>0.17449999999999999</v>
      </c>
      <c r="P4858" s="326"/>
      <c r="Q4858" s="290">
        <v>0</v>
      </c>
    </row>
    <row r="4859" spans="1:17" hidden="1" outlineLevel="1" collapsed="1" x14ac:dyDescent="0.25">
      <c r="A4859" s="287"/>
      <c r="B4859" s="287"/>
      <c r="C4859" s="287"/>
      <c r="D4859" s="325">
        <v>100459940</v>
      </c>
      <c r="E4859" s="326"/>
      <c r="F4859" s="326"/>
      <c r="G4859" s="326"/>
      <c r="H4859" s="326"/>
      <c r="I4859" s="327">
        <v>0.09</v>
      </c>
      <c r="J4859" s="326"/>
      <c r="K4859" s="326"/>
      <c r="L4859" s="328"/>
      <c r="M4859" s="326"/>
      <c r="N4859" s="326"/>
      <c r="O4859" s="327">
        <v>0.09</v>
      </c>
      <c r="P4859" s="326"/>
      <c r="Q4859" s="290">
        <v>0</v>
      </c>
    </row>
    <row r="4860" spans="1:17" hidden="1" outlineLevel="1" collapsed="1" x14ac:dyDescent="0.25">
      <c r="A4860" s="287"/>
      <c r="B4860" s="287"/>
      <c r="C4860" s="287"/>
      <c r="D4860" s="325">
        <v>100460204</v>
      </c>
      <c r="E4860" s="326"/>
      <c r="F4860" s="326"/>
      <c r="G4860" s="326"/>
      <c r="H4860" s="326"/>
      <c r="I4860" s="327">
        <v>0.66</v>
      </c>
      <c r="J4860" s="326"/>
      <c r="K4860" s="326"/>
      <c r="L4860" s="328"/>
      <c r="M4860" s="326"/>
      <c r="N4860" s="326"/>
      <c r="O4860" s="327">
        <v>0.66</v>
      </c>
      <c r="P4860" s="326"/>
      <c r="Q4860" s="290">
        <v>0</v>
      </c>
    </row>
    <row r="4861" spans="1:17" hidden="1" outlineLevel="1" collapsed="1" x14ac:dyDescent="0.25">
      <c r="A4861" s="287"/>
      <c r="B4861" s="287"/>
      <c r="C4861" s="287"/>
      <c r="D4861" s="325">
        <v>100460205</v>
      </c>
      <c r="E4861" s="326"/>
      <c r="F4861" s="326"/>
      <c r="G4861" s="326"/>
      <c r="H4861" s="326"/>
      <c r="I4861" s="327">
        <v>0.17449999999999999</v>
      </c>
      <c r="J4861" s="326"/>
      <c r="K4861" s="326"/>
      <c r="L4861" s="328"/>
      <c r="M4861" s="326"/>
      <c r="N4861" s="326"/>
      <c r="O4861" s="327">
        <v>0.17449999999999999</v>
      </c>
      <c r="P4861" s="326"/>
      <c r="Q4861" s="290">
        <v>0</v>
      </c>
    </row>
    <row r="4862" spans="1:17" hidden="1" outlineLevel="1" collapsed="1" x14ac:dyDescent="0.25">
      <c r="A4862" s="287"/>
      <c r="B4862" s="287"/>
      <c r="C4862" s="287"/>
      <c r="D4862" s="325">
        <v>100460201</v>
      </c>
      <c r="E4862" s="326"/>
      <c r="F4862" s="326"/>
      <c r="G4862" s="326"/>
      <c r="H4862" s="326"/>
      <c r="I4862" s="327">
        <v>0.17449999999999999</v>
      </c>
      <c r="J4862" s="326"/>
      <c r="K4862" s="326"/>
      <c r="L4862" s="328"/>
      <c r="M4862" s="326"/>
      <c r="N4862" s="326"/>
      <c r="O4862" s="327">
        <v>0.17449999999999999</v>
      </c>
      <c r="P4862" s="326"/>
      <c r="Q4862" s="290">
        <v>0</v>
      </c>
    </row>
    <row r="4863" spans="1:17" hidden="1" outlineLevel="1" collapsed="1" x14ac:dyDescent="0.25">
      <c r="A4863" s="287"/>
      <c r="B4863" s="287"/>
      <c r="C4863" s="287"/>
      <c r="D4863" s="325">
        <v>100460235</v>
      </c>
      <c r="E4863" s="326"/>
      <c r="F4863" s="326"/>
      <c r="G4863" s="326"/>
      <c r="H4863" s="326"/>
      <c r="I4863" s="327">
        <v>0.17449999999999999</v>
      </c>
      <c r="J4863" s="326"/>
      <c r="K4863" s="326"/>
      <c r="L4863" s="328"/>
      <c r="M4863" s="326"/>
      <c r="N4863" s="326"/>
      <c r="O4863" s="327">
        <v>0.17449999999999999</v>
      </c>
      <c r="P4863" s="326"/>
      <c r="Q4863" s="290">
        <v>0</v>
      </c>
    </row>
    <row r="4864" spans="1:17" hidden="1" outlineLevel="1" collapsed="1" x14ac:dyDescent="0.25">
      <c r="A4864" s="287"/>
      <c r="B4864" s="287"/>
      <c r="C4864" s="287"/>
      <c r="D4864" s="325">
        <v>100460229</v>
      </c>
      <c r="E4864" s="326"/>
      <c r="F4864" s="326"/>
      <c r="G4864" s="326"/>
      <c r="H4864" s="326"/>
      <c r="I4864" s="327">
        <v>0.17449999999999999</v>
      </c>
      <c r="J4864" s="326"/>
      <c r="K4864" s="326"/>
      <c r="L4864" s="328"/>
      <c r="M4864" s="326"/>
      <c r="N4864" s="326"/>
      <c r="O4864" s="327">
        <v>0.17449999999999999</v>
      </c>
      <c r="P4864" s="326"/>
      <c r="Q4864" s="290">
        <v>0</v>
      </c>
    </row>
    <row r="4865" spans="1:17" hidden="1" outlineLevel="1" collapsed="1" x14ac:dyDescent="0.25">
      <c r="A4865" s="287"/>
      <c r="B4865" s="287"/>
      <c r="C4865" s="287"/>
      <c r="D4865" s="325">
        <v>100460168</v>
      </c>
      <c r="E4865" s="326"/>
      <c r="F4865" s="326"/>
      <c r="G4865" s="326"/>
      <c r="H4865" s="326"/>
      <c r="I4865" s="327">
        <v>0.17449999999999999</v>
      </c>
      <c r="J4865" s="326"/>
      <c r="K4865" s="326"/>
      <c r="L4865" s="328"/>
      <c r="M4865" s="326"/>
      <c r="N4865" s="326"/>
      <c r="O4865" s="327">
        <v>0.17449999999999999</v>
      </c>
      <c r="P4865" s="326"/>
      <c r="Q4865" s="290">
        <v>0</v>
      </c>
    </row>
    <row r="4866" spans="1:17" hidden="1" outlineLevel="1" collapsed="1" x14ac:dyDescent="0.25">
      <c r="A4866" s="287"/>
      <c r="B4866" s="287"/>
      <c r="C4866" s="287"/>
      <c r="D4866" s="325">
        <v>100460050</v>
      </c>
      <c r="E4866" s="326"/>
      <c r="F4866" s="326"/>
      <c r="G4866" s="326"/>
      <c r="H4866" s="326"/>
      <c r="I4866" s="327">
        <v>0.05</v>
      </c>
      <c r="J4866" s="326"/>
      <c r="K4866" s="326"/>
      <c r="L4866" s="328"/>
      <c r="M4866" s="326"/>
      <c r="N4866" s="326"/>
      <c r="O4866" s="327">
        <v>0.05</v>
      </c>
      <c r="P4866" s="326"/>
      <c r="Q4866" s="290">
        <v>0</v>
      </c>
    </row>
    <row r="4867" spans="1:17" hidden="1" outlineLevel="1" collapsed="1" x14ac:dyDescent="0.25">
      <c r="A4867" s="287"/>
      <c r="B4867" s="287"/>
      <c r="C4867" s="287"/>
      <c r="D4867" s="325">
        <v>100460061</v>
      </c>
      <c r="E4867" s="326"/>
      <c r="F4867" s="326"/>
      <c r="G4867" s="326"/>
      <c r="H4867" s="326"/>
      <c r="I4867" s="327">
        <v>0.17449999999999999</v>
      </c>
      <c r="J4867" s="326"/>
      <c r="K4867" s="326"/>
      <c r="L4867" s="328"/>
      <c r="M4867" s="326"/>
      <c r="N4867" s="326"/>
      <c r="O4867" s="327">
        <v>0.17449999999999999</v>
      </c>
      <c r="P4867" s="326"/>
      <c r="Q4867" s="290">
        <v>0</v>
      </c>
    </row>
    <row r="4868" spans="1:17" hidden="1" outlineLevel="1" collapsed="1" x14ac:dyDescent="0.25">
      <c r="A4868" s="287"/>
      <c r="B4868" s="287"/>
      <c r="C4868" s="287"/>
      <c r="D4868" s="325">
        <v>100459064</v>
      </c>
      <c r="E4868" s="326"/>
      <c r="F4868" s="326"/>
      <c r="G4868" s="326"/>
      <c r="H4868" s="326"/>
      <c r="I4868" s="327">
        <v>0.17449999999999999</v>
      </c>
      <c r="J4868" s="326"/>
      <c r="K4868" s="326"/>
      <c r="L4868" s="328"/>
      <c r="M4868" s="326"/>
      <c r="N4868" s="326"/>
      <c r="O4868" s="327">
        <v>0.17449999999999999</v>
      </c>
      <c r="P4868" s="326"/>
      <c r="Q4868" s="290">
        <v>0</v>
      </c>
    </row>
    <row r="4869" spans="1:17" hidden="1" outlineLevel="1" collapsed="1" x14ac:dyDescent="0.25">
      <c r="A4869" s="287"/>
      <c r="B4869" s="287"/>
      <c r="C4869" s="287"/>
      <c r="D4869" s="325">
        <v>100459235</v>
      </c>
      <c r="E4869" s="326"/>
      <c r="F4869" s="326"/>
      <c r="G4869" s="326"/>
      <c r="H4869" s="326"/>
      <c r="I4869" s="327">
        <v>0.17449999999999999</v>
      </c>
      <c r="J4869" s="326"/>
      <c r="K4869" s="326"/>
      <c r="L4869" s="328"/>
      <c r="M4869" s="326"/>
      <c r="N4869" s="326"/>
      <c r="O4869" s="327">
        <v>0.17449999999999999</v>
      </c>
      <c r="P4869" s="326"/>
      <c r="Q4869" s="290">
        <v>0</v>
      </c>
    </row>
    <row r="4870" spans="1:17" hidden="1" outlineLevel="1" collapsed="1" x14ac:dyDescent="0.25">
      <c r="A4870" s="287"/>
      <c r="B4870" s="287"/>
      <c r="C4870" s="287"/>
      <c r="D4870" s="325">
        <v>100459265</v>
      </c>
      <c r="E4870" s="326"/>
      <c r="F4870" s="326"/>
      <c r="G4870" s="326"/>
      <c r="H4870" s="326"/>
      <c r="I4870" s="327">
        <v>0.3</v>
      </c>
      <c r="J4870" s="326"/>
      <c r="K4870" s="326"/>
      <c r="L4870" s="328"/>
      <c r="M4870" s="326"/>
      <c r="N4870" s="326"/>
      <c r="O4870" s="327">
        <v>0.3</v>
      </c>
      <c r="P4870" s="326"/>
      <c r="Q4870" s="290">
        <v>0</v>
      </c>
    </row>
    <row r="4871" spans="1:17" hidden="1" outlineLevel="1" collapsed="1" x14ac:dyDescent="0.25">
      <c r="A4871" s="287"/>
      <c r="B4871" s="287"/>
      <c r="C4871" s="287"/>
      <c r="D4871" s="325">
        <v>100459308</v>
      </c>
      <c r="E4871" s="326"/>
      <c r="F4871" s="326"/>
      <c r="G4871" s="326"/>
      <c r="H4871" s="326"/>
      <c r="I4871" s="327">
        <v>0.17449999999999999</v>
      </c>
      <c r="J4871" s="326"/>
      <c r="K4871" s="326"/>
      <c r="L4871" s="328"/>
      <c r="M4871" s="326"/>
      <c r="N4871" s="326"/>
      <c r="O4871" s="327">
        <v>0.17449999999999999</v>
      </c>
      <c r="P4871" s="326"/>
      <c r="Q4871" s="290">
        <v>0</v>
      </c>
    </row>
    <row r="4872" spans="1:17" hidden="1" outlineLevel="1" collapsed="1" x14ac:dyDescent="0.25">
      <c r="A4872" s="287"/>
      <c r="B4872" s="287"/>
      <c r="C4872" s="287"/>
      <c r="D4872" s="325">
        <v>100459309</v>
      </c>
      <c r="E4872" s="326"/>
      <c r="F4872" s="326"/>
      <c r="G4872" s="326"/>
      <c r="H4872" s="326"/>
      <c r="I4872" s="327">
        <v>0.49</v>
      </c>
      <c r="J4872" s="326"/>
      <c r="K4872" s="326"/>
      <c r="L4872" s="328"/>
      <c r="M4872" s="326"/>
      <c r="N4872" s="326"/>
      <c r="O4872" s="327">
        <v>0.49</v>
      </c>
      <c r="P4872" s="326"/>
      <c r="Q4872" s="290">
        <v>0</v>
      </c>
    </row>
    <row r="4873" spans="1:17" hidden="1" outlineLevel="1" collapsed="1" x14ac:dyDescent="0.25">
      <c r="A4873" s="287"/>
      <c r="B4873" s="287"/>
      <c r="C4873" s="287"/>
      <c r="D4873" s="325">
        <v>100459294</v>
      </c>
      <c r="E4873" s="326"/>
      <c r="F4873" s="326"/>
      <c r="G4873" s="326"/>
      <c r="H4873" s="326"/>
      <c r="I4873" s="327">
        <v>1.02</v>
      </c>
      <c r="J4873" s="326"/>
      <c r="K4873" s="326"/>
      <c r="L4873" s="328"/>
      <c r="M4873" s="326"/>
      <c r="N4873" s="326"/>
      <c r="O4873" s="327">
        <v>1.02</v>
      </c>
      <c r="P4873" s="326"/>
      <c r="Q4873" s="290">
        <v>0</v>
      </c>
    </row>
    <row r="4874" spans="1:17" hidden="1" outlineLevel="1" collapsed="1" x14ac:dyDescent="0.25">
      <c r="A4874" s="287"/>
      <c r="B4874" s="287"/>
      <c r="C4874" s="287"/>
      <c r="D4874" s="325">
        <v>100458767</v>
      </c>
      <c r="E4874" s="326"/>
      <c r="F4874" s="326"/>
      <c r="G4874" s="326"/>
      <c r="H4874" s="326"/>
      <c r="I4874" s="327">
        <v>0.19</v>
      </c>
      <c r="J4874" s="326"/>
      <c r="K4874" s="326"/>
      <c r="L4874" s="328"/>
      <c r="M4874" s="326"/>
      <c r="N4874" s="326"/>
      <c r="O4874" s="327">
        <v>0.19</v>
      </c>
      <c r="P4874" s="326"/>
      <c r="Q4874" s="290">
        <v>0</v>
      </c>
    </row>
    <row r="4875" spans="1:17" hidden="1" outlineLevel="1" collapsed="1" x14ac:dyDescent="0.25">
      <c r="A4875" s="287"/>
      <c r="B4875" s="287"/>
      <c r="C4875" s="287"/>
      <c r="D4875" s="325">
        <v>100458736</v>
      </c>
      <c r="E4875" s="326"/>
      <c r="F4875" s="326"/>
      <c r="G4875" s="326"/>
      <c r="H4875" s="326"/>
      <c r="I4875" s="327">
        <v>0.08</v>
      </c>
      <c r="J4875" s="326"/>
      <c r="K4875" s="326"/>
      <c r="L4875" s="328"/>
      <c r="M4875" s="326"/>
      <c r="N4875" s="326"/>
      <c r="O4875" s="327">
        <v>0.08</v>
      </c>
      <c r="P4875" s="326"/>
      <c r="Q4875" s="290">
        <v>0</v>
      </c>
    </row>
    <row r="4876" spans="1:17" hidden="1" outlineLevel="1" collapsed="1" x14ac:dyDescent="0.25">
      <c r="A4876" s="287"/>
      <c r="B4876" s="287"/>
      <c r="C4876" s="287"/>
      <c r="D4876" s="325">
        <v>100458843</v>
      </c>
      <c r="E4876" s="326"/>
      <c r="F4876" s="326"/>
      <c r="G4876" s="326"/>
      <c r="H4876" s="326"/>
      <c r="I4876" s="327">
        <v>0.35</v>
      </c>
      <c r="J4876" s="326"/>
      <c r="K4876" s="326"/>
      <c r="L4876" s="328"/>
      <c r="M4876" s="326"/>
      <c r="N4876" s="326"/>
      <c r="O4876" s="327">
        <v>0.35</v>
      </c>
      <c r="P4876" s="326"/>
      <c r="Q4876" s="290">
        <v>0</v>
      </c>
    </row>
    <row r="4877" spans="1:17" hidden="1" outlineLevel="1" collapsed="1" x14ac:dyDescent="0.25">
      <c r="A4877" s="287"/>
      <c r="B4877" s="287"/>
      <c r="C4877" s="287"/>
      <c r="D4877" s="325">
        <v>100458502</v>
      </c>
      <c r="E4877" s="326"/>
      <c r="F4877" s="326"/>
      <c r="G4877" s="326"/>
      <c r="H4877" s="326"/>
      <c r="I4877" s="327">
        <v>0.17449999999999999</v>
      </c>
      <c r="J4877" s="326"/>
      <c r="K4877" s="326"/>
      <c r="L4877" s="328"/>
      <c r="M4877" s="326"/>
      <c r="N4877" s="326"/>
      <c r="O4877" s="327">
        <v>0.17449999999999999</v>
      </c>
      <c r="P4877" s="326"/>
      <c r="Q4877" s="290">
        <v>0</v>
      </c>
    </row>
    <row r="4878" spans="1:17" hidden="1" outlineLevel="1" collapsed="1" x14ac:dyDescent="0.25">
      <c r="A4878" s="287"/>
      <c r="B4878" s="287"/>
      <c r="C4878" s="287"/>
      <c r="D4878" s="325">
        <v>100458499</v>
      </c>
      <c r="E4878" s="326"/>
      <c r="F4878" s="326"/>
      <c r="G4878" s="326"/>
      <c r="H4878" s="326"/>
      <c r="I4878" s="327">
        <v>0.17449999999999999</v>
      </c>
      <c r="J4878" s="326"/>
      <c r="K4878" s="326"/>
      <c r="L4878" s="328"/>
      <c r="M4878" s="326"/>
      <c r="N4878" s="326"/>
      <c r="O4878" s="327">
        <v>0.17449999999999999</v>
      </c>
      <c r="P4878" s="326"/>
      <c r="Q4878" s="290">
        <v>0</v>
      </c>
    </row>
    <row r="4879" spans="1:17" hidden="1" outlineLevel="1" collapsed="1" x14ac:dyDescent="0.25">
      <c r="A4879" s="287"/>
      <c r="B4879" s="287"/>
      <c r="C4879" s="287"/>
      <c r="D4879" s="325">
        <v>100462869</v>
      </c>
      <c r="E4879" s="326"/>
      <c r="F4879" s="326"/>
      <c r="G4879" s="326"/>
      <c r="H4879" s="326"/>
      <c r="I4879" s="327">
        <v>0.17449999999999999</v>
      </c>
      <c r="J4879" s="326"/>
      <c r="K4879" s="326"/>
      <c r="L4879" s="328"/>
      <c r="M4879" s="326"/>
      <c r="N4879" s="326"/>
      <c r="O4879" s="327">
        <v>0.17449999999999999</v>
      </c>
      <c r="P4879" s="326"/>
      <c r="Q4879" s="290">
        <v>0</v>
      </c>
    </row>
    <row r="4880" spans="1:17" hidden="1" outlineLevel="1" collapsed="1" x14ac:dyDescent="0.25">
      <c r="A4880" s="287"/>
      <c r="B4880" s="287"/>
      <c r="C4880" s="287"/>
      <c r="D4880" s="325">
        <v>100463113</v>
      </c>
      <c r="E4880" s="326"/>
      <c r="F4880" s="326"/>
      <c r="G4880" s="326"/>
      <c r="H4880" s="326"/>
      <c r="I4880" s="327">
        <v>0.13</v>
      </c>
      <c r="J4880" s="326"/>
      <c r="K4880" s="326"/>
      <c r="L4880" s="328"/>
      <c r="M4880" s="326"/>
      <c r="N4880" s="326"/>
      <c r="O4880" s="327">
        <v>0.13</v>
      </c>
      <c r="P4880" s="326"/>
      <c r="Q4880" s="290">
        <v>0</v>
      </c>
    </row>
    <row r="4881" spans="1:17" hidden="1" outlineLevel="1" collapsed="1" x14ac:dyDescent="0.25">
      <c r="A4881" s="287"/>
      <c r="B4881" s="287"/>
      <c r="C4881" s="339" t="s">
        <v>310</v>
      </c>
      <c r="D4881" s="340"/>
      <c r="E4881" s="340"/>
      <c r="F4881" s="340"/>
      <c r="G4881" s="340"/>
      <c r="H4881" s="340"/>
      <c r="I4881" s="341">
        <v>6.9520000000000017</v>
      </c>
      <c r="J4881" s="340"/>
      <c r="K4881" s="340"/>
      <c r="L4881" s="342"/>
      <c r="M4881" s="340"/>
      <c r="N4881" s="340"/>
      <c r="O4881" s="341">
        <v>6.9520000000000017</v>
      </c>
      <c r="P4881" s="340"/>
      <c r="Q4881" s="291">
        <v>0</v>
      </c>
    </row>
    <row r="4882" spans="1:17" collapsed="1" x14ac:dyDescent="0.25">
      <c r="A4882" s="287"/>
      <c r="C4882" s="329" t="s">
        <v>311</v>
      </c>
      <c r="D4882" s="330"/>
      <c r="E4882" s="330"/>
      <c r="F4882" s="330"/>
      <c r="G4882" s="330"/>
      <c r="H4882" s="330"/>
      <c r="I4882" s="332">
        <v>49.923500000000004</v>
      </c>
      <c r="J4882" s="330"/>
      <c r="K4882" s="330"/>
      <c r="L4882" s="331"/>
      <c r="M4882" s="330"/>
      <c r="N4882" s="330"/>
      <c r="O4882" s="332">
        <v>49.923500000000004</v>
      </c>
      <c r="P4882" s="330"/>
      <c r="Q4882" s="289">
        <v>0</v>
      </c>
    </row>
    <row r="4883" spans="1:17" hidden="1" outlineLevel="1" collapsed="1" x14ac:dyDescent="0.25">
      <c r="A4883" s="287"/>
      <c r="B4883" s="287"/>
      <c r="C4883" s="287"/>
      <c r="D4883" s="325">
        <v>100462443</v>
      </c>
      <c r="E4883" s="326"/>
      <c r="F4883" s="326"/>
      <c r="G4883" s="326"/>
      <c r="H4883" s="326"/>
      <c r="I4883" s="327">
        <v>4.95</v>
      </c>
      <c r="J4883" s="326"/>
      <c r="K4883" s="326"/>
      <c r="L4883" s="328"/>
      <c r="M4883" s="326"/>
      <c r="N4883" s="326"/>
      <c r="O4883" s="327">
        <v>4.95</v>
      </c>
      <c r="P4883" s="326"/>
      <c r="Q4883" s="290">
        <v>0</v>
      </c>
    </row>
    <row r="4884" spans="1:17" hidden="1" outlineLevel="1" collapsed="1" x14ac:dyDescent="0.25">
      <c r="A4884" s="287"/>
      <c r="B4884" s="287"/>
      <c r="C4884" s="287"/>
      <c r="D4884" s="325">
        <v>100462018</v>
      </c>
      <c r="E4884" s="326"/>
      <c r="F4884" s="326"/>
      <c r="G4884" s="326"/>
      <c r="H4884" s="326"/>
      <c r="I4884" s="327">
        <v>4.07</v>
      </c>
      <c r="J4884" s="326"/>
      <c r="K4884" s="326"/>
      <c r="L4884" s="328"/>
      <c r="M4884" s="326"/>
      <c r="N4884" s="326"/>
      <c r="O4884" s="327">
        <v>4.07</v>
      </c>
      <c r="P4884" s="326"/>
      <c r="Q4884" s="290">
        <v>0</v>
      </c>
    </row>
    <row r="4885" spans="1:17" hidden="1" outlineLevel="1" collapsed="1" x14ac:dyDescent="0.25">
      <c r="A4885" s="287"/>
      <c r="B4885" s="287"/>
      <c r="C4885" s="287"/>
      <c r="D4885" s="325">
        <v>100461903</v>
      </c>
      <c r="E4885" s="326"/>
      <c r="F4885" s="326"/>
      <c r="G4885" s="326"/>
      <c r="H4885" s="326"/>
      <c r="I4885" s="327">
        <v>3.58</v>
      </c>
      <c r="J4885" s="326"/>
      <c r="K4885" s="326"/>
      <c r="L4885" s="328"/>
      <c r="M4885" s="326"/>
      <c r="N4885" s="326"/>
      <c r="O4885" s="327">
        <v>3.58</v>
      </c>
      <c r="P4885" s="326"/>
      <c r="Q4885" s="290">
        <v>0</v>
      </c>
    </row>
    <row r="4886" spans="1:17" hidden="1" outlineLevel="1" collapsed="1" x14ac:dyDescent="0.25">
      <c r="A4886" s="287"/>
      <c r="B4886" s="287"/>
      <c r="C4886" s="287"/>
      <c r="D4886" s="325">
        <v>100461908</v>
      </c>
      <c r="E4886" s="326"/>
      <c r="F4886" s="326"/>
      <c r="G4886" s="326"/>
      <c r="H4886" s="326"/>
      <c r="I4886" s="327">
        <v>3.72</v>
      </c>
      <c r="J4886" s="326"/>
      <c r="K4886" s="326"/>
      <c r="L4886" s="328"/>
      <c r="M4886" s="326"/>
      <c r="N4886" s="326"/>
      <c r="O4886" s="327">
        <v>3.72</v>
      </c>
      <c r="P4886" s="326"/>
      <c r="Q4886" s="290">
        <v>0</v>
      </c>
    </row>
    <row r="4887" spans="1:17" hidden="1" outlineLevel="1" collapsed="1" x14ac:dyDescent="0.25">
      <c r="A4887" s="287"/>
      <c r="B4887" s="287"/>
      <c r="C4887" s="287"/>
      <c r="D4887" s="325">
        <v>100460973</v>
      </c>
      <c r="E4887" s="326"/>
      <c r="F4887" s="326"/>
      <c r="G4887" s="326"/>
      <c r="H4887" s="326"/>
      <c r="I4887" s="327">
        <v>0.31</v>
      </c>
      <c r="J4887" s="326"/>
      <c r="K4887" s="326"/>
      <c r="L4887" s="328"/>
      <c r="M4887" s="326"/>
      <c r="N4887" s="326"/>
      <c r="O4887" s="327">
        <v>0.31</v>
      </c>
      <c r="P4887" s="326"/>
      <c r="Q4887" s="290">
        <v>0</v>
      </c>
    </row>
    <row r="4888" spans="1:17" hidden="1" outlineLevel="1" collapsed="1" x14ac:dyDescent="0.25">
      <c r="A4888" s="287"/>
      <c r="B4888" s="287"/>
      <c r="C4888" s="287"/>
      <c r="D4888" s="325">
        <v>100461578</v>
      </c>
      <c r="E4888" s="326"/>
      <c r="F4888" s="326"/>
      <c r="G4888" s="326"/>
      <c r="H4888" s="326"/>
      <c r="I4888" s="327">
        <v>4.74</v>
      </c>
      <c r="J4888" s="326"/>
      <c r="K4888" s="326"/>
      <c r="L4888" s="328"/>
      <c r="M4888" s="326"/>
      <c r="N4888" s="326"/>
      <c r="O4888" s="327">
        <v>4.74</v>
      </c>
      <c r="P4888" s="326"/>
      <c r="Q4888" s="290">
        <v>0</v>
      </c>
    </row>
    <row r="4889" spans="1:17" hidden="1" outlineLevel="1" collapsed="1" x14ac:dyDescent="0.25">
      <c r="A4889" s="287"/>
      <c r="B4889" s="287"/>
      <c r="C4889" s="287"/>
      <c r="D4889" s="325">
        <v>100461393</v>
      </c>
      <c r="E4889" s="326"/>
      <c r="F4889" s="326"/>
      <c r="G4889" s="326"/>
      <c r="H4889" s="326"/>
      <c r="I4889" s="327">
        <v>0.35</v>
      </c>
      <c r="J4889" s="326"/>
      <c r="K4889" s="326"/>
      <c r="L4889" s="328"/>
      <c r="M4889" s="326"/>
      <c r="N4889" s="326"/>
      <c r="O4889" s="327">
        <v>0.35</v>
      </c>
      <c r="P4889" s="326"/>
      <c r="Q4889" s="290">
        <v>0</v>
      </c>
    </row>
    <row r="4890" spans="1:17" hidden="1" outlineLevel="1" collapsed="1" x14ac:dyDescent="0.25">
      <c r="A4890" s="287"/>
      <c r="B4890" s="287"/>
      <c r="C4890" s="287"/>
      <c r="D4890" s="325">
        <v>100459306</v>
      </c>
      <c r="E4890" s="326"/>
      <c r="F4890" s="326"/>
      <c r="G4890" s="326"/>
      <c r="H4890" s="326"/>
      <c r="I4890" s="327">
        <v>1.49</v>
      </c>
      <c r="J4890" s="326"/>
      <c r="K4890" s="326"/>
      <c r="L4890" s="328"/>
      <c r="M4890" s="326"/>
      <c r="N4890" s="326"/>
      <c r="O4890" s="327">
        <v>1.49</v>
      </c>
      <c r="P4890" s="326"/>
      <c r="Q4890" s="290">
        <v>0</v>
      </c>
    </row>
    <row r="4891" spans="1:17" hidden="1" outlineLevel="1" collapsed="1" x14ac:dyDescent="0.25">
      <c r="A4891" s="287"/>
      <c r="B4891" s="287"/>
      <c r="C4891" s="287"/>
      <c r="D4891" s="325">
        <v>100459196</v>
      </c>
      <c r="E4891" s="326"/>
      <c r="F4891" s="326"/>
      <c r="G4891" s="326"/>
      <c r="H4891" s="326"/>
      <c r="I4891" s="327">
        <v>0.17449999999999999</v>
      </c>
      <c r="J4891" s="326"/>
      <c r="K4891" s="326"/>
      <c r="L4891" s="328"/>
      <c r="M4891" s="326"/>
      <c r="N4891" s="326"/>
      <c r="O4891" s="327">
        <v>0.17449999999999999</v>
      </c>
      <c r="P4891" s="326"/>
      <c r="Q4891" s="290">
        <v>0</v>
      </c>
    </row>
    <row r="4892" spans="1:17" hidden="1" outlineLevel="1" collapsed="1" x14ac:dyDescent="0.25">
      <c r="A4892" s="287"/>
      <c r="B4892" s="287"/>
      <c r="C4892" s="287"/>
      <c r="D4892" s="325">
        <v>100458763</v>
      </c>
      <c r="E4892" s="326"/>
      <c r="F4892" s="326"/>
      <c r="G4892" s="326"/>
      <c r="H4892" s="326"/>
      <c r="I4892" s="327">
        <v>2.44</v>
      </c>
      <c r="J4892" s="326"/>
      <c r="K4892" s="326"/>
      <c r="L4892" s="328"/>
      <c r="M4892" s="326"/>
      <c r="N4892" s="326"/>
      <c r="O4892" s="327">
        <v>2.44</v>
      </c>
      <c r="P4892" s="326"/>
      <c r="Q4892" s="290">
        <v>0</v>
      </c>
    </row>
    <row r="4893" spans="1:17" hidden="1" outlineLevel="1" collapsed="1" x14ac:dyDescent="0.25">
      <c r="A4893" s="287"/>
      <c r="B4893" s="287"/>
      <c r="C4893" s="287"/>
      <c r="D4893" s="325">
        <v>100460405</v>
      </c>
      <c r="E4893" s="326"/>
      <c r="F4893" s="326"/>
      <c r="G4893" s="326"/>
      <c r="H4893" s="326"/>
      <c r="I4893" s="327">
        <v>0.17449999999999999</v>
      </c>
      <c r="J4893" s="326"/>
      <c r="K4893" s="326"/>
      <c r="L4893" s="328"/>
      <c r="M4893" s="326"/>
      <c r="N4893" s="326"/>
      <c r="O4893" s="327">
        <v>0.17449999999999999</v>
      </c>
      <c r="P4893" s="326"/>
      <c r="Q4893" s="290">
        <v>0</v>
      </c>
    </row>
    <row r="4894" spans="1:17" hidden="1" outlineLevel="1" collapsed="1" x14ac:dyDescent="0.25">
      <c r="A4894" s="287"/>
      <c r="B4894" s="287"/>
      <c r="C4894" s="287"/>
      <c r="D4894" s="325">
        <v>100460289</v>
      </c>
      <c r="E4894" s="326"/>
      <c r="F4894" s="326"/>
      <c r="G4894" s="326"/>
      <c r="H4894" s="326"/>
      <c r="I4894" s="327">
        <v>7.97</v>
      </c>
      <c r="J4894" s="326"/>
      <c r="K4894" s="326"/>
      <c r="L4894" s="328"/>
      <c r="M4894" s="326"/>
      <c r="N4894" s="326"/>
      <c r="O4894" s="327">
        <v>7.97</v>
      </c>
      <c r="P4894" s="326"/>
      <c r="Q4894" s="290">
        <v>0</v>
      </c>
    </row>
    <row r="4895" spans="1:17" hidden="1" outlineLevel="1" collapsed="1" x14ac:dyDescent="0.25">
      <c r="A4895" s="287"/>
      <c r="B4895" s="287"/>
      <c r="C4895" s="287"/>
      <c r="D4895" s="325">
        <v>100460290</v>
      </c>
      <c r="E4895" s="326"/>
      <c r="F4895" s="326"/>
      <c r="G4895" s="326"/>
      <c r="H4895" s="326"/>
      <c r="I4895" s="327">
        <v>2.31</v>
      </c>
      <c r="J4895" s="326"/>
      <c r="K4895" s="326"/>
      <c r="L4895" s="328"/>
      <c r="M4895" s="326"/>
      <c r="N4895" s="326"/>
      <c r="O4895" s="327">
        <v>2.31</v>
      </c>
      <c r="P4895" s="326"/>
      <c r="Q4895" s="290">
        <v>0</v>
      </c>
    </row>
    <row r="4896" spans="1:17" hidden="1" outlineLevel="1" collapsed="1" x14ac:dyDescent="0.25">
      <c r="A4896" s="287"/>
      <c r="B4896" s="287"/>
      <c r="C4896" s="287"/>
      <c r="D4896" s="325">
        <v>100460194</v>
      </c>
      <c r="E4896" s="326"/>
      <c r="F4896" s="326"/>
      <c r="G4896" s="326"/>
      <c r="H4896" s="326"/>
      <c r="I4896" s="327">
        <v>1.42</v>
      </c>
      <c r="J4896" s="326"/>
      <c r="K4896" s="326"/>
      <c r="L4896" s="328"/>
      <c r="M4896" s="326"/>
      <c r="N4896" s="326"/>
      <c r="O4896" s="327">
        <v>1.42</v>
      </c>
      <c r="P4896" s="326"/>
      <c r="Q4896" s="290">
        <v>0</v>
      </c>
    </row>
    <row r="4897" spans="1:17" hidden="1" outlineLevel="1" collapsed="1" x14ac:dyDescent="0.25">
      <c r="A4897" s="287"/>
      <c r="B4897" s="287"/>
      <c r="C4897" s="287"/>
      <c r="D4897" s="325">
        <v>100459658</v>
      </c>
      <c r="E4897" s="326"/>
      <c r="F4897" s="326"/>
      <c r="G4897" s="326"/>
      <c r="H4897" s="326"/>
      <c r="I4897" s="327">
        <v>0.39</v>
      </c>
      <c r="J4897" s="326"/>
      <c r="K4897" s="326"/>
      <c r="L4897" s="328"/>
      <c r="M4897" s="326"/>
      <c r="N4897" s="326"/>
      <c r="O4897" s="327">
        <v>0.39</v>
      </c>
      <c r="P4897" s="326"/>
      <c r="Q4897" s="290">
        <v>0</v>
      </c>
    </row>
    <row r="4898" spans="1:17" hidden="1" outlineLevel="1" collapsed="1" x14ac:dyDescent="0.25">
      <c r="A4898" s="287"/>
      <c r="B4898" s="287"/>
      <c r="C4898" s="287"/>
      <c r="D4898" s="325">
        <v>100459867</v>
      </c>
      <c r="E4898" s="326"/>
      <c r="F4898" s="326"/>
      <c r="G4898" s="326"/>
      <c r="H4898" s="326"/>
      <c r="I4898" s="327">
        <v>0.17449999999999999</v>
      </c>
      <c r="J4898" s="326"/>
      <c r="K4898" s="326"/>
      <c r="L4898" s="328"/>
      <c r="M4898" s="326"/>
      <c r="N4898" s="326"/>
      <c r="O4898" s="327">
        <v>0.17449999999999999</v>
      </c>
      <c r="P4898" s="326"/>
      <c r="Q4898" s="290">
        <v>0</v>
      </c>
    </row>
    <row r="4899" spans="1:17" hidden="1" outlineLevel="1" collapsed="1" x14ac:dyDescent="0.25">
      <c r="A4899" s="287"/>
      <c r="B4899" s="287"/>
      <c r="C4899" s="287"/>
      <c r="D4899" s="325">
        <v>100463497</v>
      </c>
      <c r="E4899" s="326"/>
      <c r="F4899" s="326"/>
      <c r="G4899" s="326"/>
      <c r="H4899" s="326"/>
      <c r="I4899" s="327">
        <v>1.02</v>
      </c>
      <c r="J4899" s="326"/>
      <c r="K4899" s="326"/>
      <c r="L4899" s="328"/>
      <c r="M4899" s="326"/>
      <c r="N4899" s="326"/>
      <c r="O4899" s="327">
        <v>1.02</v>
      </c>
      <c r="P4899" s="326"/>
      <c r="Q4899" s="290">
        <v>0</v>
      </c>
    </row>
    <row r="4900" spans="1:17" hidden="1" outlineLevel="1" collapsed="1" x14ac:dyDescent="0.25">
      <c r="A4900" s="287"/>
      <c r="B4900" s="287"/>
      <c r="C4900" s="287"/>
      <c r="D4900" s="325">
        <v>100463504</v>
      </c>
      <c r="E4900" s="326"/>
      <c r="F4900" s="326"/>
      <c r="G4900" s="326"/>
      <c r="H4900" s="326"/>
      <c r="I4900" s="327">
        <v>5.92</v>
      </c>
      <c r="J4900" s="326"/>
      <c r="K4900" s="326"/>
      <c r="L4900" s="328"/>
      <c r="M4900" s="326"/>
      <c r="N4900" s="326"/>
      <c r="O4900" s="327">
        <v>5.92</v>
      </c>
      <c r="P4900" s="326"/>
      <c r="Q4900" s="290">
        <v>0</v>
      </c>
    </row>
    <row r="4901" spans="1:17" hidden="1" outlineLevel="1" collapsed="1" x14ac:dyDescent="0.25">
      <c r="A4901" s="287"/>
      <c r="B4901" s="287"/>
      <c r="C4901" s="287"/>
      <c r="D4901" s="325">
        <v>100463601</v>
      </c>
      <c r="E4901" s="326"/>
      <c r="F4901" s="326"/>
      <c r="G4901" s="326"/>
      <c r="H4901" s="326"/>
      <c r="I4901" s="327">
        <v>0.47</v>
      </c>
      <c r="J4901" s="326"/>
      <c r="K4901" s="326"/>
      <c r="L4901" s="328"/>
      <c r="M4901" s="326"/>
      <c r="N4901" s="326"/>
      <c r="O4901" s="327">
        <v>0.47</v>
      </c>
      <c r="P4901" s="326"/>
      <c r="Q4901" s="290">
        <v>0</v>
      </c>
    </row>
    <row r="4902" spans="1:17" hidden="1" outlineLevel="1" collapsed="1" x14ac:dyDescent="0.25">
      <c r="A4902" s="287"/>
      <c r="B4902" s="287"/>
      <c r="C4902" s="287"/>
      <c r="D4902" s="325">
        <v>100462948</v>
      </c>
      <c r="E4902" s="326"/>
      <c r="F4902" s="326"/>
      <c r="G4902" s="326"/>
      <c r="H4902" s="326"/>
      <c r="I4902" s="327">
        <v>4.16</v>
      </c>
      <c r="J4902" s="326"/>
      <c r="K4902" s="326"/>
      <c r="L4902" s="328"/>
      <c r="M4902" s="326"/>
      <c r="N4902" s="326"/>
      <c r="O4902" s="327">
        <v>4.16</v>
      </c>
      <c r="P4902" s="326"/>
      <c r="Q4902" s="290">
        <v>0</v>
      </c>
    </row>
    <row r="4903" spans="1:17" hidden="1" outlineLevel="1" collapsed="1" x14ac:dyDescent="0.25">
      <c r="A4903" s="287"/>
      <c r="B4903" s="287"/>
      <c r="C4903" s="287"/>
      <c r="D4903" s="325">
        <v>100463281</v>
      </c>
      <c r="E4903" s="326"/>
      <c r="F4903" s="326"/>
      <c r="G4903" s="326"/>
      <c r="H4903" s="326"/>
      <c r="I4903" s="327">
        <v>0.09</v>
      </c>
      <c r="J4903" s="326"/>
      <c r="K4903" s="326"/>
      <c r="L4903" s="328"/>
      <c r="M4903" s="326"/>
      <c r="N4903" s="326"/>
      <c r="O4903" s="327">
        <v>0.09</v>
      </c>
      <c r="P4903" s="326"/>
      <c r="Q4903" s="290">
        <v>0</v>
      </c>
    </row>
    <row r="4904" spans="1:17" hidden="1" outlineLevel="1" collapsed="1" x14ac:dyDescent="0.25">
      <c r="A4904" s="287"/>
      <c r="B4904" s="287"/>
      <c r="C4904" s="339" t="s">
        <v>312</v>
      </c>
      <c r="D4904" s="340"/>
      <c r="E4904" s="340"/>
      <c r="F4904" s="340"/>
      <c r="G4904" s="340"/>
      <c r="H4904" s="340"/>
      <c r="I4904" s="341">
        <v>49.923500000000004</v>
      </c>
      <c r="J4904" s="340"/>
      <c r="K4904" s="340"/>
      <c r="L4904" s="342"/>
      <c r="M4904" s="340"/>
      <c r="N4904" s="340"/>
      <c r="O4904" s="341">
        <v>49.923500000000004</v>
      </c>
      <c r="P4904" s="340"/>
      <c r="Q4904" s="291">
        <v>0</v>
      </c>
    </row>
    <row r="4905" spans="1:17" collapsed="1" x14ac:dyDescent="0.25">
      <c r="A4905" s="287"/>
      <c r="C4905" s="329" t="s">
        <v>313</v>
      </c>
      <c r="D4905" s="330"/>
      <c r="E4905" s="330"/>
      <c r="F4905" s="330"/>
      <c r="G4905" s="330"/>
      <c r="H4905" s="330"/>
      <c r="I4905" s="332">
        <v>170.27149999999978</v>
      </c>
      <c r="J4905" s="330"/>
      <c r="K4905" s="330"/>
      <c r="L4905" s="331"/>
      <c r="M4905" s="330"/>
      <c r="N4905" s="330"/>
      <c r="O4905" s="332">
        <v>170.27149999999978</v>
      </c>
      <c r="P4905" s="330"/>
      <c r="Q4905" s="289">
        <v>0</v>
      </c>
    </row>
    <row r="4906" spans="1:17" hidden="1" outlineLevel="1" collapsed="1" x14ac:dyDescent="0.25">
      <c r="A4906" s="287"/>
      <c r="B4906" s="287"/>
      <c r="C4906" s="287"/>
      <c r="D4906" s="325">
        <v>100463109</v>
      </c>
      <c r="E4906" s="326"/>
      <c r="F4906" s="326"/>
      <c r="G4906" s="326"/>
      <c r="H4906" s="326"/>
      <c r="I4906" s="327">
        <v>0.21</v>
      </c>
      <c r="J4906" s="326"/>
      <c r="K4906" s="326"/>
      <c r="L4906" s="328"/>
      <c r="M4906" s="326"/>
      <c r="N4906" s="326"/>
      <c r="O4906" s="327">
        <v>0.21</v>
      </c>
      <c r="P4906" s="326"/>
      <c r="Q4906" s="290">
        <v>0</v>
      </c>
    </row>
    <row r="4907" spans="1:17" hidden="1" outlineLevel="1" collapsed="1" x14ac:dyDescent="0.25">
      <c r="A4907" s="287"/>
      <c r="B4907" s="287"/>
      <c r="C4907" s="287"/>
      <c r="D4907" s="325">
        <v>100463059</v>
      </c>
      <c r="E4907" s="326"/>
      <c r="F4907" s="326"/>
      <c r="G4907" s="326"/>
      <c r="H4907" s="326"/>
      <c r="I4907" s="327">
        <v>3.96</v>
      </c>
      <c r="J4907" s="326"/>
      <c r="K4907" s="326"/>
      <c r="L4907" s="328"/>
      <c r="M4907" s="326"/>
      <c r="N4907" s="326"/>
      <c r="O4907" s="327">
        <v>3.96</v>
      </c>
      <c r="P4907" s="326"/>
      <c r="Q4907" s="290">
        <v>0</v>
      </c>
    </row>
    <row r="4908" spans="1:17" hidden="1" outlineLevel="1" collapsed="1" x14ac:dyDescent="0.25">
      <c r="A4908" s="287"/>
      <c r="B4908" s="287"/>
      <c r="C4908" s="287"/>
      <c r="D4908" s="325">
        <v>100463037</v>
      </c>
      <c r="E4908" s="326"/>
      <c r="F4908" s="326"/>
      <c r="G4908" s="326"/>
      <c r="H4908" s="326"/>
      <c r="I4908" s="327">
        <v>2.71</v>
      </c>
      <c r="J4908" s="326"/>
      <c r="K4908" s="326"/>
      <c r="L4908" s="328"/>
      <c r="M4908" s="326"/>
      <c r="N4908" s="326"/>
      <c r="O4908" s="327">
        <v>2.71</v>
      </c>
      <c r="P4908" s="326"/>
      <c r="Q4908" s="290">
        <v>0</v>
      </c>
    </row>
    <row r="4909" spans="1:17" hidden="1" outlineLevel="1" collapsed="1" x14ac:dyDescent="0.25">
      <c r="A4909" s="287"/>
      <c r="B4909" s="287"/>
      <c r="C4909" s="287"/>
      <c r="D4909" s="325">
        <v>100463131</v>
      </c>
      <c r="E4909" s="326"/>
      <c r="F4909" s="326"/>
      <c r="G4909" s="326"/>
      <c r="H4909" s="326"/>
      <c r="I4909" s="327">
        <v>0.17449999999999999</v>
      </c>
      <c r="J4909" s="326"/>
      <c r="K4909" s="326"/>
      <c r="L4909" s="328"/>
      <c r="M4909" s="326"/>
      <c r="N4909" s="326"/>
      <c r="O4909" s="327">
        <v>0.17449999999999999</v>
      </c>
      <c r="P4909" s="326"/>
      <c r="Q4909" s="290">
        <v>0</v>
      </c>
    </row>
    <row r="4910" spans="1:17" hidden="1" outlineLevel="1" collapsed="1" x14ac:dyDescent="0.25">
      <c r="A4910" s="287"/>
      <c r="B4910" s="287"/>
      <c r="C4910" s="287"/>
      <c r="D4910" s="325">
        <v>100463135</v>
      </c>
      <c r="E4910" s="326"/>
      <c r="F4910" s="326"/>
      <c r="G4910" s="326"/>
      <c r="H4910" s="326"/>
      <c r="I4910" s="327">
        <v>0.17449999999999999</v>
      </c>
      <c r="J4910" s="326"/>
      <c r="K4910" s="326"/>
      <c r="L4910" s="328"/>
      <c r="M4910" s="326"/>
      <c r="N4910" s="326"/>
      <c r="O4910" s="327">
        <v>0.17449999999999999</v>
      </c>
      <c r="P4910" s="326"/>
      <c r="Q4910" s="290">
        <v>0</v>
      </c>
    </row>
    <row r="4911" spans="1:17" hidden="1" outlineLevel="1" collapsed="1" x14ac:dyDescent="0.25">
      <c r="A4911" s="287"/>
      <c r="B4911" s="287"/>
      <c r="C4911" s="287"/>
      <c r="D4911" s="325">
        <v>100463117</v>
      </c>
      <c r="E4911" s="326"/>
      <c r="F4911" s="326"/>
      <c r="G4911" s="326"/>
      <c r="H4911" s="326"/>
      <c r="I4911" s="327">
        <v>1.33</v>
      </c>
      <c r="J4911" s="326"/>
      <c r="K4911" s="326"/>
      <c r="L4911" s="328"/>
      <c r="M4911" s="326"/>
      <c r="N4911" s="326"/>
      <c r="O4911" s="327">
        <v>1.33</v>
      </c>
      <c r="P4911" s="326"/>
      <c r="Q4911" s="290">
        <v>0</v>
      </c>
    </row>
    <row r="4912" spans="1:17" hidden="1" outlineLevel="1" collapsed="1" x14ac:dyDescent="0.25">
      <c r="A4912" s="287"/>
      <c r="B4912" s="287"/>
      <c r="C4912" s="287"/>
      <c r="D4912" s="325">
        <v>100462833</v>
      </c>
      <c r="E4912" s="326"/>
      <c r="F4912" s="326"/>
      <c r="G4912" s="326"/>
      <c r="H4912" s="326"/>
      <c r="I4912" s="327">
        <v>0.55000000000000004</v>
      </c>
      <c r="J4912" s="326"/>
      <c r="K4912" s="326"/>
      <c r="L4912" s="328"/>
      <c r="M4912" s="326"/>
      <c r="N4912" s="326"/>
      <c r="O4912" s="327">
        <v>0.55000000000000004</v>
      </c>
      <c r="P4912" s="326"/>
      <c r="Q4912" s="290">
        <v>0</v>
      </c>
    </row>
    <row r="4913" spans="1:17" hidden="1" outlineLevel="1" collapsed="1" x14ac:dyDescent="0.25">
      <c r="A4913" s="287"/>
      <c r="B4913" s="287"/>
      <c r="C4913" s="287"/>
      <c r="D4913" s="325">
        <v>100462841</v>
      </c>
      <c r="E4913" s="326"/>
      <c r="F4913" s="326"/>
      <c r="G4913" s="326"/>
      <c r="H4913" s="326"/>
      <c r="I4913" s="327">
        <v>0.17449999999999999</v>
      </c>
      <c r="J4913" s="326"/>
      <c r="K4913" s="326"/>
      <c r="L4913" s="328"/>
      <c r="M4913" s="326"/>
      <c r="N4913" s="326"/>
      <c r="O4913" s="327">
        <v>0.17449999999999999</v>
      </c>
      <c r="P4913" s="326"/>
      <c r="Q4913" s="290">
        <v>0</v>
      </c>
    </row>
    <row r="4914" spans="1:17" hidden="1" outlineLevel="1" collapsed="1" x14ac:dyDescent="0.25">
      <c r="A4914" s="287"/>
      <c r="B4914" s="287"/>
      <c r="C4914" s="287"/>
      <c r="D4914" s="325">
        <v>100462879</v>
      </c>
      <c r="E4914" s="326"/>
      <c r="F4914" s="326"/>
      <c r="G4914" s="326"/>
      <c r="H4914" s="326"/>
      <c r="I4914" s="327">
        <v>1.32</v>
      </c>
      <c r="J4914" s="326"/>
      <c r="K4914" s="326"/>
      <c r="L4914" s="328"/>
      <c r="M4914" s="326"/>
      <c r="N4914" s="326"/>
      <c r="O4914" s="327">
        <v>1.32</v>
      </c>
      <c r="P4914" s="326"/>
      <c r="Q4914" s="290">
        <v>0</v>
      </c>
    </row>
    <row r="4915" spans="1:17" hidden="1" outlineLevel="1" collapsed="1" x14ac:dyDescent="0.25">
      <c r="A4915" s="287"/>
      <c r="B4915" s="287"/>
      <c r="C4915" s="287"/>
      <c r="D4915" s="325">
        <v>100462887</v>
      </c>
      <c r="E4915" s="326"/>
      <c r="F4915" s="326"/>
      <c r="G4915" s="326"/>
      <c r="H4915" s="326"/>
      <c r="I4915" s="327">
        <v>0.86</v>
      </c>
      <c r="J4915" s="326"/>
      <c r="K4915" s="326"/>
      <c r="L4915" s="328"/>
      <c r="M4915" s="326"/>
      <c r="N4915" s="326"/>
      <c r="O4915" s="327">
        <v>0.86</v>
      </c>
      <c r="P4915" s="326"/>
      <c r="Q4915" s="290">
        <v>0</v>
      </c>
    </row>
    <row r="4916" spans="1:17" hidden="1" outlineLevel="1" collapsed="1" x14ac:dyDescent="0.25">
      <c r="A4916" s="287"/>
      <c r="B4916" s="287"/>
      <c r="C4916" s="287"/>
      <c r="D4916" s="325">
        <v>100462911</v>
      </c>
      <c r="E4916" s="326"/>
      <c r="F4916" s="326"/>
      <c r="G4916" s="326"/>
      <c r="H4916" s="326"/>
      <c r="I4916" s="327">
        <v>0.17449999999999999</v>
      </c>
      <c r="J4916" s="326"/>
      <c r="K4916" s="326"/>
      <c r="L4916" s="328"/>
      <c r="M4916" s="326"/>
      <c r="N4916" s="326"/>
      <c r="O4916" s="327">
        <v>0.17449999999999999</v>
      </c>
      <c r="P4916" s="326"/>
      <c r="Q4916" s="290">
        <v>0</v>
      </c>
    </row>
    <row r="4917" spans="1:17" hidden="1" outlineLevel="1" collapsed="1" x14ac:dyDescent="0.25">
      <c r="A4917" s="287"/>
      <c r="B4917" s="287"/>
      <c r="C4917" s="287"/>
      <c r="D4917" s="325">
        <v>100463000</v>
      </c>
      <c r="E4917" s="326"/>
      <c r="F4917" s="326"/>
      <c r="G4917" s="326"/>
      <c r="H4917" s="326"/>
      <c r="I4917" s="327">
        <v>0.12</v>
      </c>
      <c r="J4917" s="326"/>
      <c r="K4917" s="326"/>
      <c r="L4917" s="328"/>
      <c r="M4917" s="326"/>
      <c r="N4917" s="326"/>
      <c r="O4917" s="327">
        <v>0.12</v>
      </c>
      <c r="P4917" s="326"/>
      <c r="Q4917" s="290">
        <v>0</v>
      </c>
    </row>
    <row r="4918" spans="1:17" hidden="1" outlineLevel="1" collapsed="1" x14ac:dyDescent="0.25">
      <c r="A4918" s="287"/>
      <c r="B4918" s="287"/>
      <c r="C4918" s="287"/>
      <c r="D4918" s="325">
        <v>100462995</v>
      </c>
      <c r="E4918" s="326"/>
      <c r="F4918" s="326"/>
      <c r="G4918" s="326"/>
      <c r="H4918" s="326"/>
      <c r="I4918" s="327">
        <v>0.11</v>
      </c>
      <c r="J4918" s="326"/>
      <c r="K4918" s="326"/>
      <c r="L4918" s="328"/>
      <c r="M4918" s="326"/>
      <c r="N4918" s="326"/>
      <c r="O4918" s="327">
        <v>0.11</v>
      </c>
      <c r="P4918" s="326"/>
      <c r="Q4918" s="290">
        <v>0</v>
      </c>
    </row>
    <row r="4919" spans="1:17" hidden="1" outlineLevel="1" collapsed="1" x14ac:dyDescent="0.25">
      <c r="A4919" s="287"/>
      <c r="B4919" s="287"/>
      <c r="C4919" s="287"/>
      <c r="D4919" s="325">
        <v>100462998</v>
      </c>
      <c r="E4919" s="326"/>
      <c r="F4919" s="326"/>
      <c r="G4919" s="326"/>
      <c r="H4919" s="326"/>
      <c r="I4919" s="327">
        <v>0.17449999999999999</v>
      </c>
      <c r="J4919" s="326"/>
      <c r="K4919" s="326"/>
      <c r="L4919" s="328"/>
      <c r="M4919" s="326"/>
      <c r="N4919" s="326"/>
      <c r="O4919" s="327">
        <v>0.17449999999999999</v>
      </c>
      <c r="P4919" s="326"/>
      <c r="Q4919" s="290">
        <v>0</v>
      </c>
    </row>
    <row r="4920" spans="1:17" hidden="1" outlineLevel="1" collapsed="1" x14ac:dyDescent="0.25">
      <c r="A4920" s="287"/>
      <c r="B4920" s="287"/>
      <c r="C4920" s="287"/>
      <c r="D4920" s="325">
        <v>100462961</v>
      </c>
      <c r="E4920" s="326"/>
      <c r="F4920" s="326"/>
      <c r="G4920" s="326"/>
      <c r="H4920" s="326"/>
      <c r="I4920" s="327">
        <v>0.17449999999999999</v>
      </c>
      <c r="J4920" s="326"/>
      <c r="K4920" s="326"/>
      <c r="L4920" s="328"/>
      <c r="M4920" s="326"/>
      <c r="N4920" s="326"/>
      <c r="O4920" s="327">
        <v>0.17449999999999999</v>
      </c>
      <c r="P4920" s="326"/>
      <c r="Q4920" s="290">
        <v>0</v>
      </c>
    </row>
    <row r="4921" spans="1:17" hidden="1" outlineLevel="1" collapsed="1" x14ac:dyDescent="0.25">
      <c r="A4921" s="287"/>
      <c r="B4921" s="287"/>
      <c r="C4921" s="287"/>
      <c r="D4921" s="325">
        <v>100462955</v>
      </c>
      <c r="E4921" s="326"/>
      <c r="F4921" s="326"/>
      <c r="G4921" s="326"/>
      <c r="H4921" s="326"/>
      <c r="I4921" s="327">
        <v>0.64</v>
      </c>
      <c r="J4921" s="326"/>
      <c r="K4921" s="326"/>
      <c r="L4921" s="328"/>
      <c r="M4921" s="326"/>
      <c r="N4921" s="326"/>
      <c r="O4921" s="327">
        <v>0.64</v>
      </c>
      <c r="P4921" s="326"/>
      <c r="Q4921" s="290">
        <v>0</v>
      </c>
    </row>
    <row r="4922" spans="1:17" hidden="1" outlineLevel="1" collapsed="1" x14ac:dyDescent="0.25">
      <c r="A4922" s="287"/>
      <c r="B4922" s="287"/>
      <c r="C4922" s="287"/>
      <c r="D4922" s="325">
        <v>100462964</v>
      </c>
      <c r="E4922" s="326"/>
      <c r="F4922" s="326"/>
      <c r="G4922" s="326"/>
      <c r="H4922" s="326"/>
      <c r="I4922" s="327">
        <v>0.12</v>
      </c>
      <c r="J4922" s="326"/>
      <c r="K4922" s="326"/>
      <c r="L4922" s="328"/>
      <c r="M4922" s="326"/>
      <c r="N4922" s="326"/>
      <c r="O4922" s="327">
        <v>0.12</v>
      </c>
      <c r="P4922" s="326"/>
      <c r="Q4922" s="290">
        <v>0</v>
      </c>
    </row>
    <row r="4923" spans="1:17" hidden="1" outlineLevel="1" collapsed="1" x14ac:dyDescent="0.25">
      <c r="A4923" s="287"/>
      <c r="B4923" s="287"/>
      <c r="C4923" s="287"/>
      <c r="D4923" s="325">
        <v>100462966</v>
      </c>
      <c r="E4923" s="326"/>
      <c r="F4923" s="326"/>
      <c r="G4923" s="326"/>
      <c r="H4923" s="326"/>
      <c r="I4923" s="327">
        <v>0.14000000000000001</v>
      </c>
      <c r="J4923" s="326"/>
      <c r="K4923" s="326"/>
      <c r="L4923" s="328"/>
      <c r="M4923" s="326"/>
      <c r="N4923" s="326"/>
      <c r="O4923" s="327">
        <v>0.14000000000000001</v>
      </c>
      <c r="P4923" s="326"/>
      <c r="Q4923" s="290">
        <v>0</v>
      </c>
    </row>
    <row r="4924" spans="1:17" hidden="1" outlineLevel="1" collapsed="1" x14ac:dyDescent="0.25">
      <c r="A4924" s="287"/>
      <c r="B4924" s="287"/>
      <c r="C4924" s="287"/>
      <c r="D4924" s="325">
        <v>100462967</v>
      </c>
      <c r="E4924" s="326"/>
      <c r="F4924" s="326"/>
      <c r="G4924" s="326"/>
      <c r="H4924" s="326"/>
      <c r="I4924" s="327">
        <v>0.14000000000000001</v>
      </c>
      <c r="J4924" s="326"/>
      <c r="K4924" s="326"/>
      <c r="L4924" s="328"/>
      <c r="M4924" s="326"/>
      <c r="N4924" s="326"/>
      <c r="O4924" s="327">
        <v>0.14000000000000001</v>
      </c>
      <c r="P4924" s="326"/>
      <c r="Q4924" s="290">
        <v>0</v>
      </c>
    </row>
    <row r="4925" spans="1:17" hidden="1" outlineLevel="1" collapsed="1" x14ac:dyDescent="0.25">
      <c r="A4925" s="287"/>
      <c r="B4925" s="287"/>
      <c r="C4925" s="287"/>
      <c r="D4925" s="325">
        <v>100462973</v>
      </c>
      <c r="E4925" s="326"/>
      <c r="F4925" s="326"/>
      <c r="G4925" s="326"/>
      <c r="H4925" s="326"/>
      <c r="I4925" s="327">
        <v>0.22</v>
      </c>
      <c r="J4925" s="326"/>
      <c r="K4925" s="326"/>
      <c r="L4925" s="328"/>
      <c r="M4925" s="326"/>
      <c r="N4925" s="326"/>
      <c r="O4925" s="327">
        <v>0.22</v>
      </c>
      <c r="P4925" s="326"/>
      <c r="Q4925" s="290">
        <v>0</v>
      </c>
    </row>
    <row r="4926" spans="1:17" hidden="1" outlineLevel="1" collapsed="1" x14ac:dyDescent="0.25">
      <c r="A4926" s="287"/>
      <c r="B4926" s="287"/>
      <c r="C4926" s="287"/>
      <c r="D4926" s="325">
        <v>100462975</v>
      </c>
      <c r="E4926" s="326"/>
      <c r="F4926" s="326"/>
      <c r="G4926" s="326"/>
      <c r="H4926" s="326"/>
      <c r="I4926" s="327">
        <v>0.17449999999999999</v>
      </c>
      <c r="J4926" s="326"/>
      <c r="K4926" s="326"/>
      <c r="L4926" s="328"/>
      <c r="M4926" s="326"/>
      <c r="N4926" s="326"/>
      <c r="O4926" s="327">
        <v>0.17449999999999999</v>
      </c>
      <c r="P4926" s="326"/>
      <c r="Q4926" s="290">
        <v>0</v>
      </c>
    </row>
    <row r="4927" spans="1:17" hidden="1" outlineLevel="1" collapsed="1" x14ac:dyDescent="0.25">
      <c r="A4927" s="287"/>
      <c r="B4927" s="287"/>
      <c r="C4927" s="287"/>
      <c r="D4927" s="325">
        <v>100462976</v>
      </c>
      <c r="E4927" s="326"/>
      <c r="F4927" s="326"/>
      <c r="G4927" s="326"/>
      <c r="H4927" s="326"/>
      <c r="I4927" s="327">
        <v>0.17449999999999999</v>
      </c>
      <c r="J4927" s="326"/>
      <c r="K4927" s="326"/>
      <c r="L4927" s="328"/>
      <c r="M4927" s="326"/>
      <c r="N4927" s="326"/>
      <c r="O4927" s="327">
        <v>0.17449999999999999</v>
      </c>
      <c r="P4927" s="326"/>
      <c r="Q4927" s="290">
        <v>0</v>
      </c>
    </row>
    <row r="4928" spans="1:17" hidden="1" outlineLevel="1" collapsed="1" x14ac:dyDescent="0.25">
      <c r="A4928" s="287"/>
      <c r="B4928" s="287"/>
      <c r="C4928" s="287"/>
      <c r="D4928" s="325">
        <v>100462977</v>
      </c>
      <c r="E4928" s="326"/>
      <c r="F4928" s="326"/>
      <c r="G4928" s="326"/>
      <c r="H4928" s="326"/>
      <c r="I4928" s="327">
        <v>0.17449999999999999</v>
      </c>
      <c r="J4928" s="326"/>
      <c r="K4928" s="326"/>
      <c r="L4928" s="328"/>
      <c r="M4928" s="326"/>
      <c r="N4928" s="326"/>
      <c r="O4928" s="327">
        <v>0.17449999999999999</v>
      </c>
      <c r="P4928" s="326"/>
      <c r="Q4928" s="290">
        <v>0</v>
      </c>
    </row>
    <row r="4929" spans="1:17" hidden="1" outlineLevel="1" collapsed="1" x14ac:dyDescent="0.25">
      <c r="A4929" s="287"/>
      <c r="B4929" s="287"/>
      <c r="C4929" s="287"/>
      <c r="D4929" s="325">
        <v>100462981</v>
      </c>
      <c r="E4929" s="326"/>
      <c r="F4929" s="326"/>
      <c r="G4929" s="326"/>
      <c r="H4929" s="326"/>
      <c r="I4929" s="327">
        <v>0.16</v>
      </c>
      <c r="J4929" s="326"/>
      <c r="K4929" s="326"/>
      <c r="L4929" s="328"/>
      <c r="M4929" s="326"/>
      <c r="N4929" s="326"/>
      <c r="O4929" s="327">
        <v>0.16</v>
      </c>
      <c r="P4929" s="326"/>
      <c r="Q4929" s="290">
        <v>0</v>
      </c>
    </row>
    <row r="4930" spans="1:17" hidden="1" outlineLevel="1" collapsed="1" x14ac:dyDescent="0.25">
      <c r="A4930" s="287"/>
      <c r="B4930" s="287"/>
      <c r="C4930" s="287"/>
      <c r="D4930" s="325">
        <v>100462919</v>
      </c>
      <c r="E4930" s="326"/>
      <c r="F4930" s="326"/>
      <c r="G4930" s="326"/>
      <c r="H4930" s="326"/>
      <c r="I4930" s="327">
        <v>1.67</v>
      </c>
      <c r="J4930" s="326"/>
      <c r="K4930" s="326"/>
      <c r="L4930" s="328"/>
      <c r="M4930" s="326"/>
      <c r="N4930" s="326"/>
      <c r="O4930" s="327">
        <v>1.67</v>
      </c>
      <c r="P4930" s="326"/>
      <c r="Q4930" s="290">
        <v>0</v>
      </c>
    </row>
    <row r="4931" spans="1:17" hidden="1" outlineLevel="1" collapsed="1" x14ac:dyDescent="0.25">
      <c r="A4931" s="287"/>
      <c r="B4931" s="287"/>
      <c r="C4931" s="287"/>
      <c r="D4931" s="325">
        <v>100462928</v>
      </c>
      <c r="E4931" s="326"/>
      <c r="F4931" s="326"/>
      <c r="G4931" s="326"/>
      <c r="H4931" s="326"/>
      <c r="I4931" s="327">
        <v>0.17449999999999999</v>
      </c>
      <c r="J4931" s="326"/>
      <c r="K4931" s="326"/>
      <c r="L4931" s="328"/>
      <c r="M4931" s="326"/>
      <c r="N4931" s="326"/>
      <c r="O4931" s="327">
        <v>0.17449999999999999</v>
      </c>
      <c r="P4931" s="326"/>
      <c r="Q4931" s="290">
        <v>0</v>
      </c>
    </row>
    <row r="4932" spans="1:17" hidden="1" outlineLevel="1" collapsed="1" x14ac:dyDescent="0.25">
      <c r="A4932" s="287"/>
      <c r="B4932" s="287"/>
      <c r="C4932" s="287"/>
      <c r="D4932" s="325">
        <v>100462556</v>
      </c>
      <c r="E4932" s="326"/>
      <c r="F4932" s="326"/>
      <c r="G4932" s="326"/>
      <c r="H4932" s="326"/>
      <c r="I4932" s="327">
        <v>0.17449999999999999</v>
      </c>
      <c r="J4932" s="326"/>
      <c r="K4932" s="326"/>
      <c r="L4932" s="328"/>
      <c r="M4932" s="326"/>
      <c r="N4932" s="326"/>
      <c r="O4932" s="327">
        <v>0.17449999999999999</v>
      </c>
      <c r="P4932" s="326"/>
      <c r="Q4932" s="290">
        <v>0</v>
      </c>
    </row>
    <row r="4933" spans="1:17" hidden="1" outlineLevel="1" collapsed="1" x14ac:dyDescent="0.25">
      <c r="A4933" s="287"/>
      <c r="B4933" s="287"/>
      <c r="C4933" s="287"/>
      <c r="D4933" s="325">
        <v>100462641</v>
      </c>
      <c r="E4933" s="326"/>
      <c r="F4933" s="326"/>
      <c r="G4933" s="326"/>
      <c r="H4933" s="326"/>
      <c r="I4933" s="327">
        <v>0.17449999999999999</v>
      </c>
      <c r="J4933" s="326"/>
      <c r="K4933" s="326"/>
      <c r="L4933" s="328"/>
      <c r="M4933" s="326"/>
      <c r="N4933" s="326"/>
      <c r="O4933" s="327">
        <v>0.17449999999999999</v>
      </c>
      <c r="P4933" s="326"/>
      <c r="Q4933" s="290">
        <v>0</v>
      </c>
    </row>
    <row r="4934" spans="1:17" hidden="1" outlineLevel="1" collapsed="1" x14ac:dyDescent="0.25">
      <c r="A4934" s="287"/>
      <c r="B4934" s="287"/>
      <c r="C4934" s="287"/>
      <c r="D4934" s="325">
        <v>100462444</v>
      </c>
      <c r="E4934" s="326"/>
      <c r="F4934" s="326"/>
      <c r="G4934" s="326"/>
      <c r="H4934" s="326"/>
      <c r="I4934" s="327">
        <v>0.17449999999999999</v>
      </c>
      <c r="J4934" s="326"/>
      <c r="K4934" s="326"/>
      <c r="L4934" s="328"/>
      <c r="M4934" s="326"/>
      <c r="N4934" s="326"/>
      <c r="O4934" s="327">
        <v>0.17449999999999999</v>
      </c>
      <c r="P4934" s="326"/>
      <c r="Q4934" s="290">
        <v>0</v>
      </c>
    </row>
    <row r="4935" spans="1:17" hidden="1" outlineLevel="1" collapsed="1" x14ac:dyDescent="0.25">
      <c r="A4935" s="287"/>
      <c r="B4935" s="287"/>
      <c r="C4935" s="287"/>
      <c r="D4935" s="325">
        <v>100462452</v>
      </c>
      <c r="E4935" s="326"/>
      <c r="F4935" s="326"/>
      <c r="G4935" s="326"/>
      <c r="H4935" s="326"/>
      <c r="I4935" s="327">
        <v>0.17449999999999999</v>
      </c>
      <c r="J4935" s="326"/>
      <c r="K4935" s="326"/>
      <c r="L4935" s="328"/>
      <c r="M4935" s="326"/>
      <c r="N4935" s="326"/>
      <c r="O4935" s="327">
        <v>0.17449999999999999</v>
      </c>
      <c r="P4935" s="326"/>
      <c r="Q4935" s="290">
        <v>0</v>
      </c>
    </row>
    <row r="4936" spans="1:17" hidden="1" outlineLevel="1" collapsed="1" x14ac:dyDescent="0.25">
      <c r="A4936" s="287"/>
      <c r="B4936" s="287"/>
      <c r="C4936" s="287"/>
      <c r="D4936" s="325">
        <v>100462457</v>
      </c>
      <c r="E4936" s="326"/>
      <c r="F4936" s="326"/>
      <c r="G4936" s="326"/>
      <c r="H4936" s="326"/>
      <c r="I4936" s="327">
        <v>0.65</v>
      </c>
      <c r="J4936" s="326"/>
      <c r="K4936" s="326"/>
      <c r="L4936" s="328"/>
      <c r="M4936" s="326"/>
      <c r="N4936" s="326"/>
      <c r="O4936" s="327">
        <v>0.65</v>
      </c>
      <c r="P4936" s="326"/>
      <c r="Q4936" s="290">
        <v>0</v>
      </c>
    </row>
    <row r="4937" spans="1:17" hidden="1" outlineLevel="1" collapsed="1" x14ac:dyDescent="0.25">
      <c r="A4937" s="287"/>
      <c r="B4937" s="287"/>
      <c r="C4937" s="287"/>
      <c r="D4937" s="325">
        <v>100462415</v>
      </c>
      <c r="E4937" s="326"/>
      <c r="F4937" s="326"/>
      <c r="G4937" s="326"/>
      <c r="H4937" s="326"/>
      <c r="I4937" s="327">
        <v>0.17449999999999999</v>
      </c>
      <c r="J4937" s="326"/>
      <c r="K4937" s="326"/>
      <c r="L4937" s="328"/>
      <c r="M4937" s="326"/>
      <c r="N4937" s="326"/>
      <c r="O4937" s="327">
        <v>0.17449999999999999</v>
      </c>
      <c r="P4937" s="326"/>
      <c r="Q4937" s="290">
        <v>0</v>
      </c>
    </row>
    <row r="4938" spans="1:17" hidden="1" outlineLevel="1" collapsed="1" x14ac:dyDescent="0.25">
      <c r="A4938" s="287"/>
      <c r="B4938" s="287"/>
      <c r="C4938" s="287"/>
      <c r="D4938" s="325">
        <v>100462418</v>
      </c>
      <c r="E4938" s="326"/>
      <c r="F4938" s="326"/>
      <c r="G4938" s="326"/>
      <c r="H4938" s="326"/>
      <c r="I4938" s="327">
        <v>0.17449999999999999</v>
      </c>
      <c r="J4938" s="326"/>
      <c r="K4938" s="326"/>
      <c r="L4938" s="328"/>
      <c r="M4938" s="326"/>
      <c r="N4938" s="326"/>
      <c r="O4938" s="327">
        <v>0.17449999999999999</v>
      </c>
      <c r="P4938" s="326"/>
      <c r="Q4938" s="290">
        <v>0</v>
      </c>
    </row>
    <row r="4939" spans="1:17" hidden="1" outlineLevel="1" collapsed="1" x14ac:dyDescent="0.25">
      <c r="A4939" s="287"/>
      <c r="B4939" s="287"/>
      <c r="C4939" s="287"/>
      <c r="D4939" s="325">
        <v>100462429</v>
      </c>
      <c r="E4939" s="326"/>
      <c r="F4939" s="326"/>
      <c r="G4939" s="326"/>
      <c r="H4939" s="326"/>
      <c r="I4939" s="327">
        <v>0.4</v>
      </c>
      <c r="J4939" s="326"/>
      <c r="K4939" s="326"/>
      <c r="L4939" s="328"/>
      <c r="M4939" s="326"/>
      <c r="N4939" s="326"/>
      <c r="O4939" s="327">
        <v>0.4</v>
      </c>
      <c r="P4939" s="326"/>
      <c r="Q4939" s="290">
        <v>0</v>
      </c>
    </row>
    <row r="4940" spans="1:17" hidden="1" outlineLevel="1" collapsed="1" x14ac:dyDescent="0.25">
      <c r="A4940" s="287"/>
      <c r="B4940" s="287"/>
      <c r="C4940" s="287"/>
      <c r="D4940" s="325">
        <v>100462436</v>
      </c>
      <c r="E4940" s="326"/>
      <c r="F4940" s="326"/>
      <c r="G4940" s="326"/>
      <c r="H4940" s="326"/>
      <c r="I4940" s="327">
        <v>0.36</v>
      </c>
      <c r="J4940" s="326"/>
      <c r="K4940" s="326"/>
      <c r="L4940" s="328"/>
      <c r="M4940" s="326"/>
      <c r="N4940" s="326"/>
      <c r="O4940" s="327">
        <v>0.36</v>
      </c>
      <c r="P4940" s="326"/>
      <c r="Q4940" s="290">
        <v>0</v>
      </c>
    </row>
    <row r="4941" spans="1:17" hidden="1" outlineLevel="1" collapsed="1" x14ac:dyDescent="0.25">
      <c r="A4941" s="287"/>
      <c r="B4941" s="287"/>
      <c r="C4941" s="287"/>
      <c r="D4941" s="325">
        <v>100462462</v>
      </c>
      <c r="E4941" s="326"/>
      <c r="F4941" s="326"/>
      <c r="G4941" s="326"/>
      <c r="H4941" s="326"/>
      <c r="I4941" s="327">
        <v>0.17449999999999999</v>
      </c>
      <c r="J4941" s="326"/>
      <c r="K4941" s="326"/>
      <c r="L4941" s="328"/>
      <c r="M4941" s="326"/>
      <c r="N4941" s="326"/>
      <c r="O4941" s="327">
        <v>0.17449999999999999</v>
      </c>
      <c r="P4941" s="326"/>
      <c r="Q4941" s="290">
        <v>0</v>
      </c>
    </row>
    <row r="4942" spans="1:17" hidden="1" outlineLevel="1" collapsed="1" x14ac:dyDescent="0.25">
      <c r="A4942" s="287"/>
      <c r="B4942" s="287"/>
      <c r="C4942" s="287"/>
      <c r="D4942" s="325">
        <v>100462463</v>
      </c>
      <c r="E4942" s="326"/>
      <c r="F4942" s="326"/>
      <c r="G4942" s="326"/>
      <c r="H4942" s="326"/>
      <c r="I4942" s="327">
        <v>0.17449999999999999</v>
      </c>
      <c r="J4942" s="326"/>
      <c r="K4942" s="326"/>
      <c r="L4942" s="328"/>
      <c r="M4942" s="326"/>
      <c r="N4942" s="326"/>
      <c r="O4942" s="327">
        <v>0.17449999999999999</v>
      </c>
      <c r="P4942" s="326"/>
      <c r="Q4942" s="290">
        <v>0</v>
      </c>
    </row>
    <row r="4943" spans="1:17" hidden="1" outlineLevel="1" collapsed="1" x14ac:dyDescent="0.25">
      <c r="A4943" s="287"/>
      <c r="B4943" s="287"/>
      <c r="C4943" s="287"/>
      <c r="D4943" s="325">
        <v>100462384</v>
      </c>
      <c r="E4943" s="326"/>
      <c r="F4943" s="326"/>
      <c r="G4943" s="326"/>
      <c r="H4943" s="326"/>
      <c r="I4943" s="327">
        <v>0.17449999999999999</v>
      </c>
      <c r="J4943" s="326"/>
      <c r="K4943" s="326"/>
      <c r="L4943" s="328"/>
      <c r="M4943" s="326"/>
      <c r="N4943" s="326"/>
      <c r="O4943" s="327">
        <v>0.17449999999999999</v>
      </c>
      <c r="P4943" s="326"/>
      <c r="Q4943" s="290">
        <v>0</v>
      </c>
    </row>
    <row r="4944" spans="1:17" hidden="1" outlineLevel="1" collapsed="1" x14ac:dyDescent="0.25">
      <c r="A4944" s="287"/>
      <c r="B4944" s="287"/>
      <c r="C4944" s="287"/>
      <c r="D4944" s="325">
        <v>100462387</v>
      </c>
      <c r="E4944" s="326"/>
      <c r="F4944" s="326"/>
      <c r="G4944" s="326"/>
      <c r="H4944" s="326"/>
      <c r="I4944" s="327">
        <v>0.41</v>
      </c>
      <c r="J4944" s="326"/>
      <c r="K4944" s="326"/>
      <c r="L4944" s="328"/>
      <c r="M4944" s="326"/>
      <c r="N4944" s="326"/>
      <c r="O4944" s="327">
        <v>0.41</v>
      </c>
      <c r="P4944" s="326"/>
      <c r="Q4944" s="290">
        <v>0</v>
      </c>
    </row>
    <row r="4945" spans="1:17" hidden="1" outlineLevel="1" collapsed="1" x14ac:dyDescent="0.25">
      <c r="A4945" s="287"/>
      <c r="B4945" s="287"/>
      <c r="C4945" s="287"/>
      <c r="D4945" s="325">
        <v>100462481</v>
      </c>
      <c r="E4945" s="326"/>
      <c r="F4945" s="326"/>
      <c r="G4945" s="326"/>
      <c r="H4945" s="326"/>
      <c r="I4945" s="327">
        <v>0.17449999999999999</v>
      </c>
      <c r="J4945" s="326"/>
      <c r="K4945" s="326"/>
      <c r="L4945" s="328"/>
      <c r="M4945" s="326"/>
      <c r="N4945" s="326"/>
      <c r="O4945" s="327">
        <v>0.17449999999999999</v>
      </c>
      <c r="P4945" s="326"/>
      <c r="Q4945" s="290">
        <v>0</v>
      </c>
    </row>
    <row r="4946" spans="1:17" hidden="1" outlineLevel="1" collapsed="1" x14ac:dyDescent="0.25">
      <c r="A4946" s="287"/>
      <c r="B4946" s="287"/>
      <c r="C4946" s="287"/>
      <c r="D4946" s="325">
        <v>100462503</v>
      </c>
      <c r="E4946" s="326"/>
      <c r="F4946" s="326"/>
      <c r="G4946" s="326"/>
      <c r="H4946" s="326"/>
      <c r="I4946" s="327">
        <v>0.17449999999999999</v>
      </c>
      <c r="J4946" s="326"/>
      <c r="K4946" s="326"/>
      <c r="L4946" s="328"/>
      <c r="M4946" s="326"/>
      <c r="N4946" s="326"/>
      <c r="O4946" s="327">
        <v>0.17449999999999999</v>
      </c>
      <c r="P4946" s="326"/>
      <c r="Q4946" s="290">
        <v>0</v>
      </c>
    </row>
    <row r="4947" spans="1:17" hidden="1" outlineLevel="1" collapsed="1" x14ac:dyDescent="0.25">
      <c r="A4947" s="287"/>
      <c r="B4947" s="287"/>
      <c r="C4947" s="287"/>
      <c r="D4947" s="325">
        <v>100462501</v>
      </c>
      <c r="E4947" s="326"/>
      <c r="F4947" s="326"/>
      <c r="G4947" s="326"/>
      <c r="H4947" s="326"/>
      <c r="I4947" s="327">
        <v>2.29</v>
      </c>
      <c r="J4947" s="326"/>
      <c r="K4947" s="326"/>
      <c r="L4947" s="328"/>
      <c r="M4947" s="326"/>
      <c r="N4947" s="326"/>
      <c r="O4947" s="327">
        <v>2.29</v>
      </c>
      <c r="P4947" s="326"/>
      <c r="Q4947" s="290">
        <v>0</v>
      </c>
    </row>
    <row r="4948" spans="1:17" hidden="1" outlineLevel="1" collapsed="1" x14ac:dyDescent="0.25">
      <c r="A4948" s="287"/>
      <c r="B4948" s="287"/>
      <c r="C4948" s="287"/>
      <c r="D4948" s="325">
        <v>100462510</v>
      </c>
      <c r="E4948" s="326"/>
      <c r="F4948" s="326"/>
      <c r="G4948" s="326"/>
      <c r="H4948" s="326"/>
      <c r="I4948" s="327">
        <v>0.23</v>
      </c>
      <c r="J4948" s="326"/>
      <c r="K4948" s="326"/>
      <c r="L4948" s="328"/>
      <c r="M4948" s="326"/>
      <c r="N4948" s="326"/>
      <c r="O4948" s="327">
        <v>0.23</v>
      </c>
      <c r="P4948" s="326"/>
      <c r="Q4948" s="290">
        <v>0</v>
      </c>
    </row>
    <row r="4949" spans="1:17" hidden="1" outlineLevel="1" collapsed="1" x14ac:dyDescent="0.25">
      <c r="A4949" s="287"/>
      <c r="B4949" s="287"/>
      <c r="C4949" s="287"/>
      <c r="D4949" s="325">
        <v>100462547</v>
      </c>
      <c r="E4949" s="326"/>
      <c r="F4949" s="326"/>
      <c r="G4949" s="326"/>
      <c r="H4949" s="326"/>
      <c r="I4949" s="327">
        <v>0.72</v>
      </c>
      <c r="J4949" s="326"/>
      <c r="K4949" s="326"/>
      <c r="L4949" s="328"/>
      <c r="M4949" s="326"/>
      <c r="N4949" s="326"/>
      <c r="O4949" s="327">
        <v>0.72</v>
      </c>
      <c r="P4949" s="326"/>
      <c r="Q4949" s="290">
        <v>0</v>
      </c>
    </row>
    <row r="4950" spans="1:17" hidden="1" outlineLevel="1" collapsed="1" x14ac:dyDescent="0.25">
      <c r="A4950" s="287"/>
      <c r="B4950" s="287"/>
      <c r="C4950" s="287"/>
      <c r="D4950" s="325">
        <v>100462813</v>
      </c>
      <c r="E4950" s="326"/>
      <c r="F4950" s="326"/>
      <c r="G4950" s="326"/>
      <c r="H4950" s="326"/>
      <c r="I4950" s="327">
        <v>0.17449999999999999</v>
      </c>
      <c r="J4950" s="326"/>
      <c r="K4950" s="326"/>
      <c r="L4950" s="328"/>
      <c r="M4950" s="326"/>
      <c r="N4950" s="326"/>
      <c r="O4950" s="327">
        <v>0.17449999999999999</v>
      </c>
      <c r="P4950" s="326"/>
      <c r="Q4950" s="290">
        <v>0</v>
      </c>
    </row>
    <row r="4951" spans="1:17" hidden="1" outlineLevel="1" collapsed="1" x14ac:dyDescent="0.25">
      <c r="A4951" s="287"/>
      <c r="B4951" s="287"/>
      <c r="C4951" s="287"/>
      <c r="D4951" s="325">
        <v>100462752</v>
      </c>
      <c r="E4951" s="326"/>
      <c r="F4951" s="326"/>
      <c r="G4951" s="326"/>
      <c r="H4951" s="326"/>
      <c r="I4951" s="327">
        <v>0.23</v>
      </c>
      <c r="J4951" s="326"/>
      <c r="K4951" s="326"/>
      <c r="L4951" s="328"/>
      <c r="M4951" s="326"/>
      <c r="N4951" s="326"/>
      <c r="O4951" s="327">
        <v>0.23</v>
      </c>
      <c r="P4951" s="326"/>
      <c r="Q4951" s="290">
        <v>0</v>
      </c>
    </row>
    <row r="4952" spans="1:17" hidden="1" outlineLevel="1" collapsed="1" x14ac:dyDescent="0.25">
      <c r="A4952" s="287"/>
      <c r="B4952" s="287"/>
      <c r="C4952" s="287"/>
      <c r="D4952" s="325">
        <v>100462730</v>
      </c>
      <c r="E4952" s="326"/>
      <c r="F4952" s="326"/>
      <c r="G4952" s="326"/>
      <c r="H4952" s="326"/>
      <c r="I4952" s="327">
        <v>0.17449999999999999</v>
      </c>
      <c r="J4952" s="326"/>
      <c r="K4952" s="326"/>
      <c r="L4952" s="328"/>
      <c r="M4952" s="326"/>
      <c r="N4952" s="326"/>
      <c r="O4952" s="327">
        <v>0.17449999999999999</v>
      </c>
      <c r="P4952" s="326"/>
      <c r="Q4952" s="290">
        <v>0</v>
      </c>
    </row>
    <row r="4953" spans="1:17" hidden="1" outlineLevel="1" collapsed="1" x14ac:dyDescent="0.25">
      <c r="A4953" s="287"/>
      <c r="B4953" s="287"/>
      <c r="C4953" s="287"/>
      <c r="D4953" s="325">
        <v>100462676</v>
      </c>
      <c r="E4953" s="326"/>
      <c r="F4953" s="326"/>
      <c r="G4953" s="326"/>
      <c r="H4953" s="326"/>
      <c r="I4953" s="327">
        <v>0.16</v>
      </c>
      <c r="J4953" s="326"/>
      <c r="K4953" s="326"/>
      <c r="L4953" s="328"/>
      <c r="M4953" s="326"/>
      <c r="N4953" s="326"/>
      <c r="O4953" s="327">
        <v>0.16</v>
      </c>
      <c r="P4953" s="326"/>
      <c r="Q4953" s="290">
        <v>0</v>
      </c>
    </row>
    <row r="4954" spans="1:17" hidden="1" outlineLevel="1" collapsed="1" x14ac:dyDescent="0.25">
      <c r="A4954" s="287"/>
      <c r="B4954" s="287"/>
      <c r="C4954" s="287"/>
      <c r="D4954" s="325">
        <v>100462684</v>
      </c>
      <c r="E4954" s="326"/>
      <c r="F4954" s="326"/>
      <c r="G4954" s="326"/>
      <c r="H4954" s="326"/>
      <c r="I4954" s="327">
        <v>0.38</v>
      </c>
      <c r="J4954" s="326"/>
      <c r="K4954" s="326"/>
      <c r="L4954" s="328"/>
      <c r="M4954" s="326"/>
      <c r="N4954" s="326"/>
      <c r="O4954" s="327">
        <v>0.38</v>
      </c>
      <c r="P4954" s="326"/>
      <c r="Q4954" s="290">
        <v>0</v>
      </c>
    </row>
    <row r="4955" spans="1:17" hidden="1" outlineLevel="1" collapsed="1" x14ac:dyDescent="0.25">
      <c r="A4955" s="287"/>
      <c r="B4955" s="287"/>
      <c r="C4955" s="287"/>
      <c r="D4955" s="325">
        <v>100462710</v>
      </c>
      <c r="E4955" s="326"/>
      <c r="F4955" s="326"/>
      <c r="G4955" s="326"/>
      <c r="H4955" s="326"/>
      <c r="I4955" s="327">
        <v>0.17449999999999999</v>
      </c>
      <c r="J4955" s="326"/>
      <c r="K4955" s="326"/>
      <c r="L4955" s="328"/>
      <c r="M4955" s="326"/>
      <c r="N4955" s="326"/>
      <c r="O4955" s="327">
        <v>0.17449999999999999</v>
      </c>
      <c r="P4955" s="326"/>
      <c r="Q4955" s="290">
        <v>0</v>
      </c>
    </row>
    <row r="4956" spans="1:17" hidden="1" outlineLevel="1" collapsed="1" x14ac:dyDescent="0.25">
      <c r="A4956" s="287"/>
      <c r="B4956" s="287"/>
      <c r="C4956" s="287"/>
      <c r="D4956" s="325">
        <v>100462690</v>
      </c>
      <c r="E4956" s="326"/>
      <c r="F4956" s="326"/>
      <c r="G4956" s="326"/>
      <c r="H4956" s="326"/>
      <c r="I4956" s="327">
        <v>0.17449999999999999</v>
      </c>
      <c r="J4956" s="326"/>
      <c r="K4956" s="326"/>
      <c r="L4956" s="328"/>
      <c r="M4956" s="326"/>
      <c r="N4956" s="326"/>
      <c r="O4956" s="327">
        <v>0.17449999999999999</v>
      </c>
      <c r="P4956" s="326"/>
      <c r="Q4956" s="290">
        <v>0</v>
      </c>
    </row>
    <row r="4957" spans="1:17" hidden="1" outlineLevel="1" collapsed="1" x14ac:dyDescent="0.25">
      <c r="A4957" s="287"/>
      <c r="B4957" s="287"/>
      <c r="C4957" s="287"/>
      <c r="D4957" s="325">
        <v>100463852</v>
      </c>
      <c r="E4957" s="326"/>
      <c r="F4957" s="326"/>
      <c r="G4957" s="326"/>
      <c r="H4957" s="326"/>
      <c r="I4957" s="327">
        <v>0.15</v>
      </c>
      <c r="J4957" s="326"/>
      <c r="K4957" s="326"/>
      <c r="L4957" s="328"/>
      <c r="M4957" s="326"/>
      <c r="N4957" s="326"/>
      <c r="O4957" s="327">
        <v>0.15</v>
      </c>
      <c r="P4957" s="326"/>
      <c r="Q4957" s="290">
        <v>0</v>
      </c>
    </row>
    <row r="4958" spans="1:17" hidden="1" outlineLevel="1" collapsed="1" x14ac:dyDescent="0.25">
      <c r="A4958" s="287"/>
      <c r="B4958" s="287"/>
      <c r="C4958" s="287"/>
      <c r="D4958" s="325">
        <v>100463818</v>
      </c>
      <c r="E4958" s="326"/>
      <c r="F4958" s="326"/>
      <c r="G4958" s="326"/>
      <c r="H4958" s="326"/>
      <c r="I4958" s="327">
        <v>0.17449999999999999</v>
      </c>
      <c r="J4958" s="326"/>
      <c r="K4958" s="326"/>
      <c r="L4958" s="328"/>
      <c r="M4958" s="326"/>
      <c r="N4958" s="326"/>
      <c r="O4958" s="327">
        <v>0.17449999999999999</v>
      </c>
      <c r="P4958" s="326"/>
      <c r="Q4958" s="290">
        <v>0</v>
      </c>
    </row>
    <row r="4959" spans="1:17" hidden="1" outlineLevel="1" collapsed="1" x14ac:dyDescent="0.25">
      <c r="A4959" s="287"/>
      <c r="B4959" s="287"/>
      <c r="C4959" s="287"/>
      <c r="D4959" s="325">
        <v>100463837</v>
      </c>
      <c r="E4959" s="326"/>
      <c r="F4959" s="326"/>
      <c r="G4959" s="326"/>
      <c r="H4959" s="326"/>
      <c r="I4959" s="327">
        <v>0.17449999999999999</v>
      </c>
      <c r="J4959" s="326"/>
      <c r="K4959" s="326"/>
      <c r="L4959" s="328"/>
      <c r="M4959" s="326"/>
      <c r="N4959" s="326"/>
      <c r="O4959" s="327">
        <v>0.17449999999999999</v>
      </c>
      <c r="P4959" s="326"/>
      <c r="Q4959" s="290">
        <v>0</v>
      </c>
    </row>
    <row r="4960" spans="1:17" hidden="1" outlineLevel="1" collapsed="1" x14ac:dyDescent="0.25">
      <c r="A4960" s="287"/>
      <c r="B4960" s="287"/>
      <c r="C4960" s="287"/>
      <c r="D4960" s="325">
        <v>100463905</v>
      </c>
      <c r="E4960" s="326"/>
      <c r="F4960" s="326"/>
      <c r="G4960" s="326"/>
      <c r="H4960" s="326"/>
      <c r="I4960" s="327">
        <v>0.17449999999999999</v>
      </c>
      <c r="J4960" s="326"/>
      <c r="K4960" s="326"/>
      <c r="L4960" s="328"/>
      <c r="M4960" s="326"/>
      <c r="N4960" s="326"/>
      <c r="O4960" s="327">
        <v>0.17449999999999999</v>
      </c>
      <c r="P4960" s="326"/>
      <c r="Q4960" s="290">
        <v>0</v>
      </c>
    </row>
    <row r="4961" spans="1:17" hidden="1" outlineLevel="1" collapsed="1" x14ac:dyDescent="0.25">
      <c r="A4961" s="287"/>
      <c r="B4961" s="287"/>
      <c r="C4961" s="287"/>
      <c r="D4961" s="325">
        <v>100463921</v>
      </c>
      <c r="E4961" s="326"/>
      <c r="F4961" s="326"/>
      <c r="G4961" s="326"/>
      <c r="H4961" s="326"/>
      <c r="I4961" s="327">
        <v>0.17449999999999999</v>
      </c>
      <c r="J4961" s="326"/>
      <c r="K4961" s="326"/>
      <c r="L4961" s="328"/>
      <c r="M4961" s="326"/>
      <c r="N4961" s="326"/>
      <c r="O4961" s="327">
        <v>0.17449999999999999</v>
      </c>
      <c r="P4961" s="326"/>
      <c r="Q4961" s="290">
        <v>0</v>
      </c>
    </row>
    <row r="4962" spans="1:17" hidden="1" outlineLevel="1" collapsed="1" x14ac:dyDescent="0.25">
      <c r="A4962" s="287"/>
      <c r="B4962" s="287"/>
      <c r="C4962" s="287"/>
      <c r="D4962" s="325">
        <v>100463755</v>
      </c>
      <c r="E4962" s="326"/>
      <c r="F4962" s="326"/>
      <c r="G4962" s="326"/>
      <c r="H4962" s="326"/>
      <c r="I4962" s="327">
        <v>0.17449999999999999</v>
      </c>
      <c r="J4962" s="326"/>
      <c r="K4962" s="326"/>
      <c r="L4962" s="328"/>
      <c r="M4962" s="326"/>
      <c r="N4962" s="326"/>
      <c r="O4962" s="327">
        <v>0.17449999999999999</v>
      </c>
      <c r="P4962" s="326"/>
      <c r="Q4962" s="290">
        <v>0</v>
      </c>
    </row>
    <row r="4963" spans="1:17" hidden="1" outlineLevel="1" collapsed="1" x14ac:dyDescent="0.25">
      <c r="A4963" s="287"/>
      <c r="B4963" s="287"/>
      <c r="C4963" s="287"/>
      <c r="D4963" s="325">
        <v>100463942</v>
      </c>
      <c r="E4963" s="326"/>
      <c r="F4963" s="326"/>
      <c r="G4963" s="326"/>
      <c r="H4963" s="326"/>
      <c r="I4963" s="327">
        <v>0.08</v>
      </c>
      <c r="J4963" s="326"/>
      <c r="K4963" s="326"/>
      <c r="L4963" s="328"/>
      <c r="M4963" s="326"/>
      <c r="N4963" s="326"/>
      <c r="O4963" s="327">
        <v>0.08</v>
      </c>
      <c r="P4963" s="326"/>
      <c r="Q4963" s="290">
        <v>0</v>
      </c>
    </row>
    <row r="4964" spans="1:17" hidden="1" outlineLevel="1" collapsed="1" x14ac:dyDescent="0.25">
      <c r="A4964" s="287"/>
      <c r="B4964" s="287"/>
      <c r="C4964" s="287"/>
      <c r="D4964" s="325">
        <v>100463945</v>
      </c>
      <c r="E4964" s="326"/>
      <c r="F4964" s="326"/>
      <c r="G4964" s="326"/>
      <c r="H4964" s="326"/>
      <c r="I4964" s="327">
        <v>0.17449999999999999</v>
      </c>
      <c r="J4964" s="326"/>
      <c r="K4964" s="326"/>
      <c r="L4964" s="328"/>
      <c r="M4964" s="326"/>
      <c r="N4964" s="326"/>
      <c r="O4964" s="327">
        <v>0.17449999999999999</v>
      </c>
      <c r="P4964" s="326"/>
      <c r="Q4964" s="290">
        <v>0</v>
      </c>
    </row>
    <row r="4965" spans="1:17" hidden="1" outlineLevel="1" collapsed="1" x14ac:dyDescent="0.25">
      <c r="A4965" s="287"/>
      <c r="B4965" s="287"/>
      <c r="C4965" s="287"/>
      <c r="D4965" s="325">
        <v>100463416</v>
      </c>
      <c r="E4965" s="326"/>
      <c r="F4965" s="326"/>
      <c r="G4965" s="326"/>
      <c r="H4965" s="326"/>
      <c r="I4965" s="327">
        <v>0.17449999999999999</v>
      </c>
      <c r="J4965" s="326"/>
      <c r="K4965" s="326"/>
      <c r="L4965" s="328"/>
      <c r="M4965" s="326"/>
      <c r="N4965" s="326"/>
      <c r="O4965" s="327">
        <v>0.17449999999999999</v>
      </c>
      <c r="P4965" s="326"/>
      <c r="Q4965" s="290">
        <v>0</v>
      </c>
    </row>
    <row r="4966" spans="1:17" hidden="1" outlineLevel="1" collapsed="1" x14ac:dyDescent="0.25">
      <c r="A4966" s="287"/>
      <c r="B4966" s="287"/>
      <c r="C4966" s="287"/>
      <c r="D4966" s="325">
        <v>100463435</v>
      </c>
      <c r="E4966" s="326"/>
      <c r="F4966" s="326"/>
      <c r="G4966" s="326"/>
      <c r="H4966" s="326"/>
      <c r="I4966" s="327">
        <v>0.17449999999999999</v>
      </c>
      <c r="J4966" s="326"/>
      <c r="K4966" s="326"/>
      <c r="L4966" s="328"/>
      <c r="M4966" s="326"/>
      <c r="N4966" s="326"/>
      <c r="O4966" s="327">
        <v>0.17449999999999999</v>
      </c>
      <c r="P4966" s="326"/>
      <c r="Q4966" s="290">
        <v>0</v>
      </c>
    </row>
    <row r="4967" spans="1:17" hidden="1" outlineLevel="1" collapsed="1" x14ac:dyDescent="0.25">
      <c r="A4967" s="287"/>
      <c r="B4967" s="287"/>
      <c r="C4967" s="287"/>
      <c r="D4967" s="325">
        <v>100463404</v>
      </c>
      <c r="E4967" s="326"/>
      <c r="F4967" s="326"/>
      <c r="G4967" s="326"/>
      <c r="H4967" s="326"/>
      <c r="I4967" s="327">
        <v>0.17449999999999999</v>
      </c>
      <c r="J4967" s="326"/>
      <c r="K4967" s="326"/>
      <c r="L4967" s="328"/>
      <c r="M4967" s="326"/>
      <c r="N4967" s="326"/>
      <c r="O4967" s="327">
        <v>0.17449999999999999</v>
      </c>
      <c r="P4967" s="326"/>
      <c r="Q4967" s="290">
        <v>0</v>
      </c>
    </row>
    <row r="4968" spans="1:17" hidden="1" outlineLevel="1" collapsed="1" x14ac:dyDescent="0.25">
      <c r="A4968" s="287"/>
      <c r="B4968" s="287"/>
      <c r="C4968" s="287"/>
      <c r="D4968" s="325">
        <v>100463396</v>
      </c>
      <c r="E4968" s="326"/>
      <c r="F4968" s="326"/>
      <c r="G4968" s="326"/>
      <c r="H4968" s="326"/>
      <c r="I4968" s="327">
        <v>0.21</v>
      </c>
      <c r="J4968" s="326"/>
      <c r="K4968" s="326"/>
      <c r="L4968" s="328"/>
      <c r="M4968" s="326"/>
      <c r="N4968" s="326"/>
      <c r="O4968" s="327">
        <v>0.21</v>
      </c>
      <c r="P4968" s="326"/>
      <c r="Q4968" s="290">
        <v>0</v>
      </c>
    </row>
    <row r="4969" spans="1:17" hidden="1" outlineLevel="1" collapsed="1" x14ac:dyDescent="0.25">
      <c r="A4969" s="287"/>
      <c r="B4969" s="287"/>
      <c r="C4969" s="287"/>
      <c r="D4969" s="325">
        <v>100463217</v>
      </c>
      <c r="E4969" s="326"/>
      <c r="F4969" s="326"/>
      <c r="G4969" s="326"/>
      <c r="H4969" s="326"/>
      <c r="I4969" s="327">
        <v>0.17449999999999999</v>
      </c>
      <c r="J4969" s="326"/>
      <c r="K4969" s="326"/>
      <c r="L4969" s="328"/>
      <c r="M4969" s="326"/>
      <c r="N4969" s="326"/>
      <c r="O4969" s="327">
        <v>0.17449999999999999</v>
      </c>
      <c r="P4969" s="326"/>
      <c r="Q4969" s="290">
        <v>0</v>
      </c>
    </row>
    <row r="4970" spans="1:17" hidden="1" outlineLevel="1" collapsed="1" x14ac:dyDescent="0.25">
      <c r="A4970" s="287"/>
      <c r="B4970" s="287"/>
      <c r="C4970" s="287"/>
      <c r="D4970" s="325">
        <v>100463234</v>
      </c>
      <c r="E4970" s="326"/>
      <c r="F4970" s="326"/>
      <c r="G4970" s="326"/>
      <c r="H4970" s="326"/>
      <c r="I4970" s="327">
        <v>0.02</v>
      </c>
      <c r="J4970" s="326"/>
      <c r="K4970" s="326"/>
      <c r="L4970" s="328"/>
      <c r="M4970" s="326"/>
      <c r="N4970" s="326"/>
      <c r="O4970" s="327">
        <v>0.02</v>
      </c>
      <c r="P4970" s="326"/>
      <c r="Q4970" s="290">
        <v>0</v>
      </c>
    </row>
    <row r="4971" spans="1:17" hidden="1" outlineLevel="1" collapsed="1" x14ac:dyDescent="0.25">
      <c r="A4971" s="287"/>
      <c r="B4971" s="287"/>
      <c r="C4971" s="287"/>
      <c r="D4971" s="325">
        <v>100463235</v>
      </c>
      <c r="E4971" s="326"/>
      <c r="F4971" s="326"/>
      <c r="G4971" s="326"/>
      <c r="H4971" s="326"/>
      <c r="I4971" s="327">
        <v>1.52</v>
      </c>
      <c r="J4971" s="326"/>
      <c r="K4971" s="326"/>
      <c r="L4971" s="328"/>
      <c r="M4971" s="326"/>
      <c r="N4971" s="326"/>
      <c r="O4971" s="327">
        <v>1.52</v>
      </c>
      <c r="P4971" s="326"/>
      <c r="Q4971" s="290">
        <v>0</v>
      </c>
    </row>
    <row r="4972" spans="1:17" hidden="1" outlineLevel="1" collapsed="1" x14ac:dyDescent="0.25">
      <c r="A4972" s="287"/>
      <c r="B4972" s="287"/>
      <c r="C4972" s="287"/>
      <c r="D4972" s="325">
        <v>100463229</v>
      </c>
      <c r="E4972" s="326"/>
      <c r="F4972" s="326"/>
      <c r="G4972" s="326"/>
      <c r="H4972" s="326"/>
      <c r="I4972" s="327">
        <v>0.17449999999999999</v>
      </c>
      <c r="J4972" s="326"/>
      <c r="K4972" s="326"/>
      <c r="L4972" s="328"/>
      <c r="M4972" s="326"/>
      <c r="N4972" s="326"/>
      <c r="O4972" s="327">
        <v>0.17449999999999999</v>
      </c>
      <c r="P4972" s="326"/>
      <c r="Q4972" s="290">
        <v>0</v>
      </c>
    </row>
    <row r="4973" spans="1:17" hidden="1" outlineLevel="1" collapsed="1" x14ac:dyDescent="0.25">
      <c r="A4973" s="287"/>
      <c r="B4973" s="287"/>
      <c r="C4973" s="287"/>
      <c r="D4973" s="325">
        <v>100463280</v>
      </c>
      <c r="E4973" s="326"/>
      <c r="F4973" s="326"/>
      <c r="G4973" s="326"/>
      <c r="H4973" s="326"/>
      <c r="I4973" s="327">
        <v>0.42</v>
      </c>
      <c r="J4973" s="326"/>
      <c r="K4973" s="326"/>
      <c r="L4973" s="328"/>
      <c r="M4973" s="326"/>
      <c r="N4973" s="326"/>
      <c r="O4973" s="327">
        <v>0.42</v>
      </c>
      <c r="P4973" s="326"/>
      <c r="Q4973" s="290">
        <v>0</v>
      </c>
    </row>
    <row r="4974" spans="1:17" hidden="1" outlineLevel="1" collapsed="1" x14ac:dyDescent="0.25">
      <c r="A4974" s="287"/>
      <c r="B4974" s="287"/>
      <c r="C4974" s="287"/>
      <c r="D4974" s="325">
        <v>100463240</v>
      </c>
      <c r="E4974" s="326"/>
      <c r="F4974" s="326"/>
      <c r="G4974" s="326"/>
      <c r="H4974" s="326"/>
      <c r="I4974" s="327">
        <v>0.5</v>
      </c>
      <c r="J4974" s="326"/>
      <c r="K4974" s="326"/>
      <c r="L4974" s="328"/>
      <c r="M4974" s="326"/>
      <c r="N4974" s="326"/>
      <c r="O4974" s="327">
        <v>0.5</v>
      </c>
      <c r="P4974" s="326"/>
      <c r="Q4974" s="290">
        <v>0</v>
      </c>
    </row>
    <row r="4975" spans="1:17" hidden="1" outlineLevel="1" collapsed="1" x14ac:dyDescent="0.25">
      <c r="A4975" s="287"/>
      <c r="B4975" s="287"/>
      <c r="C4975" s="287"/>
      <c r="D4975" s="325">
        <v>100463470</v>
      </c>
      <c r="E4975" s="326"/>
      <c r="F4975" s="326"/>
      <c r="G4975" s="326"/>
      <c r="H4975" s="326"/>
      <c r="I4975" s="327">
        <v>0.72</v>
      </c>
      <c r="J4975" s="326"/>
      <c r="K4975" s="326"/>
      <c r="L4975" s="328"/>
      <c r="M4975" s="326"/>
      <c r="N4975" s="326"/>
      <c r="O4975" s="327">
        <v>0.72</v>
      </c>
      <c r="P4975" s="326"/>
      <c r="Q4975" s="290">
        <v>0</v>
      </c>
    </row>
    <row r="4976" spans="1:17" hidden="1" outlineLevel="1" collapsed="1" x14ac:dyDescent="0.25">
      <c r="A4976" s="287"/>
      <c r="B4976" s="287"/>
      <c r="C4976" s="287"/>
      <c r="D4976" s="325">
        <v>100463441</v>
      </c>
      <c r="E4976" s="326"/>
      <c r="F4976" s="326"/>
      <c r="G4976" s="326"/>
      <c r="H4976" s="326"/>
      <c r="I4976" s="327">
        <v>0.54</v>
      </c>
      <c r="J4976" s="326"/>
      <c r="K4976" s="326"/>
      <c r="L4976" s="328"/>
      <c r="M4976" s="326"/>
      <c r="N4976" s="326"/>
      <c r="O4976" s="327">
        <v>0.54</v>
      </c>
      <c r="P4976" s="326"/>
      <c r="Q4976" s="290">
        <v>0</v>
      </c>
    </row>
    <row r="4977" spans="1:17" hidden="1" outlineLevel="1" collapsed="1" x14ac:dyDescent="0.25">
      <c r="A4977" s="287"/>
      <c r="B4977" s="287"/>
      <c r="C4977" s="287"/>
      <c r="D4977" s="325">
        <v>100463451</v>
      </c>
      <c r="E4977" s="326"/>
      <c r="F4977" s="326"/>
      <c r="G4977" s="326"/>
      <c r="H4977" s="326"/>
      <c r="I4977" s="327">
        <v>0.09</v>
      </c>
      <c r="J4977" s="326"/>
      <c r="K4977" s="326"/>
      <c r="L4977" s="328"/>
      <c r="M4977" s="326"/>
      <c r="N4977" s="326"/>
      <c r="O4977" s="327">
        <v>0.09</v>
      </c>
      <c r="P4977" s="326"/>
      <c r="Q4977" s="290">
        <v>0</v>
      </c>
    </row>
    <row r="4978" spans="1:17" hidden="1" outlineLevel="1" collapsed="1" x14ac:dyDescent="0.25">
      <c r="A4978" s="287"/>
      <c r="B4978" s="287"/>
      <c r="C4978" s="287"/>
      <c r="D4978" s="325">
        <v>100463474</v>
      </c>
      <c r="E4978" s="326"/>
      <c r="F4978" s="326"/>
      <c r="G4978" s="326"/>
      <c r="H4978" s="326"/>
      <c r="I4978" s="327">
        <v>0.45</v>
      </c>
      <c r="J4978" s="326"/>
      <c r="K4978" s="326"/>
      <c r="L4978" s="328"/>
      <c r="M4978" s="326"/>
      <c r="N4978" s="326"/>
      <c r="O4978" s="327">
        <v>0.45</v>
      </c>
      <c r="P4978" s="326"/>
      <c r="Q4978" s="290">
        <v>0</v>
      </c>
    </row>
    <row r="4979" spans="1:17" hidden="1" outlineLevel="1" collapsed="1" x14ac:dyDescent="0.25">
      <c r="A4979" s="287"/>
      <c r="B4979" s="287"/>
      <c r="C4979" s="287"/>
      <c r="D4979" s="325">
        <v>100463490</v>
      </c>
      <c r="E4979" s="326"/>
      <c r="F4979" s="326"/>
      <c r="G4979" s="326"/>
      <c r="H4979" s="326"/>
      <c r="I4979" s="327">
        <v>0.17449999999999999</v>
      </c>
      <c r="J4979" s="326"/>
      <c r="K4979" s="326"/>
      <c r="L4979" s="328"/>
      <c r="M4979" s="326"/>
      <c r="N4979" s="326"/>
      <c r="O4979" s="327">
        <v>0.17449999999999999</v>
      </c>
      <c r="P4979" s="326"/>
      <c r="Q4979" s="290">
        <v>0</v>
      </c>
    </row>
    <row r="4980" spans="1:17" hidden="1" outlineLevel="1" collapsed="1" x14ac:dyDescent="0.25">
      <c r="A4980" s="287"/>
      <c r="B4980" s="287"/>
      <c r="C4980" s="287"/>
      <c r="D4980" s="325">
        <v>100463507</v>
      </c>
      <c r="E4980" s="326"/>
      <c r="F4980" s="326"/>
      <c r="G4980" s="326"/>
      <c r="H4980" s="326"/>
      <c r="I4980" s="327">
        <v>0.17449999999999999</v>
      </c>
      <c r="J4980" s="326"/>
      <c r="K4980" s="326"/>
      <c r="L4980" s="328"/>
      <c r="M4980" s="326"/>
      <c r="N4980" s="326"/>
      <c r="O4980" s="327">
        <v>0.17449999999999999</v>
      </c>
      <c r="P4980" s="326"/>
      <c r="Q4980" s="290">
        <v>0</v>
      </c>
    </row>
    <row r="4981" spans="1:17" hidden="1" outlineLevel="1" collapsed="1" x14ac:dyDescent="0.25">
      <c r="A4981" s="287"/>
      <c r="B4981" s="287"/>
      <c r="C4981" s="287"/>
      <c r="D4981" s="325">
        <v>100463509</v>
      </c>
      <c r="E4981" s="326"/>
      <c r="F4981" s="326"/>
      <c r="G4981" s="326"/>
      <c r="H4981" s="326"/>
      <c r="I4981" s="327">
        <v>0.17449999999999999</v>
      </c>
      <c r="J4981" s="326"/>
      <c r="K4981" s="326"/>
      <c r="L4981" s="328"/>
      <c r="M4981" s="326"/>
      <c r="N4981" s="326"/>
      <c r="O4981" s="327">
        <v>0.17449999999999999</v>
      </c>
      <c r="P4981" s="326"/>
      <c r="Q4981" s="290">
        <v>0</v>
      </c>
    </row>
    <row r="4982" spans="1:17" hidden="1" outlineLevel="1" collapsed="1" x14ac:dyDescent="0.25">
      <c r="A4982" s="287"/>
      <c r="B4982" s="287"/>
      <c r="C4982" s="287"/>
      <c r="D4982" s="325">
        <v>100463513</v>
      </c>
      <c r="E4982" s="326"/>
      <c r="F4982" s="326"/>
      <c r="G4982" s="326"/>
      <c r="H4982" s="326"/>
      <c r="I4982" s="327">
        <v>0.19</v>
      </c>
      <c r="J4982" s="326"/>
      <c r="K4982" s="326"/>
      <c r="L4982" s="328"/>
      <c r="M4982" s="326"/>
      <c r="N4982" s="326"/>
      <c r="O4982" s="327">
        <v>0.19</v>
      </c>
      <c r="P4982" s="326"/>
      <c r="Q4982" s="290">
        <v>0</v>
      </c>
    </row>
    <row r="4983" spans="1:17" hidden="1" outlineLevel="1" collapsed="1" x14ac:dyDescent="0.25">
      <c r="A4983" s="287"/>
      <c r="B4983" s="287"/>
      <c r="C4983" s="287"/>
      <c r="D4983" s="325">
        <v>100463516</v>
      </c>
      <c r="E4983" s="326"/>
      <c r="F4983" s="326"/>
      <c r="G4983" s="326"/>
      <c r="H4983" s="326"/>
      <c r="I4983" s="327">
        <v>0.31</v>
      </c>
      <c r="J4983" s="326"/>
      <c r="K4983" s="326"/>
      <c r="L4983" s="328"/>
      <c r="M4983" s="326"/>
      <c r="N4983" s="326"/>
      <c r="O4983" s="327">
        <v>0.31</v>
      </c>
      <c r="P4983" s="326"/>
      <c r="Q4983" s="290">
        <v>0</v>
      </c>
    </row>
    <row r="4984" spans="1:17" hidden="1" outlineLevel="1" collapsed="1" x14ac:dyDescent="0.25">
      <c r="A4984" s="287"/>
      <c r="B4984" s="287"/>
      <c r="C4984" s="287"/>
      <c r="D4984" s="325">
        <v>100463529</v>
      </c>
      <c r="E4984" s="326"/>
      <c r="F4984" s="326"/>
      <c r="G4984" s="326"/>
      <c r="H4984" s="326"/>
      <c r="I4984" s="327">
        <v>0.15</v>
      </c>
      <c r="J4984" s="326"/>
      <c r="K4984" s="326"/>
      <c r="L4984" s="328"/>
      <c r="M4984" s="326"/>
      <c r="N4984" s="326"/>
      <c r="O4984" s="327">
        <v>0.15</v>
      </c>
      <c r="P4984" s="326"/>
      <c r="Q4984" s="290">
        <v>0</v>
      </c>
    </row>
    <row r="4985" spans="1:17" hidden="1" outlineLevel="1" collapsed="1" x14ac:dyDescent="0.25">
      <c r="A4985" s="287"/>
      <c r="B4985" s="287"/>
      <c r="C4985" s="287"/>
      <c r="D4985" s="325">
        <v>100463555</v>
      </c>
      <c r="E4985" s="326"/>
      <c r="F4985" s="326"/>
      <c r="G4985" s="326"/>
      <c r="H4985" s="326"/>
      <c r="I4985" s="327">
        <v>0.1</v>
      </c>
      <c r="J4985" s="326"/>
      <c r="K4985" s="326"/>
      <c r="L4985" s="328"/>
      <c r="M4985" s="326"/>
      <c r="N4985" s="326"/>
      <c r="O4985" s="327">
        <v>0.1</v>
      </c>
      <c r="P4985" s="326"/>
      <c r="Q4985" s="290">
        <v>0</v>
      </c>
    </row>
    <row r="4986" spans="1:17" hidden="1" outlineLevel="1" collapsed="1" x14ac:dyDescent="0.25">
      <c r="A4986" s="287"/>
      <c r="B4986" s="287"/>
      <c r="C4986" s="287"/>
      <c r="D4986" s="325">
        <v>100463556</v>
      </c>
      <c r="E4986" s="326"/>
      <c r="F4986" s="326"/>
      <c r="G4986" s="326"/>
      <c r="H4986" s="326"/>
      <c r="I4986" s="327">
        <v>0.17449999999999999</v>
      </c>
      <c r="J4986" s="326"/>
      <c r="K4986" s="326"/>
      <c r="L4986" s="328"/>
      <c r="M4986" s="326"/>
      <c r="N4986" s="326"/>
      <c r="O4986" s="327">
        <v>0.17449999999999999</v>
      </c>
      <c r="P4986" s="326"/>
      <c r="Q4986" s="290">
        <v>0</v>
      </c>
    </row>
    <row r="4987" spans="1:17" hidden="1" outlineLevel="1" collapsed="1" x14ac:dyDescent="0.25">
      <c r="A4987" s="287"/>
      <c r="B4987" s="287"/>
      <c r="C4987" s="287"/>
      <c r="D4987" s="325">
        <v>100463559</v>
      </c>
      <c r="E4987" s="326"/>
      <c r="F4987" s="326"/>
      <c r="G4987" s="326"/>
      <c r="H4987" s="326"/>
      <c r="I4987" s="327">
        <v>0.31</v>
      </c>
      <c r="J4987" s="326"/>
      <c r="K4987" s="326"/>
      <c r="L4987" s="328"/>
      <c r="M4987" s="326"/>
      <c r="N4987" s="326"/>
      <c r="O4987" s="327">
        <v>0.31</v>
      </c>
      <c r="P4987" s="326"/>
      <c r="Q4987" s="290">
        <v>0</v>
      </c>
    </row>
    <row r="4988" spans="1:17" hidden="1" outlineLevel="1" collapsed="1" x14ac:dyDescent="0.25">
      <c r="A4988" s="287"/>
      <c r="B4988" s="287"/>
      <c r="C4988" s="287"/>
      <c r="D4988" s="325">
        <v>100463580</v>
      </c>
      <c r="E4988" s="326"/>
      <c r="F4988" s="326"/>
      <c r="G4988" s="326"/>
      <c r="H4988" s="326"/>
      <c r="I4988" s="327">
        <v>0.25</v>
      </c>
      <c r="J4988" s="326"/>
      <c r="K4988" s="326"/>
      <c r="L4988" s="328"/>
      <c r="M4988" s="326"/>
      <c r="N4988" s="326"/>
      <c r="O4988" s="327">
        <v>0.25</v>
      </c>
      <c r="P4988" s="326"/>
      <c r="Q4988" s="290">
        <v>0</v>
      </c>
    </row>
    <row r="4989" spans="1:17" hidden="1" outlineLevel="1" collapsed="1" x14ac:dyDescent="0.25">
      <c r="A4989" s="287"/>
      <c r="B4989" s="287"/>
      <c r="C4989" s="287"/>
      <c r="D4989" s="325">
        <v>100463597</v>
      </c>
      <c r="E4989" s="326"/>
      <c r="F4989" s="326"/>
      <c r="G4989" s="326"/>
      <c r="H4989" s="326"/>
      <c r="I4989" s="327">
        <v>0.17449999999999999</v>
      </c>
      <c r="J4989" s="326"/>
      <c r="K4989" s="326"/>
      <c r="L4989" s="328"/>
      <c r="M4989" s="326"/>
      <c r="N4989" s="326"/>
      <c r="O4989" s="327">
        <v>0.17449999999999999</v>
      </c>
      <c r="P4989" s="326"/>
      <c r="Q4989" s="290">
        <v>0</v>
      </c>
    </row>
    <row r="4990" spans="1:17" hidden="1" outlineLevel="1" collapsed="1" x14ac:dyDescent="0.25">
      <c r="A4990" s="287"/>
      <c r="B4990" s="287"/>
      <c r="C4990" s="287"/>
      <c r="D4990" s="325">
        <v>100463715</v>
      </c>
      <c r="E4990" s="326"/>
      <c r="F4990" s="326"/>
      <c r="G4990" s="326"/>
      <c r="H4990" s="326"/>
      <c r="I4990" s="327">
        <v>0.02</v>
      </c>
      <c r="J4990" s="326"/>
      <c r="K4990" s="326"/>
      <c r="L4990" s="328"/>
      <c r="M4990" s="326"/>
      <c r="N4990" s="326"/>
      <c r="O4990" s="327">
        <v>0.02</v>
      </c>
      <c r="P4990" s="326"/>
      <c r="Q4990" s="290">
        <v>0</v>
      </c>
    </row>
    <row r="4991" spans="1:17" hidden="1" outlineLevel="1" collapsed="1" x14ac:dyDescent="0.25">
      <c r="A4991" s="287"/>
      <c r="B4991" s="287"/>
      <c r="C4991" s="287"/>
      <c r="D4991" s="325">
        <v>100463716</v>
      </c>
      <c r="E4991" s="326"/>
      <c r="F4991" s="326"/>
      <c r="G4991" s="326"/>
      <c r="H4991" s="326"/>
      <c r="I4991" s="327">
        <v>0.17</v>
      </c>
      <c r="J4991" s="326"/>
      <c r="K4991" s="326"/>
      <c r="L4991" s="328"/>
      <c r="M4991" s="326"/>
      <c r="N4991" s="326"/>
      <c r="O4991" s="327">
        <v>0.17</v>
      </c>
      <c r="P4991" s="326"/>
      <c r="Q4991" s="290">
        <v>0</v>
      </c>
    </row>
    <row r="4992" spans="1:17" hidden="1" outlineLevel="1" collapsed="1" x14ac:dyDescent="0.25">
      <c r="A4992" s="287"/>
      <c r="B4992" s="287"/>
      <c r="C4992" s="287"/>
      <c r="D4992" s="325">
        <v>100463679</v>
      </c>
      <c r="E4992" s="326"/>
      <c r="F4992" s="326"/>
      <c r="G4992" s="326"/>
      <c r="H4992" s="326"/>
      <c r="I4992" s="327">
        <v>0.16</v>
      </c>
      <c r="J4992" s="326"/>
      <c r="K4992" s="326"/>
      <c r="L4992" s="328"/>
      <c r="M4992" s="326"/>
      <c r="N4992" s="326"/>
      <c r="O4992" s="327">
        <v>0.16</v>
      </c>
      <c r="P4992" s="326"/>
      <c r="Q4992" s="290">
        <v>0</v>
      </c>
    </row>
    <row r="4993" spans="1:17" hidden="1" outlineLevel="1" collapsed="1" x14ac:dyDescent="0.25">
      <c r="A4993" s="287"/>
      <c r="B4993" s="287"/>
      <c r="C4993" s="287"/>
      <c r="D4993" s="325">
        <v>100458512</v>
      </c>
      <c r="E4993" s="326"/>
      <c r="F4993" s="326"/>
      <c r="G4993" s="326"/>
      <c r="H4993" s="326"/>
      <c r="I4993" s="327">
        <v>0.15</v>
      </c>
      <c r="J4993" s="326"/>
      <c r="K4993" s="326"/>
      <c r="L4993" s="328"/>
      <c r="M4993" s="326"/>
      <c r="N4993" s="326"/>
      <c r="O4993" s="327">
        <v>0.15</v>
      </c>
      <c r="P4993" s="326"/>
      <c r="Q4993" s="290">
        <v>0</v>
      </c>
    </row>
    <row r="4994" spans="1:17" hidden="1" outlineLevel="1" collapsed="1" x14ac:dyDescent="0.25">
      <c r="A4994" s="287"/>
      <c r="B4994" s="287"/>
      <c r="C4994" s="287"/>
      <c r="D4994" s="325">
        <v>100458494</v>
      </c>
      <c r="E4994" s="326"/>
      <c r="F4994" s="326"/>
      <c r="G4994" s="326"/>
      <c r="H4994" s="326"/>
      <c r="I4994" s="327">
        <v>0.28999999999999998</v>
      </c>
      <c r="J4994" s="326"/>
      <c r="K4994" s="326"/>
      <c r="L4994" s="328"/>
      <c r="M4994" s="326"/>
      <c r="N4994" s="326"/>
      <c r="O4994" s="327">
        <v>0.28999999999999998</v>
      </c>
      <c r="P4994" s="326"/>
      <c r="Q4994" s="290">
        <v>0</v>
      </c>
    </row>
    <row r="4995" spans="1:17" hidden="1" outlineLevel="1" collapsed="1" x14ac:dyDescent="0.25">
      <c r="A4995" s="287"/>
      <c r="B4995" s="287"/>
      <c r="C4995" s="287"/>
      <c r="D4995" s="325">
        <v>100458496</v>
      </c>
      <c r="E4995" s="326"/>
      <c r="F4995" s="326"/>
      <c r="G4995" s="326"/>
      <c r="H4995" s="326"/>
      <c r="I4995" s="327">
        <v>0.17449999999999999</v>
      </c>
      <c r="J4995" s="326"/>
      <c r="K4995" s="326"/>
      <c r="L4995" s="328"/>
      <c r="M4995" s="326"/>
      <c r="N4995" s="326"/>
      <c r="O4995" s="327">
        <v>0.17449999999999999</v>
      </c>
      <c r="P4995" s="326"/>
      <c r="Q4995" s="290">
        <v>0</v>
      </c>
    </row>
    <row r="4996" spans="1:17" hidden="1" outlineLevel="1" collapsed="1" x14ac:dyDescent="0.25">
      <c r="A4996" s="287"/>
      <c r="B4996" s="287"/>
      <c r="C4996" s="287"/>
      <c r="D4996" s="325">
        <v>100458491</v>
      </c>
      <c r="E4996" s="326"/>
      <c r="F4996" s="326"/>
      <c r="G4996" s="326"/>
      <c r="H4996" s="326"/>
      <c r="I4996" s="327">
        <v>0.17449999999999999</v>
      </c>
      <c r="J4996" s="326"/>
      <c r="K4996" s="326"/>
      <c r="L4996" s="328"/>
      <c r="M4996" s="326"/>
      <c r="N4996" s="326"/>
      <c r="O4996" s="327">
        <v>0.17449999999999999</v>
      </c>
      <c r="P4996" s="326"/>
      <c r="Q4996" s="290">
        <v>0</v>
      </c>
    </row>
    <row r="4997" spans="1:17" hidden="1" outlineLevel="1" collapsed="1" x14ac:dyDescent="0.25">
      <c r="A4997" s="287"/>
      <c r="B4997" s="287"/>
      <c r="C4997" s="287"/>
      <c r="D4997" s="325">
        <v>100458488</v>
      </c>
      <c r="E4997" s="326"/>
      <c r="F4997" s="326"/>
      <c r="G4997" s="326"/>
      <c r="H4997" s="326"/>
      <c r="I4997" s="327">
        <v>0.53</v>
      </c>
      <c r="J4997" s="326"/>
      <c r="K4997" s="326"/>
      <c r="L4997" s="328"/>
      <c r="M4997" s="326"/>
      <c r="N4997" s="326"/>
      <c r="O4997" s="327">
        <v>0.53</v>
      </c>
      <c r="P4997" s="326"/>
      <c r="Q4997" s="290">
        <v>0</v>
      </c>
    </row>
    <row r="4998" spans="1:17" hidden="1" outlineLevel="1" collapsed="1" x14ac:dyDescent="0.25">
      <c r="A4998" s="287"/>
      <c r="B4998" s="287"/>
      <c r="C4998" s="287"/>
      <c r="D4998" s="325">
        <v>100458478</v>
      </c>
      <c r="E4998" s="326"/>
      <c r="F4998" s="326"/>
      <c r="G4998" s="326"/>
      <c r="H4998" s="326"/>
      <c r="I4998" s="327">
        <v>0.6</v>
      </c>
      <c r="J4998" s="326"/>
      <c r="K4998" s="326"/>
      <c r="L4998" s="328"/>
      <c r="M4998" s="326"/>
      <c r="N4998" s="326"/>
      <c r="O4998" s="327">
        <v>0.6</v>
      </c>
      <c r="P4998" s="326"/>
      <c r="Q4998" s="290">
        <v>0</v>
      </c>
    </row>
    <row r="4999" spans="1:17" hidden="1" outlineLevel="1" collapsed="1" x14ac:dyDescent="0.25">
      <c r="A4999" s="287"/>
      <c r="B4999" s="287"/>
      <c r="C4999" s="287"/>
      <c r="D4999" s="325">
        <v>100458516</v>
      </c>
      <c r="E4999" s="326"/>
      <c r="F4999" s="326"/>
      <c r="G4999" s="326"/>
      <c r="H4999" s="326"/>
      <c r="I4999" s="327">
        <v>0.64</v>
      </c>
      <c r="J4999" s="326"/>
      <c r="K4999" s="326"/>
      <c r="L4999" s="328"/>
      <c r="M4999" s="326"/>
      <c r="N4999" s="326"/>
      <c r="O4999" s="327">
        <v>0.64</v>
      </c>
      <c r="P4999" s="326"/>
      <c r="Q4999" s="290">
        <v>0</v>
      </c>
    </row>
    <row r="5000" spans="1:17" hidden="1" outlineLevel="1" collapsed="1" x14ac:dyDescent="0.25">
      <c r="A5000" s="287"/>
      <c r="B5000" s="287"/>
      <c r="C5000" s="287"/>
      <c r="D5000" s="325">
        <v>100458525</v>
      </c>
      <c r="E5000" s="326"/>
      <c r="F5000" s="326"/>
      <c r="G5000" s="326"/>
      <c r="H5000" s="326"/>
      <c r="I5000" s="327">
        <v>0.52</v>
      </c>
      <c r="J5000" s="326"/>
      <c r="K5000" s="326"/>
      <c r="L5000" s="328"/>
      <c r="M5000" s="326"/>
      <c r="N5000" s="326"/>
      <c r="O5000" s="327">
        <v>0.52</v>
      </c>
      <c r="P5000" s="326"/>
      <c r="Q5000" s="290">
        <v>0</v>
      </c>
    </row>
    <row r="5001" spans="1:17" hidden="1" outlineLevel="1" collapsed="1" x14ac:dyDescent="0.25">
      <c r="A5001" s="287"/>
      <c r="B5001" s="287"/>
      <c r="C5001" s="287"/>
      <c r="D5001" s="325">
        <v>100458539</v>
      </c>
      <c r="E5001" s="326"/>
      <c r="F5001" s="326"/>
      <c r="G5001" s="326"/>
      <c r="H5001" s="326"/>
      <c r="I5001" s="327">
        <v>0.17449999999999999</v>
      </c>
      <c r="J5001" s="326"/>
      <c r="K5001" s="326"/>
      <c r="L5001" s="328"/>
      <c r="M5001" s="326"/>
      <c r="N5001" s="326"/>
      <c r="O5001" s="327">
        <v>0.17449999999999999</v>
      </c>
      <c r="P5001" s="326"/>
      <c r="Q5001" s="290">
        <v>0</v>
      </c>
    </row>
    <row r="5002" spans="1:17" hidden="1" outlineLevel="1" collapsed="1" x14ac:dyDescent="0.25">
      <c r="A5002" s="287"/>
      <c r="B5002" s="287"/>
      <c r="C5002" s="287"/>
      <c r="D5002" s="325">
        <v>100458553</v>
      </c>
      <c r="E5002" s="326"/>
      <c r="F5002" s="326"/>
      <c r="G5002" s="326"/>
      <c r="H5002" s="326"/>
      <c r="I5002" s="327">
        <v>0.17449999999999999</v>
      </c>
      <c r="J5002" s="326"/>
      <c r="K5002" s="326"/>
      <c r="L5002" s="328"/>
      <c r="M5002" s="326"/>
      <c r="N5002" s="326"/>
      <c r="O5002" s="327">
        <v>0.17449999999999999</v>
      </c>
      <c r="P5002" s="326"/>
      <c r="Q5002" s="290">
        <v>0</v>
      </c>
    </row>
    <row r="5003" spans="1:17" hidden="1" outlineLevel="1" collapsed="1" x14ac:dyDescent="0.25">
      <c r="A5003" s="287"/>
      <c r="B5003" s="287"/>
      <c r="C5003" s="287"/>
      <c r="D5003" s="325">
        <v>100458560</v>
      </c>
      <c r="E5003" s="326"/>
      <c r="F5003" s="326"/>
      <c r="G5003" s="326"/>
      <c r="H5003" s="326"/>
      <c r="I5003" s="327">
        <v>0.19</v>
      </c>
      <c r="J5003" s="326"/>
      <c r="K5003" s="326"/>
      <c r="L5003" s="328"/>
      <c r="M5003" s="326"/>
      <c r="N5003" s="326"/>
      <c r="O5003" s="327">
        <v>0.19</v>
      </c>
      <c r="P5003" s="326"/>
      <c r="Q5003" s="290">
        <v>0</v>
      </c>
    </row>
    <row r="5004" spans="1:17" hidden="1" outlineLevel="1" collapsed="1" x14ac:dyDescent="0.25">
      <c r="A5004" s="287"/>
      <c r="B5004" s="287"/>
      <c r="C5004" s="287"/>
      <c r="D5004" s="325">
        <v>100458632</v>
      </c>
      <c r="E5004" s="326"/>
      <c r="F5004" s="326"/>
      <c r="G5004" s="326"/>
      <c r="H5004" s="326"/>
      <c r="I5004" s="327">
        <v>0.37</v>
      </c>
      <c r="J5004" s="326"/>
      <c r="K5004" s="326"/>
      <c r="L5004" s="328"/>
      <c r="M5004" s="326"/>
      <c r="N5004" s="326"/>
      <c r="O5004" s="327">
        <v>0.37</v>
      </c>
      <c r="P5004" s="326"/>
      <c r="Q5004" s="290">
        <v>0</v>
      </c>
    </row>
    <row r="5005" spans="1:17" hidden="1" outlineLevel="1" collapsed="1" x14ac:dyDescent="0.25">
      <c r="A5005" s="287"/>
      <c r="B5005" s="287"/>
      <c r="C5005" s="287"/>
      <c r="D5005" s="325">
        <v>100458666</v>
      </c>
      <c r="E5005" s="326"/>
      <c r="F5005" s="326"/>
      <c r="G5005" s="326"/>
      <c r="H5005" s="326"/>
      <c r="I5005" s="327">
        <v>1.07</v>
      </c>
      <c r="J5005" s="326"/>
      <c r="K5005" s="326"/>
      <c r="L5005" s="328"/>
      <c r="M5005" s="326"/>
      <c r="N5005" s="326"/>
      <c r="O5005" s="327">
        <v>1.07</v>
      </c>
      <c r="P5005" s="326"/>
      <c r="Q5005" s="290">
        <v>0</v>
      </c>
    </row>
    <row r="5006" spans="1:17" hidden="1" outlineLevel="1" collapsed="1" x14ac:dyDescent="0.25">
      <c r="A5006" s="287"/>
      <c r="B5006" s="287"/>
      <c r="C5006" s="287"/>
      <c r="D5006" s="325">
        <v>100458604</v>
      </c>
      <c r="E5006" s="326"/>
      <c r="F5006" s="326"/>
      <c r="G5006" s="326"/>
      <c r="H5006" s="326"/>
      <c r="I5006" s="327">
        <v>0.16</v>
      </c>
      <c r="J5006" s="326"/>
      <c r="K5006" s="326"/>
      <c r="L5006" s="328"/>
      <c r="M5006" s="326"/>
      <c r="N5006" s="326"/>
      <c r="O5006" s="327">
        <v>0.16</v>
      </c>
      <c r="P5006" s="326"/>
      <c r="Q5006" s="290">
        <v>0</v>
      </c>
    </row>
    <row r="5007" spans="1:17" hidden="1" outlineLevel="1" collapsed="1" x14ac:dyDescent="0.25">
      <c r="A5007" s="287"/>
      <c r="B5007" s="287"/>
      <c r="C5007" s="287"/>
      <c r="D5007" s="325">
        <v>100458570</v>
      </c>
      <c r="E5007" s="326"/>
      <c r="F5007" s="326"/>
      <c r="G5007" s="326"/>
      <c r="H5007" s="326"/>
      <c r="I5007" s="327">
        <v>0.17449999999999999</v>
      </c>
      <c r="J5007" s="326"/>
      <c r="K5007" s="326"/>
      <c r="L5007" s="328"/>
      <c r="M5007" s="326"/>
      <c r="N5007" s="326"/>
      <c r="O5007" s="327">
        <v>0.17449999999999999</v>
      </c>
      <c r="P5007" s="326"/>
      <c r="Q5007" s="290">
        <v>0</v>
      </c>
    </row>
    <row r="5008" spans="1:17" hidden="1" outlineLevel="1" collapsed="1" x14ac:dyDescent="0.25">
      <c r="A5008" s="287"/>
      <c r="B5008" s="287"/>
      <c r="C5008" s="287"/>
      <c r="D5008" s="325">
        <v>100458571</v>
      </c>
      <c r="E5008" s="326"/>
      <c r="F5008" s="326"/>
      <c r="G5008" s="326"/>
      <c r="H5008" s="326"/>
      <c r="I5008" s="327">
        <v>0.19</v>
      </c>
      <c r="J5008" s="326"/>
      <c r="K5008" s="326"/>
      <c r="L5008" s="328"/>
      <c r="M5008" s="326"/>
      <c r="N5008" s="326"/>
      <c r="O5008" s="327">
        <v>0.19</v>
      </c>
      <c r="P5008" s="326"/>
      <c r="Q5008" s="290">
        <v>0</v>
      </c>
    </row>
    <row r="5009" spans="1:17" hidden="1" outlineLevel="1" collapsed="1" x14ac:dyDescent="0.25">
      <c r="A5009" s="287"/>
      <c r="B5009" s="287"/>
      <c r="C5009" s="287"/>
      <c r="D5009" s="325">
        <v>100458591</v>
      </c>
      <c r="E5009" s="326"/>
      <c r="F5009" s="326"/>
      <c r="G5009" s="326"/>
      <c r="H5009" s="326"/>
      <c r="I5009" s="327">
        <v>0.21</v>
      </c>
      <c r="J5009" s="326"/>
      <c r="K5009" s="326"/>
      <c r="L5009" s="328"/>
      <c r="M5009" s="326"/>
      <c r="N5009" s="326"/>
      <c r="O5009" s="327">
        <v>0.21</v>
      </c>
      <c r="P5009" s="326"/>
      <c r="Q5009" s="290">
        <v>0</v>
      </c>
    </row>
    <row r="5010" spans="1:17" hidden="1" outlineLevel="1" collapsed="1" x14ac:dyDescent="0.25">
      <c r="A5010" s="287"/>
      <c r="B5010" s="287"/>
      <c r="C5010" s="287"/>
      <c r="D5010" s="325">
        <v>100458595</v>
      </c>
      <c r="E5010" s="326"/>
      <c r="F5010" s="326"/>
      <c r="G5010" s="326"/>
      <c r="H5010" s="326"/>
      <c r="I5010" s="327">
        <v>0.36</v>
      </c>
      <c r="J5010" s="326"/>
      <c r="K5010" s="326"/>
      <c r="L5010" s="328"/>
      <c r="M5010" s="326"/>
      <c r="N5010" s="326"/>
      <c r="O5010" s="327">
        <v>0.36</v>
      </c>
      <c r="P5010" s="326"/>
      <c r="Q5010" s="290">
        <v>0</v>
      </c>
    </row>
    <row r="5011" spans="1:17" hidden="1" outlineLevel="1" collapsed="1" x14ac:dyDescent="0.25">
      <c r="A5011" s="287"/>
      <c r="B5011" s="287"/>
      <c r="C5011" s="287"/>
      <c r="D5011" s="325">
        <v>100458844</v>
      </c>
      <c r="E5011" s="326"/>
      <c r="F5011" s="326"/>
      <c r="G5011" s="326"/>
      <c r="H5011" s="326"/>
      <c r="I5011" s="327">
        <v>0.3</v>
      </c>
      <c r="J5011" s="326"/>
      <c r="K5011" s="326"/>
      <c r="L5011" s="328"/>
      <c r="M5011" s="326"/>
      <c r="N5011" s="326"/>
      <c r="O5011" s="327">
        <v>0.3</v>
      </c>
      <c r="P5011" s="326"/>
      <c r="Q5011" s="290">
        <v>0</v>
      </c>
    </row>
    <row r="5012" spans="1:17" hidden="1" outlineLevel="1" collapsed="1" x14ac:dyDescent="0.25">
      <c r="A5012" s="287"/>
      <c r="B5012" s="287"/>
      <c r="C5012" s="287"/>
      <c r="D5012" s="325">
        <v>100458845</v>
      </c>
      <c r="E5012" s="326"/>
      <c r="F5012" s="326"/>
      <c r="G5012" s="326"/>
      <c r="H5012" s="326"/>
      <c r="I5012" s="327">
        <v>0.11</v>
      </c>
      <c r="J5012" s="326"/>
      <c r="K5012" s="326"/>
      <c r="L5012" s="328"/>
      <c r="M5012" s="326"/>
      <c r="N5012" s="326"/>
      <c r="O5012" s="327">
        <v>0.11</v>
      </c>
      <c r="P5012" s="326"/>
      <c r="Q5012" s="290">
        <v>0</v>
      </c>
    </row>
    <row r="5013" spans="1:17" hidden="1" outlineLevel="1" collapsed="1" x14ac:dyDescent="0.25">
      <c r="A5013" s="287"/>
      <c r="B5013" s="287"/>
      <c r="C5013" s="287"/>
      <c r="D5013" s="325">
        <v>100458821</v>
      </c>
      <c r="E5013" s="326"/>
      <c r="F5013" s="326"/>
      <c r="G5013" s="326"/>
      <c r="H5013" s="326"/>
      <c r="I5013" s="327">
        <v>0.18</v>
      </c>
      <c r="J5013" s="326"/>
      <c r="K5013" s="326"/>
      <c r="L5013" s="328"/>
      <c r="M5013" s="326"/>
      <c r="N5013" s="326"/>
      <c r="O5013" s="327">
        <v>0.18</v>
      </c>
      <c r="P5013" s="326"/>
      <c r="Q5013" s="290">
        <v>0</v>
      </c>
    </row>
    <row r="5014" spans="1:17" hidden="1" outlineLevel="1" collapsed="1" x14ac:dyDescent="0.25">
      <c r="A5014" s="287"/>
      <c r="B5014" s="287"/>
      <c r="C5014" s="287"/>
      <c r="D5014" s="325">
        <v>100458822</v>
      </c>
      <c r="E5014" s="326"/>
      <c r="F5014" s="326"/>
      <c r="G5014" s="326"/>
      <c r="H5014" s="326"/>
      <c r="I5014" s="327">
        <v>0.74</v>
      </c>
      <c r="J5014" s="326"/>
      <c r="K5014" s="326"/>
      <c r="L5014" s="328"/>
      <c r="M5014" s="326"/>
      <c r="N5014" s="326"/>
      <c r="O5014" s="327">
        <v>0.74</v>
      </c>
      <c r="P5014" s="326"/>
      <c r="Q5014" s="290">
        <v>0</v>
      </c>
    </row>
    <row r="5015" spans="1:17" hidden="1" outlineLevel="1" collapsed="1" x14ac:dyDescent="0.25">
      <c r="A5015" s="287"/>
      <c r="B5015" s="287"/>
      <c r="C5015" s="287"/>
      <c r="D5015" s="325">
        <v>100458836</v>
      </c>
      <c r="E5015" s="326"/>
      <c r="F5015" s="326"/>
      <c r="G5015" s="326"/>
      <c r="H5015" s="326"/>
      <c r="I5015" s="327">
        <v>0.24</v>
      </c>
      <c r="J5015" s="326"/>
      <c r="K5015" s="326"/>
      <c r="L5015" s="328"/>
      <c r="M5015" s="326"/>
      <c r="N5015" s="326"/>
      <c r="O5015" s="327">
        <v>0.24</v>
      </c>
      <c r="P5015" s="326"/>
      <c r="Q5015" s="290">
        <v>0</v>
      </c>
    </row>
    <row r="5016" spans="1:17" hidden="1" outlineLevel="1" collapsed="1" x14ac:dyDescent="0.25">
      <c r="A5016" s="287"/>
      <c r="B5016" s="287"/>
      <c r="C5016" s="287"/>
      <c r="D5016" s="325">
        <v>100458896</v>
      </c>
      <c r="E5016" s="326"/>
      <c r="F5016" s="326"/>
      <c r="G5016" s="326"/>
      <c r="H5016" s="326"/>
      <c r="I5016" s="327">
        <v>0.13</v>
      </c>
      <c r="J5016" s="326"/>
      <c r="K5016" s="326"/>
      <c r="L5016" s="328"/>
      <c r="M5016" s="326"/>
      <c r="N5016" s="326"/>
      <c r="O5016" s="327">
        <v>0.13</v>
      </c>
      <c r="P5016" s="326"/>
      <c r="Q5016" s="290">
        <v>0</v>
      </c>
    </row>
    <row r="5017" spans="1:17" hidden="1" outlineLevel="1" collapsed="1" x14ac:dyDescent="0.25">
      <c r="A5017" s="287"/>
      <c r="B5017" s="287"/>
      <c r="C5017" s="287"/>
      <c r="D5017" s="325">
        <v>100458897</v>
      </c>
      <c r="E5017" s="326"/>
      <c r="F5017" s="326"/>
      <c r="G5017" s="326"/>
      <c r="H5017" s="326"/>
      <c r="I5017" s="327">
        <v>0.24</v>
      </c>
      <c r="J5017" s="326"/>
      <c r="K5017" s="326"/>
      <c r="L5017" s="328"/>
      <c r="M5017" s="326"/>
      <c r="N5017" s="326"/>
      <c r="O5017" s="327">
        <v>0.24</v>
      </c>
      <c r="P5017" s="326"/>
      <c r="Q5017" s="290">
        <v>0</v>
      </c>
    </row>
    <row r="5018" spans="1:17" hidden="1" outlineLevel="1" collapsed="1" x14ac:dyDescent="0.25">
      <c r="A5018" s="287"/>
      <c r="B5018" s="287"/>
      <c r="C5018" s="287"/>
      <c r="D5018" s="325">
        <v>100458911</v>
      </c>
      <c r="E5018" s="326"/>
      <c r="F5018" s="326"/>
      <c r="G5018" s="326"/>
      <c r="H5018" s="326"/>
      <c r="I5018" s="327">
        <v>0.16</v>
      </c>
      <c r="J5018" s="326"/>
      <c r="K5018" s="326"/>
      <c r="L5018" s="328"/>
      <c r="M5018" s="326"/>
      <c r="N5018" s="326"/>
      <c r="O5018" s="327">
        <v>0.16</v>
      </c>
      <c r="P5018" s="326"/>
      <c r="Q5018" s="290">
        <v>0</v>
      </c>
    </row>
    <row r="5019" spans="1:17" hidden="1" outlineLevel="1" collapsed="1" x14ac:dyDescent="0.25">
      <c r="A5019" s="287"/>
      <c r="B5019" s="287"/>
      <c r="C5019" s="287"/>
      <c r="D5019" s="325">
        <v>100458935</v>
      </c>
      <c r="E5019" s="326"/>
      <c r="F5019" s="326"/>
      <c r="G5019" s="326"/>
      <c r="H5019" s="326"/>
      <c r="I5019" s="327">
        <v>0.31</v>
      </c>
      <c r="J5019" s="326"/>
      <c r="K5019" s="326"/>
      <c r="L5019" s="328"/>
      <c r="M5019" s="326"/>
      <c r="N5019" s="326"/>
      <c r="O5019" s="327">
        <v>0.31</v>
      </c>
      <c r="P5019" s="326"/>
      <c r="Q5019" s="290">
        <v>0</v>
      </c>
    </row>
    <row r="5020" spans="1:17" hidden="1" outlineLevel="1" collapsed="1" x14ac:dyDescent="0.25">
      <c r="A5020" s="287"/>
      <c r="B5020" s="287"/>
      <c r="C5020" s="287"/>
      <c r="D5020" s="325">
        <v>100458936</v>
      </c>
      <c r="E5020" s="326"/>
      <c r="F5020" s="326"/>
      <c r="G5020" s="326"/>
      <c r="H5020" s="326"/>
      <c r="I5020" s="327">
        <v>0.26</v>
      </c>
      <c r="J5020" s="326"/>
      <c r="K5020" s="326"/>
      <c r="L5020" s="328"/>
      <c r="M5020" s="326"/>
      <c r="N5020" s="326"/>
      <c r="O5020" s="327">
        <v>0.26</v>
      </c>
      <c r="P5020" s="326"/>
      <c r="Q5020" s="290">
        <v>0</v>
      </c>
    </row>
    <row r="5021" spans="1:17" hidden="1" outlineLevel="1" collapsed="1" x14ac:dyDescent="0.25">
      <c r="A5021" s="287"/>
      <c r="B5021" s="287"/>
      <c r="C5021" s="287"/>
      <c r="D5021" s="325">
        <v>100458937</v>
      </c>
      <c r="E5021" s="326"/>
      <c r="F5021" s="326"/>
      <c r="G5021" s="326"/>
      <c r="H5021" s="326"/>
      <c r="I5021" s="327">
        <v>0.23</v>
      </c>
      <c r="J5021" s="326"/>
      <c r="K5021" s="326"/>
      <c r="L5021" s="328"/>
      <c r="M5021" s="326"/>
      <c r="N5021" s="326"/>
      <c r="O5021" s="327">
        <v>0.23</v>
      </c>
      <c r="P5021" s="326"/>
      <c r="Q5021" s="290">
        <v>0</v>
      </c>
    </row>
    <row r="5022" spans="1:17" hidden="1" outlineLevel="1" collapsed="1" x14ac:dyDescent="0.25">
      <c r="A5022" s="287"/>
      <c r="B5022" s="287"/>
      <c r="C5022" s="287"/>
      <c r="D5022" s="325">
        <v>100458738</v>
      </c>
      <c r="E5022" s="326"/>
      <c r="F5022" s="326"/>
      <c r="G5022" s="326"/>
      <c r="H5022" s="326"/>
      <c r="I5022" s="327">
        <v>0.17749999999999999</v>
      </c>
      <c r="J5022" s="326"/>
      <c r="K5022" s="326"/>
      <c r="L5022" s="328"/>
      <c r="M5022" s="326"/>
      <c r="N5022" s="326"/>
      <c r="O5022" s="327">
        <v>0.17749999999999999</v>
      </c>
      <c r="P5022" s="326"/>
      <c r="Q5022" s="290">
        <v>0</v>
      </c>
    </row>
    <row r="5023" spans="1:17" hidden="1" outlineLevel="1" collapsed="1" x14ac:dyDescent="0.25">
      <c r="A5023" s="287"/>
      <c r="B5023" s="287"/>
      <c r="C5023" s="287"/>
      <c r="D5023" s="325">
        <v>100458743</v>
      </c>
      <c r="E5023" s="326"/>
      <c r="F5023" s="326"/>
      <c r="G5023" s="326"/>
      <c r="H5023" s="326"/>
      <c r="I5023" s="327">
        <v>0.46</v>
      </c>
      <c r="J5023" s="326"/>
      <c r="K5023" s="326"/>
      <c r="L5023" s="328"/>
      <c r="M5023" s="326"/>
      <c r="N5023" s="326"/>
      <c r="O5023" s="327">
        <v>0.46</v>
      </c>
      <c r="P5023" s="326"/>
      <c r="Q5023" s="290">
        <v>0</v>
      </c>
    </row>
    <row r="5024" spans="1:17" hidden="1" outlineLevel="1" collapsed="1" x14ac:dyDescent="0.25">
      <c r="A5024" s="287"/>
      <c r="B5024" s="287"/>
      <c r="C5024" s="287"/>
      <c r="D5024" s="325">
        <v>100458778</v>
      </c>
      <c r="E5024" s="326"/>
      <c r="F5024" s="326"/>
      <c r="G5024" s="326"/>
      <c r="H5024" s="326"/>
      <c r="I5024" s="327">
        <v>0.17</v>
      </c>
      <c r="J5024" s="326"/>
      <c r="K5024" s="326"/>
      <c r="L5024" s="328"/>
      <c r="M5024" s="326"/>
      <c r="N5024" s="326"/>
      <c r="O5024" s="327">
        <v>0.17</v>
      </c>
      <c r="P5024" s="326"/>
      <c r="Q5024" s="290">
        <v>0</v>
      </c>
    </row>
    <row r="5025" spans="1:17" hidden="1" outlineLevel="1" collapsed="1" x14ac:dyDescent="0.25">
      <c r="A5025" s="287"/>
      <c r="B5025" s="287"/>
      <c r="C5025" s="287"/>
      <c r="D5025" s="325">
        <v>100458783</v>
      </c>
      <c r="E5025" s="326"/>
      <c r="F5025" s="326"/>
      <c r="G5025" s="326"/>
      <c r="H5025" s="326"/>
      <c r="I5025" s="327">
        <v>0.17449999999999999</v>
      </c>
      <c r="J5025" s="326"/>
      <c r="K5025" s="326"/>
      <c r="L5025" s="328"/>
      <c r="M5025" s="326"/>
      <c r="N5025" s="326"/>
      <c r="O5025" s="327">
        <v>0.17449999999999999</v>
      </c>
      <c r="P5025" s="326"/>
      <c r="Q5025" s="290">
        <v>0</v>
      </c>
    </row>
    <row r="5026" spans="1:17" hidden="1" outlineLevel="1" collapsed="1" x14ac:dyDescent="0.25">
      <c r="A5026" s="287"/>
      <c r="B5026" s="287"/>
      <c r="C5026" s="287"/>
      <c r="D5026" s="325">
        <v>100458789</v>
      </c>
      <c r="E5026" s="326"/>
      <c r="F5026" s="326"/>
      <c r="G5026" s="326"/>
      <c r="H5026" s="326"/>
      <c r="I5026" s="327">
        <v>2.77</v>
      </c>
      <c r="J5026" s="326"/>
      <c r="K5026" s="326"/>
      <c r="L5026" s="328"/>
      <c r="M5026" s="326"/>
      <c r="N5026" s="326"/>
      <c r="O5026" s="327">
        <v>2.77</v>
      </c>
      <c r="P5026" s="326"/>
      <c r="Q5026" s="290">
        <v>0</v>
      </c>
    </row>
    <row r="5027" spans="1:17" hidden="1" outlineLevel="1" collapsed="1" x14ac:dyDescent="0.25">
      <c r="A5027" s="287"/>
      <c r="B5027" s="287"/>
      <c r="C5027" s="287"/>
      <c r="D5027" s="325">
        <v>100458754</v>
      </c>
      <c r="E5027" s="326"/>
      <c r="F5027" s="326"/>
      <c r="G5027" s="326"/>
      <c r="H5027" s="326"/>
      <c r="I5027" s="327">
        <v>0.17449999999999999</v>
      </c>
      <c r="J5027" s="326"/>
      <c r="K5027" s="326"/>
      <c r="L5027" s="328"/>
      <c r="M5027" s="326"/>
      <c r="N5027" s="326"/>
      <c r="O5027" s="327">
        <v>0.17449999999999999</v>
      </c>
      <c r="P5027" s="326"/>
      <c r="Q5027" s="290">
        <v>0</v>
      </c>
    </row>
    <row r="5028" spans="1:17" hidden="1" outlineLevel="1" collapsed="1" x14ac:dyDescent="0.25">
      <c r="A5028" s="287"/>
      <c r="B5028" s="287"/>
      <c r="C5028" s="287"/>
      <c r="D5028" s="325">
        <v>100458755</v>
      </c>
      <c r="E5028" s="326"/>
      <c r="F5028" s="326"/>
      <c r="G5028" s="326"/>
      <c r="H5028" s="326"/>
      <c r="I5028" s="327">
        <v>0.17</v>
      </c>
      <c r="J5028" s="326"/>
      <c r="K5028" s="326"/>
      <c r="L5028" s="328"/>
      <c r="M5028" s="326"/>
      <c r="N5028" s="326"/>
      <c r="O5028" s="327">
        <v>0.17</v>
      </c>
      <c r="P5028" s="326"/>
      <c r="Q5028" s="290">
        <v>0</v>
      </c>
    </row>
    <row r="5029" spans="1:17" hidden="1" outlineLevel="1" collapsed="1" x14ac:dyDescent="0.25">
      <c r="A5029" s="287"/>
      <c r="B5029" s="287"/>
      <c r="C5029" s="287"/>
      <c r="D5029" s="325">
        <v>100458759</v>
      </c>
      <c r="E5029" s="326"/>
      <c r="F5029" s="326"/>
      <c r="G5029" s="326"/>
      <c r="H5029" s="326"/>
      <c r="I5029" s="327">
        <v>0.11</v>
      </c>
      <c r="J5029" s="326"/>
      <c r="K5029" s="326"/>
      <c r="L5029" s="328"/>
      <c r="M5029" s="326"/>
      <c r="N5029" s="326"/>
      <c r="O5029" s="327">
        <v>0.11</v>
      </c>
      <c r="P5029" s="326"/>
      <c r="Q5029" s="290">
        <v>0</v>
      </c>
    </row>
    <row r="5030" spans="1:17" hidden="1" outlineLevel="1" collapsed="1" x14ac:dyDescent="0.25">
      <c r="A5030" s="287"/>
      <c r="B5030" s="287"/>
      <c r="C5030" s="287"/>
      <c r="D5030" s="325">
        <v>100458730</v>
      </c>
      <c r="E5030" s="326"/>
      <c r="F5030" s="326"/>
      <c r="G5030" s="326"/>
      <c r="H5030" s="326"/>
      <c r="I5030" s="327">
        <v>0.06</v>
      </c>
      <c r="J5030" s="326"/>
      <c r="K5030" s="326"/>
      <c r="L5030" s="328"/>
      <c r="M5030" s="326"/>
      <c r="N5030" s="326"/>
      <c r="O5030" s="327">
        <v>0.06</v>
      </c>
      <c r="P5030" s="326"/>
      <c r="Q5030" s="290">
        <v>0</v>
      </c>
    </row>
    <row r="5031" spans="1:17" hidden="1" outlineLevel="1" collapsed="1" x14ac:dyDescent="0.25">
      <c r="A5031" s="287"/>
      <c r="B5031" s="287"/>
      <c r="C5031" s="287"/>
      <c r="D5031" s="325">
        <v>100458733</v>
      </c>
      <c r="E5031" s="326"/>
      <c r="F5031" s="326"/>
      <c r="G5031" s="326"/>
      <c r="H5031" s="326"/>
      <c r="I5031" s="327">
        <v>0.17449999999999999</v>
      </c>
      <c r="J5031" s="326"/>
      <c r="K5031" s="326"/>
      <c r="L5031" s="328"/>
      <c r="M5031" s="326"/>
      <c r="N5031" s="326"/>
      <c r="O5031" s="327">
        <v>0.17449999999999999</v>
      </c>
      <c r="P5031" s="326"/>
      <c r="Q5031" s="290">
        <v>0</v>
      </c>
    </row>
    <row r="5032" spans="1:17" hidden="1" outlineLevel="1" collapsed="1" x14ac:dyDescent="0.25">
      <c r="A5032" s="287"/>
      <c r="B5032" s="287"/>
      <c r="C5032" s="287"/>
      <c r="D5032" s="325">
        <v>100458673</v>
      </c>
      <c r="E5032" s="326"/>
      <c r="F5032" s="326"/>
      <c r="G5032" s="326"/>
      <c r="H5032" s="326"/>
      <c r="I5032" s="327">
        <v>7.0000000000000007E-2</v>
      </c>
      <c r="J5032" s="326"/>
      <c r="K5032" s="326"/>
      <c r="L5032" s="328"/>
      <c r="M5032" s="326"/>
      <c r="N5032" s="326"/>
      <c r="O5032" s="327">
        <v>7.0000000000000007E-2</v>
      </c>
      <c r="P5032" s="326"/>
      <c r="Q5032" s="290">
        <v>0</v>
      </c>
    </row>
    <row r="5033" spans="1:17" hidden="1" outlineLevel="1" collapsed="1" x14ac:dyDescent="0.25">
      <c r="A5033" s="287"/>
      <c r="B5033" s="287"/>
      <c r="C5033" s="287"/>
      <c r="D5033" s="325">
        <v>100458674</v>
      </c>
      <c r="E5033" s="326"/>
      <c r="F5033" s="326"/>
      <c r="G5033" s="326"/>
      <c r="H5033" s="326"/>
      <c r="I5033" s="327">
        <v>0.84</v>
      </c>
      <c r="J5033" s="326"/>
      <c r="K5033" s="326"/>
      <c r="L5033" s="328"/>
      <c r="M5033" s="326"/>
      <c r="N5033" s="326"/>
      <c r="O5033" s="327">
        <v>0.84</v>
      </c>
      <c r="P5033" s="326"/>
      <c r="Q5033" s="290">
        <v>0</v>
      </c>
    </row>
    <row r="5034" spans="1:17" hidden="1" outlineLevel="1" collapsed="1" x14ac:dyDescent="0.25">
      <c r="A5034" s="287"/>
      <c r="B5034" s="287"/>
      <c r="C5034" s="287"/>
      <c r="D5034" s="325">
        <v>100458721</v>
      </c>
      <c r="E5034" s="326"/>
      <c r="F5034" s="326"/>
      <c r="G5034" s="326"/>
      <c r="H5034" s="326"/>
      <c r="I5034" s="327">
        <v>0.53</v>
      </c>
      <c r="J5034" s="326"/>
      <c r="K5034" s="326"/>
      <c r="L5034" s="328"/>
      <c r="M5034" s="326"/>
      <c r="N5034" s="326"/>
      <c r="O5034" s="327">
        <v>0.53</v>
      </c>
      <c r="P5034" s="326"/>
      <c r="Q5034" s="290">
        <v>0</v>
      </c>
    </row>
    <row r="5035" spans="1:17" hidden="1" outlineLevel="1" collapsed="1" x14ac:dyDescent="0.25">
      <c r="A5035" s="287"/>
      <c r="B5035" s="287"/>
      <c r="C5035" s="287"/>
      <c r="D5035" s="325">
        <v>100458706</v>
      </c>
      <c r="E5035" s="326"/>
      <c r="F5035" s="326"/>
      <c r="G5035" s="326"/>
      <c r="H5035" s="326"/>
      <c r="I5035" s="327">
        <v>0.62</v>
      </c>
      <c r="J5035" s="326"/>
      <c r="K5035" s="326"/>
      <c r="L5035" s="328"/>
      <c r="M5035" s="326"/>
      <c r="N5035" s="326"/>
      <c r="O5035" s="327">
        <v>0.62</v>
      </c>
      <c r="P5035" s="326"/>
      <c r="Q5035" s="290">
        <v>0</v>
      </c>
    </row>
    <row r="5036" spans="1:17" hidden="1" outlineLevel="1" collapsed="1" x14ac:dyDescent="0.25">
      <c r="A5036" s="287"/>
      <c r="B5036" s="287"/>
      <c r="C5036" s="287"/>
      <c r="D5036" s="325">
        <v>100458710</v>
      </c>
      <c r="E5036" s="326"/>
      <c r="F5036" s="326"/>
      <c r="G5036" s="326"/>
      <c r="H5036" s="326"/>
      <c r="I5036" s="327">
        <v>0.42</v>
      </c>
      <c r="J5036" s="326"/>
      <c r="K5036" s="326"/>
      <c r="L5036" s="328"/>
      <c r="M5036" s="326"/>
      <c r="N5036" s="326"/>
      <c r="O5036" s="327">
        <v>0.42</v>
      </c>
      <c r="P5036" s="326"/>
      <c r="Q5036" s="290">
        <v>0</v>
      </c>
    </row>
    <row r="5037" spans="1:17" hidden="1" outlineLevel="1" collapsed="1" x14ac:dyDescent="0.25">
      <c r="A5037" s="287"/>
      <c r="B5037" s="287"/>
      <c r="C5037" s="287"/>
      <c r="D5037" s="325">
        <v>100459305</v>
      </c>
      <c r="E5037" s="326"/>
      <c r="F5037" s="326"/>
      <c r="G5037" s="326"/>
      <c r="H5037" s="326"/>
      <c r="I5037" s="327">
        <v>0.3</v>
      </c>
      <c r="J5037" s="326"/>
      <c r="K5037" s="326"/>
      <c r="L5037" s="328"/>
      <c r="M5037" s="326"/>
      <c r="N5037" s="326"/>
      <c r="O5037" s="327">
        <v>0.3</v>
      </c>
      <c r="P5037" s="326"/>
      <c r="Q5037" s="290">
        <v>0</v>
      </c>
    </row>
    <row r="5038" spans="1:17" hidden="1" outlineLevel="1" collapsed="1" x14ac:dyDescent="0.25">
      <c r="A5038" s="287"/>
      <c r="B5038" s="287"/>
      <c r="C5038" s="287"/>
      <c r="D5038" s="325">
        <v>100459325</v>
      </c>
      <c r="E5038" s="326"/>
      <c r="F5038" s="326"/>
      <c r="G5038" s="326"/>
      <c r="H5038" s="326"/>
      <c r="I5038" s="327">
        <v>0.18</v>
      </c>
      <c r="J5038" s="326"/>
      <c r="K5038" s="326"/>
      <c r="L5038" s="328"/>
      <c r="M5038" s="326"/>
      <c r="N5038" s="326"/>
      <c r="O5038" s="327">
        <v>0.18</v>
      </c>
      <c r="P5038" s="326"/>
      <c r="Q5038" s="290">
        <v>0</v>
      </c>
    </row>
    <row r="5039" spans="1:17" hidden="1" outlineLevel="1" collapsed="1" x14ac:dyDescent="0.25">
      <c r="A5039" s="287"/>
      <c r="B5039" s="287"/>
      <c r="C5039" s="287"/>
      <c r="D5039" s="325">
        <v>100459317</v>
      </c>
      <c r="E5039" s="326"/>
      <c r="F5039" s="326"/>
      <c r="G5039" s="326"/>
      <c r="H5039" s="326"/>
      <c r="I5039" s="327">
        <v>0.73</v>
      </c>
      <c r="J5039" s="326"/>
      <c r="K5039" s="326"/>
      <c r="L5039" s="328"/>
      <c r="M5039" s="326"/>
      <c r="N5039" s="326"/>
      <c r="O5039" s="327">
        <v>0.73</v>
      </c>
      <c r="P5039" s="326"/>
      <c r="Q5039" s="290">
        <v>0</v>
      </c>
    </row>
    <row r="5040" spans="1:17" hidden="1" outlineLevel="1" collapsed="1" x14ac:dyDescent="0.25">
      <c r="A5040" s="287"/>
      <c r="B5040" s="287"/>
      <c r="C5040" s="287"/>
      <c r="D5040" s="325">
        <v>100459318</v>
      </c>
      <c r="E5040" s="326"/>
      <c r="F5040" s="326"/>
      <c r="G5040" s="326"/>
      <c r="H5040" s="326"/>
      <c r="I5040" s="327">
        <v>0.53</v>
      </c>
      <c r="J5040" s="326"/>
      <c r="K5040" s="326"/>
      <c r="L5040" s="328"/>
      <c r="M5040" s="326"/>
      <c r="N5040" s="326"/>
      <c r="O5040" s="327">
        <v>0.53</v>
      </c>
      <c r="P5040" s="326"/>
      <c r="Q5040" s="290">
        <v>0</v>
      </c>
    </row>
    <row r="5041" spans="1:17" hidden="1" outlineLevel="1" collapsed="1" x14ac:dyDescent="0.25">
      <c r="A5041" s="287"/>
      <c r="B5041" s="287"/>
      <c r="C5041" s="287"/>
      <c r="D5041" s="325">
        <v>100459278</v>
      </c>
      <c r="E5041" s="326"/>
      <c r="F5041" s="326"/>
      <c r="G5041" s="326"/>
      <c r="H5041" s="326"/>
      <c r="I5041" s="327">
        <v>0.38</v>
      </c>
      <c r="J5041" s="326"/>
      <c r="K5041" s="326"/>
      <c r="L5041" s="328"/>
      <c r="M5041" s="326"/>
      <c r="N5041" s="326"/>
      <c r="O5041" s="327">
        <v>0.38</v>
      </c>
      <c r="P5041" s="326"/>
      <c r="Q5041" s="290">
        <v>0</v>
      </c>
    </row>
    <row r="5042" spans="1:17" hidden="1" outlineLevel="1" collapsed="1" x14ac:dyDescent="0.25">
      <c r="A5042" s="287"/>
      <c r="B5042" s="287"/>
      <c r="C5042" s="287"/>
      <c r="D5042" s="325">
        <v>100459241</v>
      </c>
      <c r="E5042" s="326"/>
      <c r="F5042" s="326"/>
      <c r="G5042" s="326"/>
      <c r="H5042" s="326"/>
      <c r="I5042" s="327">
        <v>0.2</v>
      </c>
      <c r="J5042" s="326"/>
      <c r="K5042" s="326"/>
      <c r="L5042" s="328"/>
      <c r="M5042" s="326"/>
      <c r="N5042" s="326"/>
      <c r="O5042" s="327">
        <v>0.2</v>
      </c>
      <c r="P5042" s="326"/>
      <c r="Q5042" s="290">
        <v>0</v>
      </c>
    </row>
    <row r="5043" spans="1:17" hidden="1" outlineLevel="1" collapsed="1" x14ac:dyDescent="0.25">
      <c r="A5043" s="287"/>
      <c r="B5043" s="287"/>
      <c r="C5043" s="287"/>
      <c r="D5043" s="325">
        <v>100459244</v>
      </c>
      <c r="E5043" s="326"/>
      <c r="F5043" s="326"/>
      <c r="G5043" s="326"/>
      <c r="H5043" s="326"/>
      <c r="I5043" s="327">
        <v>0.62</v>
      </c>
      <c r="J5043" s="326"/>
      <c r="K5043" s="326"/>
      <c r="L5043" s="328"/>
      <c r="M5043" s="326"/>
      <c r="N5043" s="326"/>
      <c r="O5043" s="327">
        <v>0.62</v>
      </c>
      <c r="P5043" s="326"/>
      <c r="Q5043" s="290">
        <v>0</v>
      </c>
    </row>
    <row r="5044" spans="1:17" hidden="1" outlineLevel="1" collapsed="1" x14ac:dyDescent="0.25">
      <c r="A5044" s="287"/>
      <c r="B5044" s="287"/>
      <c r="C5044" s="287"/>
      <c r="D5044" s="325">
        <v>100459222</v>
      </c>
      <c r="E5044" s="326"/>
      <c r="F5044" s="326"/>
      <c r="G5044" s="326"/>
      <c r="H5044" s="326"/>
      <c r="I5044" s="327">
        <v>0.67</v>
      </c>
      <c r="J5044" s="326"/>
      <c r="K5044" s="326"/>
      <c r="L5044" s="328"/>
      <c r="M5044" s="326"/>
      <c r="N5044" s="326"/>
      <c r="O5044" s="327">
        <v>0.67</v>
      </c>
      <c r="P5044" s="326"/>
      <c r="Q5044" s="290">
        <v>0</v>
      </c>
    </row>
    <row r="5045" spans="1:17" hidden="1" outlineLevel="1" collapsed="1" x14ac:dyDescent="0.25">
      <c r="A5045" s="287"/>
      <c r="B5045" s="287"/>
      <c r="C5045" s="287"/>
      <c r="D5045" s="325">
        <v>100459227</v>
      </c>
      <c r="E5045" s="326"/>
      <c r="F5045" s="326"/>
      <c r="G5045" s="326"/>
      <c r="H5045" s="326"/>
      <c r="I5045" s="327">
        <v>0.39</v>
      </c>
      <c r="J5045" s="326"/>
      <c r="K5045" s="326"/>
      <c r="L5045" s="328"/>
      <c r="M5045" s="326"/>
      <c r="N5045" s="326"/>
      <c r="O5045" s="327">
        <v>0.39</v>
      </c>
      <c r="P5045" s="326"/>
      <c r="Q5045" s="290">
        <v>0</v>
      </c>
    </row>
    <row r="5046" spans="1:17" hidden="1" outlineLevel="1" collapsed="1" x14ac:dyDescent="0.25">
      <c r="A5046" s="287"/>
      <c r="B5046" s="287"/>
      <c r="C5046" s="287"/>
      <c r="D5046" s="325">
        <v>100459206</v>
      </c>
      <c r="E5046" s="326"/>
      <c r="F5046" s="326"/>
      <c r="G5046" s="326"/>
      <c r="H5046" s="326"/>
      <c r="I5046" s="327">
        <v>0.17449999999999999</v>
      </c>
      <c r="J5046" s="326"/>
      <c r="K5046" s="326"/>
      <c r="L5046" s="328"/>
      <c r="M5046" s="326"/>
      <c r="N5046" s="326"/>
      <c r="O5046" s="327">
        <v>0.17449999999999999</v>
      </c>
      <c r="P5046" s="326"/>
      <c r="Q5046" s="290">
        <v>0</v>
      </c>
    </row>
    <row r="5047" spans="1:17" hidden="1" outlineLevel="1" collapsed="1" x14ac:dyDescent="0.25">
      <c r="A5047" s="287"/>
      <c r="B5047" s="287"/>
      <c r="C5047" s="287"/>
      <c r="D5047" s="325">
        <v>100459199</v>
      </c>
      <c r="E5047" s="326"/>
      <c r="F5047" s="326"/>
      <c r="G5047" s="326"/>
      <c r="H5047" s="326"/>
      <c r="I5047" s="327">
        <v>1.49</v>
      </c>
      <c r="J5047" s="326"/>
      <c r="K5047" s="326"/>
      <c r="L5047" s="328"/>
      <c r="M5047" s="326"/>
      <c r="N5047" s="326"/>
      <c r="O5047" s="327">
        <v>1.49</v>
      </c>
      <c r="P5047" s="326"/>
      <c r="Q5047" s="290">
        <v>0</v>
      </c>
    </row>
    <row r="5048" spans="1:17" hidden="1" outlineLevel="1" collapsed="1" x14ac:dyDescent="0.25">
      <c r="A5048" s="287"/>
      <c r="B5048" s="287"/>
      <c r="C5048" s="287"/>
      <c r="D5048" s="325">
        <v>100459178</v>
      </c>
      <c r="E5048" s="326"/>
      <c r="F5048" s="326"/>
      <c r="G5048" s="326"/>
      <c r="H5048" s="326"/>
      <c r="I5048" s="327">
        <v>0.17449999999999999</v>
      </c>
      <c r="J5048" s="326"/>
      <c r="K5048" s="326"/>
      <c r="L5048" s="328"/>
      <c r="M5048" s="326"/>
      <c r="N5048" s="326"/>
      <c r="O5048" s="327">
        <v>0.17449999999999999</v>
      </c>
      <c r="P5048" s="326"/>
      <c r="Q5048" s="290">
        <v>0</v>
      </c>
    </row>
    <row r="5049" spans="1:17" hidden="1" outlineLevel="1" collapsed="1" x14ac:dyDescent="0.25">
      <c r="A5049" s="287"/>
      <c r="B5049" s="287"/>
      <c r="C5049" s="287"/>
      <c r="D5049" s="325">
        <v>100459363</v>
      </c>
      <c r="E5049" s="326"/>
      <c r="F5049" s="326"/>
      <c r="G5049" s="326"/>
      <c r="H5049" s="326"/>
      <c r="I5049" s="327">
        <v>0.14000000000000001</v>
      </c>
      <c r="J5049" s="326"/>
      <c r="K5049" s="326"/>
      <c r="L5049" s="328"/>
      <c r="M5049" s="326"/>
      <c r="N5049" s="326"/>
      <c r="O5049" s="327">
        <v>0.14000000000000001</v>
      </c>
      <c r="P5049" s="326"/>
      <c r="Q5049" s="290">
        <v>0</v>
      </c>
    </row>
    <row r="5050" spans="1:17" hidden="1" outlineLevel="1" collapsed="1" x14ac:dyDescent="0.25">
      <c r="A5050" s="287"/>
      <c r="B5050" s="287"/>
      <c r="C5050" s="287"/>
      <c r="D5050" s="325">
        <v>100459370</v>
      </c>
      <c r="E5050" s="326"/>
      <c r="F5050" s="326"/>
      <c r="G5050" s="326"/>
      <c r="H5050" s="326"/>
      <c r="I5050" s="327">
        <v>0.32</v>
      </c>
      <c r="J5050" s="326"/>
      <c r="K5050" s="326"/>
      <c r="L5050" s="328"/>
      <c r="M5050" s="326"/>
      <c r="N5050" s="326"/>
      <c r="O5050" s="327">
        <v>0.32</v>
      </c>
      <c r="P5050" s="326"/>
      <c r="Q5050" s="290">
        <v>0</v>
      </c>
    </row>
    <row r="5051" spans="1:17" hidden="1" outlineLevel="1" collapsed="1" x14ac:dyDescent="0.25">
      <c r="A5051" s="287"/>
      <c r="B5051" s="287"/>
      <c r="C5051" s="287"/>
      <c r="D5051" s="325">
        <v>100459347</v>
      </c>
      <c r="E5051" s="326"/>
      <c r="F5051" s="326"/>
      <c r="G5051" s="326"/>
      <c r="H5051" s="326"/>
      <c r="I5051" s="327">
        <v>0.4</v>
      </c>
      <c r="J5051" s="326"/>
      <c r="K5051" s="326"/>
      <c r="L5051" s="328"/>
      <c r="M5051" s="326"/>
      <c r="N5051" s="326"/>
      <c r="O5051" s="327">
        <v>0.4</v>
      </c>
      <c r="P5051" s="326"/>
      <c r="Q5051" s="290">
        <v>0</v>
      </c>
    </row>
    <row r="5052" spans="1:17" hidden="1" outlineLevel="1" collapsed="1" x14ac:dyDescent="0.25">
      <c r="A5052" s="287"/>
      <c r="B5052" s="287"/>
      <c r="C5052" s="287"/>
      <c r="D5052" s="325">
        <v>100459470</v>
      </c>
      <c r="E5052" s="326"/>
      <c r="F5052" s="326"/>
      <c r="G5052" s="326"/>
      <c r="H5052" s="326"/>
      <c r="I5052" s="327">
        <v>0.27</v>
      </c>
      <c r="J5052" s="326"/>
      <c r="K5052" s="326"/>
      <c r="L5052" s="328"/>
      <c r="M5052" s="326"/>
      <c r="N5052" s="326"/>
      <c r="O5052" s="327">
        <v>0.27</v>
      </c>
      <c r="P5052" s="326"/>
      <c r="Q5052" s="290">
        <v>0</v>
      </c>
    </row>
    <row r="5053" spans="1:17" hidden="1" outlineLevel="1" collapsed="1" x14ac:dyDescent="0.25">
      <c r="A5053" s="287"/>
      <c r="B5053" s="287"/>
      <c r="C5053" s="287"/>
      <c r="D5053" s="325">
        <v>100459408</v>
      </c>
      <c r="E5053" s="326"/>
      <c r="F5053" s="326"/>
      <c r="G5053" s="326"/>
      <c r="H5053" s="326"/>
      <c r="I5053" s="327">
        <v>0.18</v>
      </c>
      <c r="J5053" s="326"/>
      <c r="K5053" s="326"/>
      <c r="L5053" s="328"/>
      <c r="M5053" s="326"/>
      <c r="N5053" s="326"/>
      <c r="O5053" s="327">
        <v>0.18</v>
      </c>
      <c r="P5053" s="326"/>
      <c r="Q5053" s="290">
        <v>0</v>
      </c>
    </row>
    <row r="5054" spans="1:17" hidden="1" outlineLevel="1" collapsed="1" x14ac:dyDescent="0.25">
      <c r="A5054" s="287"/>
      <c r="B5054" s="287"/>
      <c r="C5054" s="287"/>
      <c r="D5054" s="325">
        <v>100459378</v>
      </c>
      <c r="E5054" s="326"/>
      <c r="F5054" s="326"/>
      <c r="G5054" s="326"/>
      <c r="H5054" s="326"/>
      <c r="I5054" s="327">
        <v>0.18</v>
      </c>
      <c r="J5054" s="326"/>
      <c r="K5054" s="326"/>
      <c r="L5054" s="328"/>
      <c r="M5054" s="326"/>
      <c r="N5054" s="326"/>
      <c r="O5054" s="327">
        <v>0.18</v>
      </c>
      <c r="P5054" s="326"/>
      <c r="Q5054" s="290">
        <v>0</v>
      </c>
    </row>
    <row r="5055" spans="1:17" hidden="1" outlineLevel="1" collapsed="1" x14ac:dyDescent="0.25">
      <c r="A5055" s="287"/>
      <c r="B5055" s="287"/>
      <c r="C5055" s="287"/>
      <c r="D5055" s="325">
        <v>100459055</v>
      </c>
      <c r="E5055" s="326"/>
      <c r="F5055" s="326"/>
      <c r="G5055" s="326"/>
      <c r="H5055" s="326"/>
      <c r="I5055" s="327">
        <v>0.34</v>
      </c>
      <c r="J5055" s="326"/>
      <c r="K5055" s="326"/>
      <c r="L5055" s="328"/>
      <c r="M5055" s="326"/>
      <c r="N5055" s="326"/>
      <c r="O5055" s="327">
        <v>0.34</v>
      </c>
      <c r="P5055" s="326"/>
      <c r="Q5055" s="290">
        <v>0</v>
      </c>
    </row>
    <row r="5056" spans="1:17" hidden="1" outlineLevel="1" collapsed="1" x14ac:dyDescent="0.25">
      <c r="A5056" s="287"/>
      <c r="B5056" s="287"/>
      <c r="C5056" s="287"/>
      <c r="D5056" s="325">
        <v>100459036</v>
      </c>
      <c r="E5056" s="326"/>
      <c r="F5056" s="326"/>
      <c r="G5056" s="326"/>
      <c r="H5056" s="326"/>
      <c r="I5056" s="327">
        <v>0.41</v>
      </c>
      <c r="J5056" s="326"/>
      <c r="K5056" s="326"/>
      <c r="L5056" s="328"/>
      <c r="M5056" s="326"/>
      <c r="N5056" s="326"/>
      <c r="O5056" s="327">
        <v>0.41</v>
      </c>
      <c r="P5056" s="326"/>
      <c r="Q5056" s="290">
        <v>0</v>
      </c>
    </row>
    <row r="5057" spans="1:17" hidden="1" outlineLevel="1" collapsed="1" x14ac:dyDescent="0.25">
      <c r="A5057" s="287"/>
      <c r="B5057" s="287"/>
      <c r="C5057" s="287"/>
      <c r="D5057" s="325">
        <v>100459009</v>
      </c>
      <c r="E5057" s="326"/>
      <c r="F5057" s="326"/>
      <c r="G5057" s="326"/>
      <c r="H5057" s="326"/>
      <c r="I5057" s="327">
        <v>1.58</v>
      </c>
      <c r="J5057" s="326"/>
      <c r="K5057" s="326"/>
      <c r="L5057" s="328"/>
      <c r="M5057" s="326"/>
      <c r="N5057" s="326"/>
      <c r="O5057" s="327">
        <v>1.58</v>
      </c>
      <c r="P5057" s="326"/>
      <c r="Q5057" s="290">
        <v>0</v>
      </c>
    </row>
    <row r="5058" spans="1:17" hidden="1" outlineLevel="1" collapsed="1" x14ac:dyDescent="0.25">
      <c r="A5058" s="287"/>
      <c r="B5058" s="287"/>
      <c r="C5058" s="287"/>
      <c r="D5058" s="325">
        <v>100459172</v>
      </c>
      <c r="E5058" s="326"/>
      <c r="F5058" s="326"/>
      <c r="G5058" s="326"/>
      <c r="H5058" s="326"/>
      <c r="I5058" s="327">
        <v>0.46</v>
      </c>
      <c r="J5058" s="326"/>
      <c r="K5058" s="326"/>
      <c r="L5058" s="328"/>
      <c r="M5058" s="326"/>
      <c r="N5058" s="326"/>
      <c r="O5058" s="327">
        <v>0.46</v>
      </c>
      <c r="P5058" s="326"/>
      <c r="Q5058" s="290">
        <v>0</v>
      </c>
    </row>
    <row r="5059" spans="1:17" hidden="1" outlineLevel="1" collapsed="1" x14ac:dyDescent="0.25">
      <c r="A5059" s="287"/>
      <c r="B5059" s="287"/>
      <c r="C5059" s="287"/>
      <c r="D5059" s="325">
        <v>100459154</v>
      </c>
      <c r="E5059" s="326"/>
      <c r="F5059" s="326"/>
      <c r="G5059" s="326"/>
      <c r="H5059" s="326"/>
      <c r="I5059" s="327">
        <v>0.3</v>
      </c>
      <c r="J5059" s="326"/>
      <c r="K5059" s="326"/>
      <c r="L5059" s="328"/>
      <c r="M5059" s="326"/>
      <c r="N5059" s="326"/>
      <c r="O5059" s="327">
        <v>0.3</v>
      </c>
      <c r="P5059" s="326"/>
      <c r="Q5059" s="290">
        <v>0</v>
      </c>
    </row>
    <row r="5060" spans="1:17" hidden="1" outlineLevel="1" collapsed="1" x14ac:dyDescent="0.25">
      <c r="A5060" s="287"/>
      <c r="B5060" s="287"/>
      <c r="C5060" s="287"/>
      <c r="D5060" s="325">
        <v>100459161</v>
      </c>
      <c r="E5060" s="326"/>
      <c r="F5060" s="326"/>
      <c r="G5060" s="326"/>
      <c r="H5060" s="326"/>
      <c r="I5060" s="327">
        <v>0.37</v>
      </c>
      <c r="J5060" s="326"/>
      <c r="K5060" s="326"/>
      <c r="L5060" s="328"/>
      <c r="M5060" s="326"/>
      <c r="N5060" s="326"/>
      <c r="O5060" s="327">
        <v>0.37</v>
      </c>
      <c r="P5060" s="326"/>
      <c r="Q5060" s="290">
        <v>0</v>
      </c>
    </row>
    <row r="5061" spans="1:17" hidden="1" outlineLevel="1" collapsed="1" x14ac:dyDescent="0.25">
      <c r="A5061" s="287"/>
      <c r="B5061" s="287"/>
      <c r="C5061" s="287"/>
      <c r="D5061" s="325">
        <v>100459165</v>
      </c>
      <c r="E5061" s="326"/>
      <c r="F5061" s="326"/>
      <c r="G5061" s="326"/>
      <c r="H5061" s="326"/>
      <c r="I5061" s="327">
        <v>0.25</v>
      </c>
      <c r="J5061" s="326"/>
      <c r="K5061" s="326"/>
      <c r="L5061" s="328"/>
      <c r="M5061" s="326"/>
      <c r="N5061" s="326"/>
      <c r="O5061" s="327">
        <v>0.25</v>
      </c>
      <c r="P5061" s="326"/>
      <c r="Q5061" s="290">
        <v>0</v>
      </c>
    </row>
    <row r="5062" spans="1:17" hidden="1" outlineLevel="1" collapsed="1" x14ac:dyDescent="0.25">
      <c r="A5062" s="287"/>
      <c r="B5062" s="287"/>
      <c r="C5062" s="287"/>
      <c r="D5062" s="325">
        <v>100459166</v>
      </c>
      <c r="E5062" s="326"/>
      <c r="F5062" s="326"/>
      <c r="G5062" s="326"/>
      <c r="H5062" s="326"/>
      <c r="I5062" s="327">
        <v>0.41</v>
      </c>
      <c r="J5062" s="326"/>
      <c r="K5062" s="326"/>
      <c r="L5062" s="328"/>
      <c r="M5062" s="326"/>
      <c r="N5062" s="326"/>
      <c r="O5062" s="327">
        <v>0.41</v>
      </c>
      <c r="P5062" s="326"/>
      <c r="Q5062" s="290">
        <v>0</v>
      </c>
    </row>
    <row r="5063" spans="1:17" hidden="1" outlineLevel="1" collapsed="1" x14ac:dyDescent="0.25">
      <c r="A5063" s="287"/>
      <c r="B5063" s="287"/>
      <c r="C5063" s="287"/>
      <c r="D5063" s="325">
        <v>100459133</v>
      </c>
      <c r="E5063" s="326"/>
      <c r="F5063" s="326"/>
      <c r="G5063" s="326"/>
      <c r="H5063" s="326"/>
      <c r="I5063" s="327">
        <v>0.25</v>
      </c>
      <c r="J5063" s="326"/>
      <c r="K5063" s="326"/>
      <c r="L5063" s="328"/>
      <c r="M5063" s="326"/>
      <c r="N5063" s="326"/>
      <c r="O5063" s="327">
        <v>0.25</v>
      </c>
      <c r="P5063" s="326"/>
      <c r="Q5063" s="290">
        <v>0</v>
      </c>
    </row>
    <row r="5064" spans="1:17" hidden="1" outlineLevel="1" collapsed="1" x14ac:dyDescent="0.25">
      <c r="A5064" s="287"/>
      <c r="B5064" s="287"/>
      <c r="C5064" s="287"/>
      <c r="D5064" s="325">
        <v>100459143</v>
      </c>
      <c r="E5064" s="326"/>
      <c r="F5064" s="326"/>
      <c r="G5064" s="326"/>
      <c r="H5064" s="326"/>
      <c r="I5064" s="327">
        <v>0.18</v>
      </c>
      <c r="J5064" s="326"/>
      <c r="K5064" s="326"/>
      <c r="L5064" s="328"/>
      <c r="M5064" s="326"/>
      <c r="N5064" s="326"/>
      <c r="O5064" s="327">
        <v>0.18</v>
      </c>
      <c r="P5064" s="326"/>
      <c r="Q5064" s="290">
        <v>0</v>
      </c>
    </row>
    <row r="5065" spans="1:17" hidden="1" outlineLevel="1" collapsed="1" x14ac:dyDescent="0.25">
      <c r="A5065" s="287"/>
      <c r="B5065" s="287"/>
      <c r="C5065" s="287"/>
      <c r="D5065" s="325">
        <v>100459095</v>
      </c>
      <c r="E5065" s="326"/>
      <c r="F5065" s="326"/>
      <c r="G5065" s="326"/>
      <c r="H5065" s="326"/>
      <c r="I5065" s="327">
        <v>0.16</v>
      </c>
      <c r="J5065" s="326"/>
      <c r="K5065" s="326"/>
      <c r="L5065" s="328"/>
      <c r="M5065" s="326"/>
      <c r="N5065" s="326"/>
      <c r="O5065" s="327">
        <v>0.16</v>
      </c>
      <c r="P5065" s="326"/>
      <c r="Q5065" s="290">
        <v>0</v>
      </c>
    </row>
    <row r="5066" spans="1:17" hidden="1" outlineLevel="1" collapsed="1" x14ac:dyDescent="0.25">
      <c r="A5066" s="287"/>
      <c r="B5066" s="287"/>
      <c r="C5066" s="287"/>
      <c r="D5066" s="325">
        <v>100460069</v>
      </c>
      <c r="E5066" s="326"/>
      <c r="F5066" s="326"/>
      <c r="G5066" s="326"/>
      <c r="H5066" s="326"/>
      <c r="I5066" s="327">
        <v>0.15</v>
      </c>
      <c r="J5066" s="326"/>
      <c r="K5066" s="326"/>
      <c r="L5066" s="328"/>
      <c r="M5066" s="326"/>
      <c r="N5066" s="326"/>
      <c r="O5066" s="327">
        <v>0.15</v>
      </c>
      <c r="P5066" s="326"/>
      <c r="Q5066" s="290">
        <v>0</v>
      </c>
    </row>
    <row r="5067" spans="1:17" hidden="1" outlineLevel="1" collapsed="1" x14ac:dyDescent="0.25">
      <c r="A5067" s="287"/>
      <c r="B5067" s="287"/>
      <c r="C5067" s="287"/>
      <c r="D5067" s="325">
        <v>100460058</v>
      </c>
      <c r="E5067" s="326"/>
      <c r="F5067" s="326"/>
      <c r="G5067" s="326"/>
      <c r="H5067" s="326"/>
      <c r="I5067" s="327">
        <v>0.54</v>
      </c>
      <c r="J5067" s="326"/>
      <c r="K5067" s="326"/>
      <c r="L5067" s="328"/>
      <c r="M5067" s="326"/>
      <c r="N5067" s="326"/>
      <c r="O5067" s="327">
        <v>0.54</v>
      </c>
      <c r="P5067" s="326"/>
      <c r="Q5067" s="290">
        <v>0</v>
      </c>
    </row>
    <row r="5068" spans="1:17" hidden="1" outlineLevel="1" collapsed="1" x14ac:dyDescent="0.25">
      <c r="A5068" s="287"/>
      <c r="B5068" s="287"/>
      <c r="C5068" s="287"/>
      <c r="D5068" s="325">
        <v>100460001</v>
      </c>
      <c r="E5068" s="326"/>
      <c r="F5068" s="326"/>
      <c r="G5068" s="326"/>
      <c r="H5068" s="326"/>
      <c r="I5068" s="327">
        <v>0.17449999999999999</v>
      </c>
      <c r="J5068" s="326"/>
      <c r="K5068" s="326"/>
      <c r="L5068" s="328"/>
      <c r="M5068" s="326"/>
      <c r="N5068" s="326"/>
      <c r="O5068" s="327">
        <v>0.17449999999999999</v>
      </c>
      <c r="P5068" s="326"/>
      <c r="Q5068" s="290">
        <v>0</v>
      </c>
    </row>
    <row r="5069" spans="1:17" hidden="1" outlineLevel="1" collapsed="1" x14ac:dyDescent="0.25">
      <c r="A5069" s="287"/>
      <c r="B5069" s="287"/>
      <c r="C5069" s="287"/>
      <c r="D5069" s="325">
        <v>100460004</v>
      </c>
      <c r="E5069" s="326"/>
      <c r="F5069" s="326"/>
      <c r="G5069" s="326"/>
      <c r="H5069" s="326"/>
      <c r="I5069" s="327">
        <v>8.2799999999999994</v>
      </c>
      <c r="J5069" s="326"/>
      <c r="K5069" s="326"/>
      <c r="L5069" s="328"/>
      <c r="M5069" s="326"/>
      <c r="N5069" s="326"/>
      <c r="O5069" s="327">
        <v>8.2799999999999994</v>
      </c>
      <c r="P5069" s="326"/>
      <c r="Q5069" s="290">
        <v>0</v>
      </c>
    </row>
    <row r="5070" spans="1:17" hidden="1" outlineLevel="1" collapsed="1" x14ac:dyDescent="0.25">
      <c r="A5070" s="287"/>
      <c r="B5070" s="287"/>
      <c r="C5070" s="287"/>
      <c r="D5070" s="325">
        <v>100460005</v>
      </c>
      <c r="E5070" s="326"/>
      <c r="F5070" s="326"/>
      <c r="G5070" s="326"/>
      <c r="H5070" s="326"/>
      <c r="I5070" s="327">
        <v>0.17</v>
      </c>
      <c r="J5070" s="326"/>
      <c r="K5070" s="326"/>
      <c r="L5070" s="328"/>
      <c r="M5070" s="326"/>
      <c r="N5070" s="326"/>
      <c r="O5070" s="327">
        <v>0.17</v>
      </c>
      <c r="P5070" s="326"/>
      <c r="Q5070" s="290">
        <v>0</v>
      </c>
    </row>
    <row r="5071" spans="1:17" hidden="1" outlineLevel="1" collapsed="1" x14ac:dyDescent="0.25">
      <c r="A5071" s="287"/>
      <c r="B5071" s="287"/>
      <c r="C5071" s="287"/>
      <c r="D5071" s="325">
        <v>100460015</v>
      </c>
      <c r="E5071" s="326"/>
      <c r="F5071" s="326"/>
      <c r="G5071" s="326"/>
      <c r="H5071" s="326"/>
      <c r="I5071" s="327">
        <v>0.25</v>
      </c>
      <c r="J5071" s="326"/>
      <c r="K5071" s="326"/>
      <c r="L5071" s="328"/>
      <c r="M5071" s="326"/>
      <c r="N5071" s="326"/>
      <c r="O5071" s="327">
        <v>0.25</v>
      </c>
      <c r="P5071" s="326"/>
      <c r="Q5071" s="290">
        <v>0</v>
      </c>
    </row>
    <row r="5072" spans="1:17" hidden="1" outlineLevel="1" collapsed="1" x14ac:dyDescent="0.25">
      <c r="A5072" s="287"/>
      <c r="B5072" s="287"/>
      <c r="C5072" s="287"/>
      <c r="D5072" s="325">
        <v>100460021</v>
      </c>
      <c r="E5072" s="326"/>
      <c r="F5072" s="326"/>
      <c r="G5072" s="326"/>
      <c r="H5072" s="326"/>
      <c r="I5072" s="327">
        <v>0.54</v>
      </c>
      <c r="J5072" s="326"/>
      <c r="K5072" s="326"/>
      <c r="L5072" s="328"/>
      <c r="M5072" s="326"/>
      <c r="N5072" s="326"/>
      <c r="O5072" s="327">
        <v>0.54</v>
      </c>
      <c r="P5072" s="326"/>
      <c r="Q5072" s="290">
        <v>0</v>
      </c>
    </row>
    <row r="5073" spans="1:17" hidden="1" outlineLevel="1" collapsed="1" x14ac:dyDescent="0.25">
      <c r="A5073" s="287"/>
      <c r="B5073" s="287"/>
      <c r="C5073" s="287"/>
      <c r="D5073" s="325">
        <v>100460025</v>
      </c>
      <c r="E5073" s="326"/>
      <c r="F5073" s="326"/>
      <c r="G5073" s="326"/>
      <c r="H5073" s="326"/>
      <c r="I5073" s="327">
        <v>1.21</v>
      </c>
      <c r="J5073" s="326"/>
      <c r="K5073" s="326"/>
      <c r="L5073" s="328"/>
      <c r="M5073" s="326"/>
      <c r="N5073" s="326"/>
      <c r="O5073" s="327">
        <v>1.21</v>
      </c>
      <c r="P5073" s="326"/>
      <c r="Q5073" s="290">
        <v>0</v>
      </c>
    </row>
    <row r="5074" spans="1:17" hidden="1" outlineLevel="1" collapsed="1" x14ac:dyDescent="0.25">
      <c r="A5074" s="287"/>
      <c r="B5074" s="287"/>
      <c r="C5074" s="287"/>
      <c r="D5074" s="325">
        <v>100460026</v>
      </c>
      <c r="E5074" s="326"/>
      <c r="F5074" s="326"/>
      <c r="G5074" s="326"/>
      <c r="H5074" s="326"/>
      <c r="I5074" s="327">
        <v>0.21</v>
      </c>
      <c r="J5074" s="326"/>
      <c r="K5074" s="326"/>
      <c r="L5074" s="328"/>
      <c r="M5074" s="326"/>
      <c r="N5074" s="326"/>
      <c r="O5074" s="327">
        <v>0.21</v>
      </c>
      <c r="P5074" s="326"/>
      <c r="Q5074" s="290">
        <v>0</v>
      </c>
    </row>
    <row r="5075" spans="1:17" hidden="1" outlineLevel="1" collapsed="1" x14ac:dyDescent="0.25">
      <c r="A5075" s="287"/>
      <c r="B5075" s="287"/>
      <c r="C5075" s="287"/>
      <c r="D5075" s="325">
        <v>100460160</v>
      </c>
      <c r="E5075" s="326"/>
      <c r="F5075" s="326"/>
      <c r="G5075" s="326"/>
      <c r="H5075" s="326"/>
      <c r="I5075" s="327">
        <v>0.17449999999999999</v>
      </c>
      <c r="J5075" s="326"/>
      <c r="K5075" s="326"/>
      <c r="L5075" s="328"/>
      <c r="M5075" s="326"/>
      <c r="N5075" s="326"/>
      <c r="O5075" s="327">
        <v>0.17449999999999999</v>
      </c>
      <c r="P5075" s="326"/>
      <c r="Q5075" s="290">
        <v>0</v>
      </c>
    </row>
    <row r="5076" spans="1:17" hidden="1" outlineLevel="1" collapsed="1" x14ac:dyDescent="0.25">
      <c r="A5076" s="287"/>
      <c r="B5076" s="287"/>
      <c r="C5076" s="287"/>
      <c r="D5076" s="325">
        <v>100460156</v>
      </c>
      <c r="E5076" s="326"/>
      <c r="F5076" s="326"/>
      <c r="G5076" s="326"/>
      <c r="H5076" s="326"/>
      <c r="I5076" s="327">
        <v>0.69</v>
      </c>
      <c r="J5076" s="326"/>
      <c r="K5076" s="326"/>
      <c r="L5076" s="328"/>
      <c r="M5076" s="326"/>
      <c r="N5076" s="326"/>
      <c r="O5076" s="327">
        <v>0.69</v>
      </c>
      <c r="P5076" s="326"/>
      <c r="Q5076" s="290">
        <v>0</v>
      </c>
    </row>
    <row r="5077" spans="1:17" hidden="1" outlineLevel="1" collapsed="1" x14ac:dyDescent="0.25">
      <c r="A5077" s="287"/>
      <c r="B5077" s="287"/>
      <c r="C5077" s="287"/>
      <c r="D5077" s="325">
        <v>100460082</v>
      </c>
      <c r="E5077" s="326"/>
      <c r="F5077" s="326"/>
      <c r="G5077" s="326"/>
      <c r="H5077" s="326"/>
      <c r="I5077" s="327">
        <v>0.17449999999999999</v>
      </c>
      <c r="J5077" s="326"/>
      <c r="K5077" s="326"/>
      <c r="L5077" s="328"/>
      <c r="M5077" s="326"/>
      <c r="N5077" s="326"/>
      <c r="O5077" s="327">
        <v>0.17449999999999999</v>
      </c>
      <c r="P5077" s="326"/>
      <c r="Q5077" s="290">
        <v>0</v>
      </c>
    </row>
    <row r="5078" spans="1:17" hidden="1" outlineLevel="1" collapsed="1" x14ac:dyDescent="0.25">
      <c r="A5078" s="287"/>
      <c r="B5078" s="287"/>
      <c r="C5078" s="287"/>
      <c r="D5078" s="325">
        <v>100460092</v>
      </c>
      <c r="E5078" s="326"/>
      <c r="F5078" s="326"/>
      <c r="G5078" s="326"/>
      <c r="H5078" s="326"/>
      <c r="I5078" s="327">
        <v>0.56000000000000005</v>
      </c>
      <c r="J5078" s="326"/>
      <c r="K5078" s="326"/>
      <c r="L5078" s="328"/>
      <c r="M5078" s="326"/>
      <c r="N5078" s="326"/>
      <c r="O5078" s="327">
        <v>0.56000000000000005</v>
      </c>
      <c r="P5078" s="326"/>
      <c r="Q5078" s="290">
        <v>0</v>
      </c>
    </row>
    <row r="5079" spans="1:17" hidden="1" outlineLevel="1" collapsed="1" x14ac:dyDescent="0.25">
      <c r="A5079" s="287"/>
      <c r="B5079" s="287"/>
      <c r="C5079" s="287"/>
      <c r="D5079" s="325">
        <v>100460230</v>
      </c>
      <c r="E5079" s="326"/>
      <c r="F5079" s="326"/>
      <c r="G5079" s="326"/>
      <c r="H5079" s="326"/>
      <c r="I5079" s="327">
        <v>0.17449999999999999</v>
      </c>
      <c r="J5079" s="326"/>
      <c r="K5079" s="326"/>
      <c r="L5079" s="328"/>
      <c r="M5079" s="326"/>
      <c r="N5079" s="326"/>
      <c r="O5079" s="327">
        <v>0.17449999999999999</v>
      </c>
      <c r="P5079" s="326"/>
      <c r="Q5079" s="290">
        <v>0</v>
      </c>
    </row>
    <row r="5080" spans="1:17" hidden="1" outlineLevel="1" collapsed="1" x14ac:dyDescent="0.25">
      <c r="A5080" s="287"/>
      <c r="B5080" s="287"/>
      <c r="C5080" s="287"/>
      <c r="D5080" s="325">
        <v>100460236</v>
      </c>
      <c r="E5080" s="326"/>
      <c r="F5080" s="326"/>
      <c r="G5080" s="326"/>
      <c r="H5080" s="326"/>
      <c r="I5080" s="327">
        <v>0.3</v>
      </c>
      <c r="J5080" s="326"/>
      <c r="K5080" s="326"/>
      <c r="L5080" s="328"/>
      <c r="M5080" s="326"/>
      <c r="N5080" s="326"/>
      <c r="O5080" s="327">
        <v>0.3</v>
      </c>
      <c r="P5080" s="326"/>
      <c r="Q5080" s="290">
        <v>0</v>
      </c>
    </row>
    <row r="5081" spans="1:17" hidden="1" outlineLevel="1" collapsed="1" x14ac:dyDescent="0.25">
      <c r="A5081" s="287"/>
      <c r="B5081" s="287"/>
      <c r="C5081" s="287"/>
      <c r="D5081" s="325">
        <v>100460321</v>
      </c>
      <c r="E5081" s="326"/>
      <c r="F5081" s="326"/>
      <c r="G5081" s="326"/>
      <c r="H5081" s="326"/>
      <c r="I5081" s="327">
        <v>0.14000000000000001</v>
      </c>
      <c r="J5081" s="326"/>
      <c r="K5081" s="326"/>
      <c r="L5081" s="328"/>
      <c r="M5081" s="326"/>
      <c r="N5081" s="326"/>
      <c r="O5081" s="327">
        <v>0.14000000000000001</v>
      </c>
      <c r="P5081" s="326"/>
      <c r="Q5081" s="290">
        <v>0</v>
      </c>
    </row>
    <row r="5082" spans="1:17" hidden="1" outlineLevel="1" collapsed="1" x14ac:dyDescent="0.25">
      <c r="A5082" s="287"/>
      <c r="B5082" s="287"/>
      <c r="C5082" s="287"/>
      <c r="D5082" s="325">
        <v>100460341</v>
      </c>
      <c r="E5082" s="326"/>
      <c r="F5082" s="326"/>
      <c r="G5082" s="326"/>
      <c r="H5082" s="326"/>
      <c r="I5082" s="327">
        <v>0.66</v>
      </c>
      <c r="J5082" s="326"/>
      <c r="K5082" s="326"/>
      <c r="L5082" s="328"/>
      <c r="M5082" s="326"/>
      <c r="N5082" s="326"/>
      <c r="O5082" s="327">
        <v>0.66</v>
      </c>
      <c r="P5082" s="326"/>
      <c r="Q5082" s="290">
        <v>0</v>
      </c>
    </row>
    <row r="5083" spans="1:17" hidden="1" outlineLevel="1" collapsed="1" x14ac:dyDescent="0.25">
      <c r="A5083" s="287"/>
      <c r="B5083" s="287"/>
      <c r="C5083" s="287"/>
      <c r="D5083" s="325">
        <v>100460342</v>
      </c>
      <c r="E5083" s="326"/>
      <c r="F5083" s="326"/>
      <c r="G5083" s="326"/>
      <c r="H5083" s="326"/>
      <c r="I5083" s="327">
        <v>0.25</v>
      </c>
      <c r="J5083" s="326"/>
      <c r="K5083" s="326"/>
      <c r="L5083" s="328"/>
      <c r="M5083" s="326"/>
      <c r="N5083" s="326"/>
      <c r="O5083" s="327">
        <v>0.25</v>
      </c>
      <c r="P5083" s="326"/>
      <c r="Q5083" s="290">
        <v>0</v>
      </c>
    </row>
    <row r="5084" spans="1:17" hidden="1" outlineLevel="1" collapsed="1" x14ac:dyDescent="0.25">
      <c r="A5084" s="287"/>
      <c r="B5084" s="287"/>
      <c r="C5084" s="287"/>
      <c r="D5084" s="325">
        <v>100460382</v>
      </c>
      <c r="E5084" s="326"/>
      <c r="F5084" s="326"/>
      <c r="G5084" s="326"/>
      <c r="H5084" s="326"/>
      <c r="I5084" s="327">
        <v>0.16</v>
      </c>
      <c r="J5084" s="326"/>
      <c r="K5084" s="326"/>
      <c r="L5084" s="328"/>
      <c r="M5084" s="326"/>
      <c r="N5084" s="326"/>
      <c r="O5084" s="327">
        <v>0.16</v>
      </c>
      <c r="P5084" s="326"/>
      <c r="Q5084" s="290">
        <v>0</v>
      </c>
    </row>
    <row r="5085" spans="1:17" hidden="1" outlineLevel="1" collapsed="1" x14ac:dyDescent="0.25">
      <c r="A5085" s="287"/>
      <c r="B5085" s="287"/>
      <c r="C5085" s="287"/>
      <c r="D5085" s="325">
        <v>100460393</v>
      </c>
      <c r="E5085" s="326"/>
      <c r="F5085" s="326"/>
      <c r="G5085" s="326"/>
      <c r="H5085" s="326"/>
      <c r="I5085" s="327">
        <v>0.4</v>
      </c>
      <c r="J5085" s="326"/>
      <c r="K5085" s="326"/>
      <c r="L5085" s="328"/>
      <c r="M5085" s="326"/>
      <c r="N5085" s="326"/>
      <c r="O5085" s="327">
        <v>0.4</v>
      </c>
      <c r="P5085" s="326"/>
      <c r="Q5085" s="290">
        <v>0</v>
      </c>
    </row>
    <row r="5086" spans="1:17" hidden="1" outlineLevel="1" collapsed="1" x14ac:dyDescent="0.25">
      <c r="A5086" s="287"/>
      <c r="B5086" s="287"/>
      <c r="C5086" s="287"/>
      <c r="D5086" s="325">
        <v>100460396</v>
      </c>
      <c r="E5086" s="326"/>
      <c r="F5086" s="326"/>
      <c r="G5086" s="326"/>
      <c r="H5086" s="326"/>
      <c r="I5086" s="327">
        <v>0.19</v>
      </c>
      <c r="J5086" s="326"/>
      <c r="K5086" s="326"/>
      <c r="L5086" s="328"/>
      <c r="M5086" s="326"/>
      <c r="N5086" s="326"/>
      <c r="O5086" s="327">
        <v>0.19</v>
      </c>
      <c r="P5086" s="326"/>
      <c r="Q5086" s="290">
        <v>0</v>
      </c>
    </row>
    <row r="5087" spans="1:17" hidden="1" outlineLevel="1" collapsed="1" x14ac:dyDescent="0.25">
      <c r="A5087" s="287"/>
      <c r="B5087" s="287"/>
      <c r="C5087" s="287"/>
      <c r="D5087" s="325">
        <v>100460398</v>
      </c>
      <c r="E5087" s="326"/>
      <c r="F5087" s="326"/>
      <c r="G5087" s="326"/>
      <c r="H5087" s="326"/>
      <c r="I5087" s="327">
        <v>0.17449999999999999</v>
      </c>
      <c r="J5087" s="326"/>
      <c r="K5087" s="326"/>
      <c r="L5087" s="328"/>
      <c r="M5087" s="326"/>
      <c r="N5087" s="326"/>
      <c r="O5087" s="327">
        <v>0.17449999999999999</v>
      </c>
      <c r="P5087" s="326"/>
      <c r="Q5087" s="290">
        <v>0</v>
      </c>
    </row>
    <row r="5088" spans="1:17" hidden="1" outlineLevel="1" collapsed="1" x14ac:dyDescent="0.25">
      <c r="A5088" s="287"/>
      <c r="B5088" s="287"/>
      <c r="C5088" s="287"/>
      <c r="D5088" s="325">
        <v>100460402</v>
      </c>
      <c r="E5088" s="326"/>
      <c r="F5088" s="326"/>
      <c r="G5088" s="326"/>
      <c r="H5088" s="326"/>
      <c r="I5088" s="327">
        <v>0.48</v>
      </c>
      <c r="J5088" s="326"/>
      <c r="K5088" s="326"/>
      <c r="L5088" s="328"/>
      <c r="M5088" s="326"/>
      <c r="N5088" s="326"/>
      <c r="O5088" s="327">
        <v>0.48</v>
      </c>
      <c r="P5088" s="326"/>
      <c r="Q5088" s="290">
        <v>0</v>
      </c>
    </row>
    <row r="5089" spans="1:17" hidden="1" outlineLevel="1" collapsed="1" x14ac:dyDescent="0.25">
      <c r="A5089" s="287"/>
      <c r="B5089" s="287"/>
      <c r="C5089" s="287"/>
      <c r="D5089" s="325">
        <v>100460388</v>
      </c>
      <c r="E5089" s="326"/>
      <c r="F5089" s="326"/>
      <c r="G5089" s="326"/>
      <c r="H5089" s="326"/>
      <c r="I5089" s="327">
        <v>0.245</v>
      </c>
      <c r="J5089" s="326"/>
      <c r="K5089" s="326"/>
      <c r="L5089" s="328"/>
      <c r="M5089" s="326"/>
      <c r="N5089" s="326"/>
      <c r="O5089" s="327">
        <v>0.245</v>
      </c>
      <c r="P5089" s="326"/>
      <c r="Q5089" s="290">
        <v>0</v>
      </c>
    </row>
    <row r="5090" spans="1:17" hidden="1" outlineLevel="1" collapsed="1" x14ac:dyDescent="0.25">
      <c r="A5090" s="287"/>
      <c r="B5090" s="287"/>
      <c r="C5090" s="287"/>
      <c r="D5090" s="325">
        <v>100460389</v>
      </c>
      <c r="E5090" s="326"/>
      <c r="F5090" s="326"/>
      <c r="G5090" s="326"/>
      <c r="H5090" s="326"/>
      <c r="I5090" s="327">
        <v>0.17449999999999999</v>
      </c>
      <c r="J5090" s="326"/>
      <c r="K5090" s="326"/>
      <c r="L5090" s="328"/>
      <c r="M5090" s="326"/>
      <c r="N5090" s="326"/>
      <c r="O5090" s="327">
        <v>0.17449999999999999</v>
      </c>
      <c r="P5090" s="326"/>
      <c r="Q5090" s="290">
        <v>0</v>
      </c>
    </row>
    <row r="5091" spans="1:17" hidden="1" outlineLevel="1" collapsed="1" x14ac:dyDescent="0.25">
      <c r="A5091" s="287"/>
      <c r="B5091" s="287"/>
      <c r="C5091" s="287"/>
      <c r="D5091" s="325">
        <v>100460196</v>
      </c>
      <c r="E5091" s="326"/>
      <c r="F5091" s="326"/>
      <c r="G5091" s="326"/>
      <c r="H5091" s="326"/>
      <c r="I5091" s="327">
        <v>0.17449999999999999</v>
      </c>
      <c r="J5091" s="326"/>
      <c r="K5091" s="326"/>
      <c r="L5091" s="328"/>
      <c r="M5091" s="326"/>
      <c r="N5091" s="326"/>
      <c r="O5091" s="327">
        <v>0.17449999999999999</v>
      </c>
      <c r="P5091" s="326"/>
      <c r="Q5091" s="290">
        <v>0</v>
      </c>
    </row>
    <row r="5092" spans="1:17" hidden="1" outlineLevel="1" collapsed="1" x14ac:dyDescent="0.25">
      <c r="A5092" s="287"/>
      <c r="B5092" s="287"/>
      <c r="C5092" s="287"/>
      <c r="D5092" s="325">
        <v>100460193</v>
      </c>
      <c r="E5092" s="326"/>
      <c r="F5092" s="326"/>
      <c r="G5092" s="326"/>
      <c r="H5092" s="326"/>
      <c r="I5092" s="327">
        <v>0.11</v>
      </c>
      <c r="J5092" s="326"/>
      <c r="K5092" s="326"/>
      <c r="L5092" s="328"/>
      <c r="M5092" s="326"/>
      <c r="N5092" s="326"/>
      <c r="O5092" s="327">
        <v>0.11</v>
      </c>
      <c r="P5092" s="326"/>
      <c r="Q5092" s="290">
        <v>0</v>
      </c>
    </row>
    <row r="5093" spans="1:17" hidden="1" outlineLevel="1" collapsed="1" x14ac:dyDescent="0.25">
      <c r="A5093" s="287"/>
      <c r="B5093" s="287"/>
      <c r="C5093" s="287"/>
      <c r="D5093" s="325">
        <v>100460281</v>
      </c>
      <c r="E5093" s="326"/>
      <c r="F5093" s="326"/>
      <c r="G5093" s="326"/>
      <c r="H5093" s="326"/>
      <c r="I5093" s="327">
        <v>0.22</v>
      </c>
      <c r="J5093" s="326"/>
      <c r="K5093" s="326"/>
      <c r="L5093" s="328"/>
      <c r="M5093" s="326"/>
      <c r="N5093" s="326"/>
      <c r="O5093" s="327">
        <v>0.22</v>
      </c>
      <c r="P5093" s="326"/>
      <c r="Q5093" s="290">
        <v>0</v>
      </c>
    </row>
    <row r="5094" spans="1:17" hidden="1" outlineLevel="1" collapsed="1" x14ac:dyDescent="0.25">
      <c r="A5094" s="287"/>
      <c r="B5094" s="287"/>
      <c r="C5094" s="287"/>
      <c r="D5094" s="325">
        <v>100460303</v>
      </c>
      <c r="E5094" s="326"/>
      <c r="F5094" s="326"/>
      <c r="G5094" s="326"/>
      <c r="H5094" s="326"/>
      <c r="I5094" s="327">
        <v>0.19</v>
      </c>
      <c r="J5094" s="326"/>
      <c r="K5094" s="326"/>
      <c r="L5094" s="328"/>
      <c r="M5094" s="326"/>
      <c r="N5094" s="326"/>
      <c r="O5094" s="327">
        <v>0.19</v>
      </c>
      <c r="P5094" s="326"/>
      <c r="Q5094" s="290">
        <v>0</v>
      </c>
    </row>
    <row r="5095" spans="1:17" hidden="1" outlineLevel="1" collapsed="1" x14ac:dyDescent="0.25">
      <c r="A5095" s="287"/>
      <c r="B5095" s="287"/>
      <c r="C5095" s="287"/>
      <c r="D5095" s="325">
        <v>100460226</v>
      </c>
      <c r="E5095" s="326"/>
      <c r="F5095" s="326"/>
      <c r="G5095" s="326"/>
      <c r="H5095" s="326"/>
      <c r="I5095" s="327">
        <v>0.17449999999999999</v>
      </c>
      <c r="J5095" s="326"/>
      <c r="K5095" s="326"/>
      <c r="L5095" s="328"/>
      <c r="M5095" s="326"/>
      <c r="N5095" s="326"/>
      <c r="O5095" s="327">
        <v>0.17449999999999999</v>
      </c>
      <c r="P5095" s="326"/>
      <c r="Q5095" s="290">
        <v>0</v>
      </c>
    </row>
    <row r="5096" spans="1:17" hidden="1" outlineLevel="1" collapsed="1" x14ac:dyDescent="0.25">
      <c r="A5096" s="287"/>
      <c r="B5096" s="287"/>
      <c r="C5096" s="287"/>
      <c r="D5096" s="325">
        <v>100460223</v>
      </c>
      <c r="E5096" s="326"/>
      <c r="F5096" s="326"/>
      <c r="G5096" s="326"/>
      <c r="H5096" s="326"/>
      <c r="I5096" s="327">
        <v>0.17449999999999999</v>
      </c>
      <c r="J5096" s="326"/>
      <c r="K5096" s="326"/>
      <c r="L5096" s="328"/>
      <c r="M5096" s="326"/>
      <c r="N5096" s="326"/>
      <c r="O5096" s="327">
        <v>0.17449999999999999</v>
      </c>
      <c r="P5096" s="326"/>
      <c r="Q5096" s="290">
        <v>0</v>
      </c>
    </row>
    <row r="5097" spans="1:17" hidden="1" outlineLevel="1" collapsed="1" x14ac:dyDescent="0.25">
      <c r="A5097" s="287"/>
      <c r="B5097" s="287"/>
      <c r="C5097" s="287"/>
      <c r="D5097" s="325">
        <v>100460221</v>
      </c>
      <c r="E5097" s="326"/>
      <c r="F5097" s="326"/>
      <c r="G5097" s="326"/>
      <c r="H5097" s="326"/>
      <c r="I5097" s="327">
        <v>0.02</v>
      </c>
      <c r="J5097" s="326"/>
      <c r="K5097" s="326"/>
      <c r="L5097" s="328"/>
      <c r="M5097" s="326"/>
      <c r="N5097" s="326"/>
      <c r="O5097" s="327">
        <v>0.02</v>
      </c>
      <c r="P5097" s="326"/>
      <c r="Q5097" s="290">
        <v>0</v>
      </c>
    </row>
    <row r="5098" spans="1:17" hidden="1" outlineLevel="1" collapsed="1" x14ac:dyDescent="0.25">
      <c r="A5098" s="287"/>
      <c r="B5098" s="287"/>
      <c r="C5098" s="287"/>
      <c r="D5098" s="325">
        <v>100459927</v>
      </c>
      <c r="E5098" s="326"/>
      <c r="F5098" s="326"/>
      <c r="G5098" s="326"/>
      <c r="H5098" s="326"/>
      <c r="I5098" s="327">
        <v>0.17449999999999999</v>
      </c>
      <c r="J5098" s="326"/>
      <c r="K5098" s="326"/>
      <c r="L5098" s="328"/>
      <c r="M5098" s="326"/>
      <c r="N5098" s="326"/>
      <c r="O5098" s="327">
        <v>0.17449999999999999</v>
      </c>
      <c r="P5098" s="326"/>
      <c r="Q5098" s="290">
        <v>0</v>
      </c>
    </row>
    <row r="5099" spans="1:17" hidden="1" outlineLevel="1" collapsed="1" x14ac:dyDescent="0.25">
      <c r="A5099" s="287"/>
      <c r="B5099" s="287"/>
      <c r="C5099" s="287"/>
      <c r="D5099" s="325">
        <v>100459928</v>
      </c>
      <c r="E5099" s="326"/>
      <c r="F5099" s="326"/>
      <c r="G5099" s="326"/>
      <c r="H5099" s="326"/>
      <c r="I5099" s="327">
        <v>0.05</v>
      </c>
      <c r="J5099" s="326"/>
      <c r="K5099" s="326"/>
      <c r="L5099" s="328"/>
      <c r="M5099" s="326"/>
      <c r="N5099" s="326"/>
      <c r="O5099" s="327">
        <v>0.05</v>
      </c>
      <c r="P5099" s="326"/>
      <c r="Q5099" s="290">
        <v>0</v>
      </c>
    </row>
    <row r="5100" spans="1:17" hidden="1" outlineLevel="1" collapsed="1" x14ac:dyDescent="0.25">
      <c r="A5100" s="287"/>
      <c r="B5100" s="287"/>
      <c r="C5100" s="287"/>
      <c r="D5100" s="325">
        <v>100459930</v>
      </c>
      <c r="E5100" s="326"/>
      <c r="F5100" s="326"/>
      <c r="G5100" s="326"/>
      <c r="H5100" s="326"/>
      <c r="I5100" s="327">
        <v>0.17449999999999999</v>
      </c>
      <c r="J5100" s="326"/>
      <c r="K5100" s="326"/>
      <c r="L5100" s="328"/>
      <c r="M5100" s="326"/>
      <c r="N5100" s="326"/>
      <c r="O5100" s="327">
        <v>0.17449999999999999</v>
      </c>
      <c r="P5100" s="326"/>
      <c r="Q5100" s="290">
        <v>0</v>
      </c>
    </row>
    <row r="5101" spans="1:17" hidden="1" outlineLevel="1" collapsed="1" x14ac:dyDescent="0.25">
      <c r="A5101" s="287"/>
      <c r="B5101" s="287"/>
      <c r="C5101" s="287"/>
      <c r="D5101" s="325">
        <v>100459896</v>
      </c>
      <c r="E5101" s="326"/>
      <c r="F5101" s="326"/>
      <c r="G5101" s="326"/>
      <c r="H5101" s="326"/>
      <c r="I5101" s="327">
        <v>0.17449999999999999</v>
      </c>
      <c r="J5101" s="326"/>
      <c r="K5101" s="326"/>
      <c r="L5101" s="328"/>
      <c r="M5101" s="326"/>
      <c r="N5101" s="326"/>
      <c r="O5101" s="327">
        <v>0.17449999999999999</v>
      </c>
      <c r="P5101" s="326"/>
      <c r="Q5101" s="290">
        <v>0</v>
      </c>
    </row>
    <row r="5102" spans="1:17" hidden="1" outlineLevel="1" collapsed="1" x14ac:dyDescent="0.25">
      <c r="A5102" s="287"/>
      <c r="B5102" s="287"/>
      <c r="C5102" s="287"/>
      <c r="D5102" s="325">
        <v>100459899</v>
      </c>
      <c r="E5102" s="326"/>
      <c r="F5102" s="326"/>
      <c r="G5102" s="326"/>
      <c r="H5102" s="326"/>
      <c r="I5102" s="327">
        <v>0.23</v>
      </c>
      <c r="J5102" s="326"/>
      <c r="K5102" s="326"/>
      <c r="L5102" s="328"/>
      <c r="M5102" s="326"/>
      <c r="N5102" s="326"/>
      <c r="O5102" s="327">
        <v>0.23</v>
      </c>
      <c r="P5102" s="326"/>
      <c r="Q5102" s="290">
        <v>0</v>
      </c>
    </row>
    <row r="5103" spans="1:17" hidden="1" outlineLevel="1" collapsed="1" x14ac:dyDescent="0.25">
      <c r="A5103" s="287"/>
      <c r="B5103" s="287"/>
      <c r="C5103" s="287"/>
      <c r="D5103" s="325">
        <v>100459919</v>
      </c>
      <c r="E5103" s="326"/>
      <c r="F5103" s="326"/>
      <c r="G5103" s="326"/>
      <c r="H5103" s="326"/>
      <c r="I5103" s="327">
        <v>0.41</v>
      </c>
      <c r="J5103" s="326"/>
      <c r="K5103" s="326"/>
      <c r="L5103" s="328"/>
      <c r="M5103" s="326"/>
      <c r="N5103" s="326"/>
      <c r="O5103" s="327">
        <v>0.41</v>
      </c>
      <c r="P5103" s="326"/>
      <c r="Q5103" s="290">
        <v>0</v>
      </c>
    </row>
    <row r="5104" spans="1:17" hidden="1" outlineLevel="1" collapsed="1" x14ac:dyDescent="0.25">
      <c r="A5104" s="287"/>
      <c r="B5104" s="287"/>
      <c r="C5104" s="287"/>
      <c r="D5104" s="325">
        <v>100459953</v>
      </c>
      <c r="E5104" s="326"/>
      <c r="F5104" s="326"/>
      <c r="G5104" s="326"/>
      <c r="H5104" s="326"/>
      <c r="I5104" s="327">
        <v>0.37</v>
      </c>
      <c r="J5104" s="326"/>
      <c r="K5104" s="326"/>
      <c r="L5104" s="328"/>
      <c r="M5104" s="326"/>
      <c r="N5104" s="326"/>
      <c r="O5104" s="327">
        <v>0.37</v>
      </c>
      <c r="P5104" s="326"/>
      <c r="Q5104" s="290">
        <v>0</v>
      </c>
    </row>
    <row r="5105" spans="1:17" hidden="1" outlineLevel="1" collapsed="1" x14ac:dyDescent="0.25">
      <c r="A5105" s="287"/>
      <c r="B5105" s="287"/>
      <c r="C5105" s="287"/>
      <c r="D5105" s="325">
        <v>100459796</v>
      </c>
      <c r="E5105" s="326"/>
      <c r="F5105" s="326"/>
      <c r="G5105" s="326"/>
      <c r="H5105" s="326"/>
      <c r="I5105" s="327">
        <v>0.12</v>
      </c>
      <c r="J5105" s="326"/>
      <c r="K5105" s="326"/>
      <c r="L5105" s="328"/>
      <c r="M5105" s="326"/>
      <c r="N5105" s="326"/>
      <c r="O5105" s="327">
        <v>0.12</v>
      </c>
      <c r="P5105" s="326"/>
      <c r="Q5105" s="290">
        <v>0</v>
      </c>
    </row>
    <row r="5106" spans="1:17" hidden="1" outlineLevel="1" collapsed="1" x14ac:dyDescent="0.25">
      <c r="A5106" s="287"/>
      <c r="B5106" s="287"/>
      <c r="C5106" s="287"/>
      <c r="D5106" s="325">
        <v>100459801</v>
      </c>
      <c r="E5106" s="326"/>
      <c r="F5106" s="326"/>
      <c r="G5106" s="326"/>
      <c r="H5106" s="326"/>
      <c r="I5106" s="327">
        <v>0.43</v>
      </c>
      <c r="J5106" s="326"/>
      <c r="K5106" s="326"/>
      <c r="L5106" s="328"/>
      <c r="M5106" s="326"/>
      <c r="N5106" s="326"/>
      <c r="O5106" s="327">
        <v>0.43</v>
      </c>
      <c r="P5106" s="326"/>
      <c r="Q5106" s="290">
        <v>0</v>
      </c>
    </row>
    <row r="5107" spans="1:17" hidden="1" outlineLevel="1" collapsed="1" x14ac:dyDescent="0.25">
      <c r="A5107" s="287"/>
      <c r="B5107" s="287"/>
      <c r="C5107" s="287"/>
      <c r="D5107" s="325">
        <v>100459802</v>
      </c>
      <c r="E5107" s="326"/>
      <c r="F5107" s="326"/>
      <c r="G5107" s="326"/>
      <c r="H5107" s="326"/>
      <c r="I5107" s="327">
        <v>0.22</v>
      </c>
      <c r="J5107" s="326"/>
      <c r="K5107" s="326"/>
      <c r="L5107" s="328"/>
      <c r="M5107" s="326"/>
      <c r="N5107" s="326"/>
      <c r="O5107" s="327">
        <v>0.22</v>
      </c>
      <c r="P5107" s="326"/>
      <c r="Q5107" s="290">
        <v>0</v>
      </c>
    </row>
    <row r="5108" spans="1:17" hidden="1" outlineLevel="1" collapsed="1" x14ac:dyDescent="0.25">
      <c r="A5108" s="287"/>
      <c r="B5108" s="287"/>
      <c r="C5108" s="287"/>
      <c r="D5108" s="325">
        <v>100459749</v>
      </c>
      <c r="E5108" s="326"/>
      <c r="F5108" s="326"/>
      <c r="G5108" s="326"/>
      <c r="H5108" s="326"/>
      <c r="I5108" s="327">
        <v>0.17</v>
      </c>
      <c r="J5108" s="326"/>
      <c r="K5108" s="326"/>
      <c r="L5108" s="328"/>
      <c r="M5108" s="326"/>
      <c r="N5108" s="326"/>
      <c r="O5108" s="327">
        <v>0.17</v>
      </c>
      <c r="P5108" s="326"/>
      <c r="Q5108" s="290">
        <v>0</v>
      </c>
    </row>
    <row r="5109" spans="1:17" hidden="1" outlineLevel="1" collapsed="1" x14ac:dyDescent="0.25">
      <c r="A5109" s="287"/>
      <c r="B5109" s="287"/>
      <c r="C5109" s="287"/>
      <c r="D5109" s="325">
        <v>100459750</v>
      </c>
      <c r="E5109" s="326"/>
      <c r="F5109" s="326"/>
      <c r="G5109" s="326"/>
      <c r="H5109" s="326"/>
      <c r="I5109" s="327">
        <v>0.28999999999999998</v>
      </c>
      <c r="J5109" s="326"/>
      <c r="K5109" s="326"/>
      <c r="L5109" s="328"/>
      <c r="M5109" s="326"/>
      <c r="N5109" s="326"/>
      <c r="O5109" s="327">
        <v>0.28999999999999998</v>
      </c>
      <c r="P5109" s="326"/>
      <c r="Q5109" s="290">
        <v>0</v>
      </c>
    </row>
    <row r="5110" spans="1:17" hidden="1" outlineLevel="1" collapsed="1" x14ac:dyDescent="0.25">
      <c r="A5110" s="287"/>
      <c r="B5110" s="287"/>
      <c r="C5110" s="287"/>
      <c r="D5110" s="325">
        <v>100459751</v>
      </c>
      <c r="E5110" s="326"/>
      <c r="F5110" s="326"/>
      <c r="G5110" s="326"/>
      <c r="H5110" s="326"/>
      <c r="I5110" s="327">
        <v>0.16</v>
      </c>
      <c r="J5110" s="326"/>
      <c r="K5110" s="326"/>
      <c r="L5110" s="328"/>
      <c r="M5110" s="326"/>
      <c r="N5110" s="326"/>
      <c r="O5110" s="327">
        <v>0.16</v>
      </c>
      <c r="P5110" s="326"/>
      <c r="Q5110" s="290">
        <v>0</v>
      </c>
    </row>
    <row r="5111" spans="1:17" hidden="1" outlineLevel="1" collapsed="1" x14ac:dyDescent="0.25">
      <c r="A5111" s="287"/>
      <c r="B5111" s="287"/>
      <c r="C5111" s="287"/>
      <c r="D5111" s="325">
        <v>100459760</v>
      </c>
      <c r="E5111" s="326"/>
      <c r="F5111" s="326"/>
      <c r="G5111" s="326"/>
      <c r="H5111" s="326"/>
      <c r="I5111" s="327">
        <v>0.65</v>
      </c>
      <c r="J5111" s="326"/>
      <c r="K5111" s="326"/>
      <c r="L5111" s="328"/>
      <c r="M5111" s="326"/>
      <c r="N5111" s="326"/>
      <c r="O5111" s="327">
        <v>0.65</v>
      </c>
      <c r="P5111" s="326"/>
      <c r="Q5111" s="290">
        <v>0</v>
      </c>
    </row>
    <row r="5112" spans="1:17" hidden="1" outlineLevel="1" collapsed="1" x14ac:dyDescent="0.25">
      <c r="A5112" s="287"/>
      <c r="B5112" s="287"/>
      <c r="C5112" s="287"/>
      <c r="D5112" s="325">
        <v>100459766</v>
      </c>
      <c r="E5112" s="326"/>
      <c r="F5112" s="326"/>
      <c r="G5112" s="326"/>
      <c r="H5112" s="326"/>
      <c r="I5112" s="327">
        <v>0.16</v>
      </c>
      <c r="J5112" s="326"/>
      <c r="K5112" s="326"/>
      <c r="L5112" s="328"/>
      <c r="M5112" s="326"/>
      <c r="N5112" s="326"/>
      <c r="O5112" s="327">
        <v>0.16</v>
      </c>
      <c r="P5112" s="326"/>
      <c r="Q5112" s="290">
        <v>0</v>
      </c>
    </row>
    <row r="5113" spans="1:17" hidden="1" outlineLevel="1" collapsed="1" x14ac:dyDescent="0.25">
      <c r="A5113" s="287"/>
      <c r="B5113" s="287"/>
      <c r="C5113" s="287"/>
      <c r="D5113" s="325">
        <v>100459784</v>
      </c>
      <c r="E5113" s="326"/>
      <c r="F5113" s="326"/>
      <c r="G5113" s="326"/>
      <c r="H5113" s="326"/>
      <c r="I5113" s="327">
        <v>0.45</v>
      </c>
      <c r="J5113" s="326"/>
      <c r="K5113" s="326"/>
      <c r="L5113" s="328"/>
      <c r="M5113" s="326"/>
      <c r="N5113" s="326"/>
      <c r="O5113" s="327">
        <v>0.45</v>
      </c>
      <c r="P5113" s="326"/>
      <c r="Q5113" s="290">
        <v>0</v>
      </c>
    </row>
    <row r="5114" spans="1:17" hidden="1" outlineLevel="1" collapsed="1" x14ac:dyDescent="0.25">
      <c r="A5114" s="287"/>
      <c r="B5114" s="287"/>
      <c r="C5114" s="287"/>
      <c r="D5114" s="325">
        <v>100459852</v>
      </c>
      <c r="E5114" s="326"/>
      <c r="F5114" s="326"/>
      <c r="G5114" s="326"/>
      <c r="H5114" s="326"/>
      <c r="I5114" s="327">
        <v>0.65</v>
      </c>
      <c r="J5114" s="326"/>
      <c r="K5114" s="326"/>
      <c r="L5114" s="328"/>
      <c r="M5114" s="326"/>
      <c r="N5114" s="326"/>
      <c r="O5114" s="327">
        <v>0.65</v>
      </c>
      <c r="P5114" s="326"/>
      <c r="Q5114" s="290">
        <v>0</v>
      </c>
    </row>
    <row r="5115" spans="1:17" hidden="1" outlineLevel="1" collapsed="1" x14ac:dyDescent="0.25">
      <c r="A5115" s="287"/>
      <c r="B5115" s="287"/>
      <c r="C5115" s="287"/>
      <c r="D5115" s="325">
        <v>100459887</v>
      </c>
      <c r="E5115" s="326"/>
      <c r="F5115" s="326"/>
      <c r="G5115" s="326"/>
      <c r="H5115" s="326"/>
      <c r="I5115" s="327">
        <v>0.51</v>
      </c>
      <c r="J5115" s="326"/>
      <c r="K5115" s="326"/>
      <c r="L5115" s="328"/>
      <c r="M5115" s="326"/>
      <c r="N5115" s="326"/>
      <c r="O5115" s="327">
        <v>0.51</v>
      </c>
      <c r="P5115" s="326"/>
      <c r="Q5115" s="290">
        <v>0</v>
      </c>
    </row>
    <row r="5116" spans="1:17" hidden="1" outlineLevel="1" collapsed="1" x14ac:dyDescent="0.25">
      <c r="A5116" s="287"/>
      <c r="B5116" s="287"/>
      <c r="C5116" s="287"/>
      <c r="D5116" s="325">
        <v>100459889</v>
      </c>
      <c r="E5116" s="326"/>
      <c r="F5116" s="326"/>
      <c r="G5116" s="326"/>
      <c r="H5116" s="326"/>
      <c r="I5116" s="327">
        <v>0.22</v>
      </c>
      <c r="J5116" s="326"/>
      <c r="K5116" s="326"/>
      <c r="L5116" s="328"/>
      <c r="M5116" s="326"/>
      <c r="N5116" s="326"/>
      <c r="O5116" s="327">
        <v>0.22</v>
      </c>
      <c r="P5116" s="326"/>
      <c r="Q5116" s="290">
        <v>0</v>
      </c>
    </row>
    <row r="5117" spans="1:17" hidden="1" outlineLevel="1" collapsed="1" x14ac:dyDescent="0.25">
      <c r="A5117" s="287"/>
      <c r="B5117" s="287"/>
      <c r="C5117" s="287"/>
      <c r="D5117" s="325">
        <v>100459891</v>
      </c>
      <c r="E5117" s="326"/>
      <c r="F5117" s="326"/>
      <c r="G5117" s="326"/>
      <c r="H5117" s="326"/>
      <c r="I5117" s="327">
        <v>0.17449999999999999</v>
      </c>
      <c r="J5117" s="326"/>
      <c r="K5117" s="326"/>
      <c r="L5117" s="328"/>
      <c r="M5117" s="326"/>
      <c r="N5117" s="326"/>
      <c r="O5117" s="327">
        <v>0.17449999999999999</v>
      </c>
      <c r="P5117" s="326"/>
      <c r="Q5117" s="290">
        <v>0</v>
      </c>
    </row>
    <row r="5118" spans="1:17" hidden="1" outlineLevel="1" collapsed="1" x14ac:dyDescent="0.25">
      <c r="A5118" s="287"/>
      <c r="B5118" s="287"/>
      <c r="C5118" s="287"/>
      <c r="D5118" s="325">
        <v>100459832</v>
      </c>
      <c r="E5118" s="326"/>
      <c r="F5118" s="326"/>
      <c r="G5118" s="326"/>
      <c r="H5118" s="326"/>
      <c r="I5118" s="327">
        <v>6.85</v>
      </c>
      <c r="J5118" s="326"/>
      <c r="K5118" s="326"/>
      <c r="L5118" s="328"/>
      <c r="M5118" s="326"/>
      <c r="N5118" s="326"/>
      <c r="O5118" s="327">
        <v>6.85</v>
      </c>
      <c r="P5118" s="326"/>
      <c r="Q5118" s="290">
        <v>0</v>
      </c>
    </row>
    <row r="5119" spans="1:17" hidden="1" outlineLevel="1" collapsed="1" x14ac:dyDescent="0.25">
      <c r="A5119" s="287"/>
      <c r="B5119" s="287"/>
      <c r="C5119" s="287"/>
      <c r="D5119" s="325">
        <v>100459845</v>
      </c>
      <c r="E5119" s="326"/>
      <c r="F5119" s="326"/>
      <c r="G5119" s="326"/>
      <c r="H5119" s="326"/>
      <c r="I5119" s="327">
        <v>7.4999999999999997E-2</v>
      </c>
      <c r="J5119" s="326"/>
      <c r="K5119" s="326"/>
      <c r="L5119" s="328"/>
      <c r="M5119" s="326"/>
      <c r="N5119" s="326"/>
      <c r="O5119" s="327">
        <v>7.4999999999999997E-2</v>
      </c>
      <c r="P5119" s="326"/>
      <c r="Q5119" s="290">
        <v>0</v>
      </c>
    </row>
    <row r="5120" spans="1:17" hidden="1" outlineLevel="1" collapsed="1" x14ac:dyDescent="0.25">
      <c r="A5120" s="287"/>
      <c r="B5120" s="287"/>
      <c r="C5120" s="287"/>
      <c r="D5120" s="325">
        <v>100459495</v>
      </c>
      <c r="E5120" s="326"/>
      <c r="F5120" s="326"/>
      <c r="G5120" s="326"/>
      <c r="H5120" s="326"/>
      <c r="I5120" s="327">
        <v>0.13</v>
      </c>
      <c r="J5120" s="326"/>
      <c r="K5120" s="326"/>
      <c r="L5120" s="328"/>
      <c r="M5120" s="326"/>
      <c r="N5120" s="326"/>
      <c r="O5120" s="327">
        <v>0.13</v>
      </c>
      <c r="P5120" s="326"/>
      <c r="Q5120" s="290">
        <v>0</v>
      </c>
    </row>
    <row r="5121" spans="1:17" hidden="1" outlineLevel="1" collapsed="1" x14ac:dyDescent="0.25">
      <c r="A5121" s="287"/>
      <c r="B5121" s="287"/>
      <c r="C5121" s="287"/>
      <c r="D5121" s="325">
        <v>100459498</v>
      </c>
      <c r="E5121" s="326"/>
      <c r="F5121" s="326"/>
      <c r="G5121" s="326"/>
      <c r="H5121" s="326"/>
      <c r="I5121" s="327">
        <v>0.17449999999999999</v>
      </c>
      <c r="J5121" s="326"/>
      <c r="K5121" s="326"/>
      <c r="L5121" s="328"/>
      <c r="M5121" s="326"/>
      <c r="N5121" s="326"/>
      <c r="O5121" s="327">
        <v>0.17449999999999999</v>
      </c>
      <c r="P5121" s="326"/>
      <c r="Q5121" s="290">
        <v>0</v>
      </c>
    </row>
    <row r="5122" spans="1:17" hidden="1" outlineLevel="1" collapsed="1" x14ac:dyDescent="0.25">
      <c r="A5122" s="287"/>
      <c r="B5122" s="287"/>
      <c r="C5122" s="287"/>
      <c r="D5122" s="325">
        <v>100459509</v>
      </c>
      <c r="E5122" s="326"/>
      <c r="F5122" s="326"/>
      <c r="G5122" s="326"/>
      <c r="H5122" s="326"/>
      <c r="I5122" s="327">
        <v>0.48</v>
      </c>
      <c r="J5122" s="326"/>
      <c r="K5122" s="326"/>
      <c r="L5122" s="328"/>
      <c r="M5122" s="326"/>
      <c r="N5122" s="326"/>
      <c r="O5122" s="327">
        <v>0.48</v>
      </c>
      <c r="P5122" s="326"/>
      <c r="Q5122" s="290">
        <v>0</v>
      </c>
    </row>
    <row r="5123" spans="1:17" hidden="1" outlineLevel="1" collapsed="1" x14ac:dyDescent="0.25">
      <c r="A5123" s="287"/>
      <c r="B5123" s="287"/>
      <c r="C5123" s="287"/>
      <c r="D5123" s="325">
        <v>100459510</v>
      </c>
      <c r="E5123" s="326"/>
      <c r="F5123" s="326"/>
      <c r="G5123" s="326"/>
      <c r="H5123" s="326"/>
      <c r="I5123" s="327">
        <v>0.51</v>
      </c>
      <c r="J5123" s="326"/>
      <c r="K5123" s="326"/>
      <c r="L5123" s="328"/>
      <c r="M5123" s="326"/>
      <c r="N5123" s="326"/>
      <c r="O5123" s="327">
        <v>0.51</v>
      </c>
      <c r="P5123" s="326"/>
      <c r="Q5123" s="290">
        <v>0</v>
      </c>
    </row>
    <row r="5124" spans="1:17" hidden="1" outlineLevel="1" collapsed="1" x14ac:dyDescent="0.25">
      <c r="A5124" s="287"/>
      <c r="B5124" s="287"/>
      <c r="C5124" s="287"/>
      <c r="D5124" s="325">
        <v>100459448</v>
      </c>
      <c r="E5124" s="326"/>
      <c r="F5124" s="326"/>
      <c r="G5124" s="326"/>
      <c r="H5124" s="326"/>
      <c r="I5124" s="327">
        <v>0.51</v>
      </c>
      <c r="J5124" s="326"/>
      <c r="K5124" s="326"/>
      <c r="L5124" s="328"/>
      <c r="M5124" s="326"/>
      <c r="N5124" s="326"/>
      <c r="O5124" s="327">
        <v>0.51</v>
      </c>
      <c r="P5124" s="326"/>
      <c r="Q5124" s="290">
        <v>0</v>
      </c>
    </row>
    <row r="5125" spans="1:17" hidden="1" outlineLevel="1" collapsed="1" x14ac:dyDescent="0.25">
      <c r="A5125" s="287"/>
      <c r="B5125" s="287"/>
      <c r="C5125" s="287"/>
      <c r="D5125" s="325">
        <v>100459622</v>
      </c>
      <c r="E5125" s="326"/>
      <c r="F5125" s="326"/>
      <c r="G5125" s="326"/>
      <c r="H5125" s="326"/>
      <c r="I5125" s="327">
        <v>0.19</v>
      </c>
      <c r="J5125" s="326"/>
      <c r="K5125" s="326"/>
      <c r="L5125" s="328"/>
      <c r="M5125" s="326"/>
      <c r="N5125" s="326"/>
      <c r="O5125" s="327">
        <v>0.19</v>
      </c>
      <c r="P5125" s="326"/>
      <c r="Q5125" s="290">
        <v>0</v>
      </c>
    </row>
    <row r="5126" spans="1:17" hidden="1" outlineLevel="1" collapsed="1" x14ac:dyDescent="0.25">
      <c r="A5126" s="287"/>
      <c r="B5126" s="287"/>
      <c r="C5126" s="287"/>
      <c r="D5126" s="325">
        <v>100459634</v>
      </c>
      <c r="E5126" s="326"/>
      <c r="F5126" s="326"/>
      <c r="G5126" s="326"/>
      <c r="H5126" s="326"/>
      <c r="I5126" s="327">
        <v>0.25</v>
      </c>
      <c r="J5126" s="326"/>
      <c r="K5126" s="326"/>
      <c r="L5126" s="328"/>
      <c r="M5126" s="326"/>
      <c r="N5126" s="326"/>
      <c r="O5126" s="327">
        <v>0.25</v>
      </c>
      <c r="P5126" s="326"/>
      <c r="Q5126" s="290">
        <v>0</v>
      </c>
    </row>
    <row r="5127" spans="1:17" hidden="1" outlineLevel="1" collapsed="1" x14ac:dyDescent="0.25">
      <c r="A5127" s="287"/>
      <c r="B5127" s="287"/>
      <c r="C5127" s="287"/>
      <c r="D5127" s="325">
        <v>100459615</v>
      </c>
      <c r="E5127" s="326"/>
      <c r="F5127" s="326"/>
      <c r="G5127" s="326"/>
      <c r="H5127" s="326"/>
      <c r="I5127" s="327">
        <v>0.5</v>
      </c>
      <c r="J5127" s="326"/>
      <c r="K5127" s="326"/>
      <c r="L5127" s="328"/>
      <c r="M5127" s="326"/>
      <c r="N5127" s="326"/>
      <c r="O5127" s="327">
        <v>0.5</v>
      </c>
      <c r="P5127" s="326"/>
      <c r="Q5127" s="290">
        <v>0</v>
      </c>
    </row>
    <row r="5128" spans="1:17" hidden="1" outlineLevel="1" collapsed="1" x14ac:dyDescent="0.25">
      <c r="A5128" s="287"/>
      <c r="B5128" s="287"/>
      <c r="C5128" s="287"/>
      <c r="D5128" s="325">
        <v>100459638</v>
      </c>
      <c r="E5128" s="326"/>
      <c r="F5128" s="326"/>
      <c r="G5128" s="326"/>
      <c r="H5128" s="326"/>
      <c r="I5128" s="327">
        <v>0.48</v>
      </c>
      <c r="J5128" s="326"/>
      <c r="K5128" s="326"/>
      <c r="L5128" s="328"/>
      <c r="M5128" s="326"/>
      <c r="N5128" s="326"/>
      <c r="O5128" s="327">
        <v>0.48</v>
      </c>
      <c r="P5128" s="326"/>
      <c r="Q5128" s="290">
        <v>0</v>
      </c>
    </row>
    <row r="5129" spans="1:17" hidden="1" outlineLevel="1" collapsed="1" x14ac:dyDescent="0.25">
      <c r="A5129" s="287"/>
      <c r="B5129" s="287"/>
      <c r="C5129" s="287"/>
      <c r="D5129" s="325">
        <v>100459646</v>
      </c>
      <c r="E5129" s="326"/>
      <c r="F5129" s="326"/>
      <c r="G5129" s="326"/>
      <c r="H5129" s="326"/>
      <c r="I5129" s="327">
        <v>0.85</v>
      </c>
      <c r="J5129" s="326"/>
      <c r="K5129" s="326"/>
      <c r="L5129" s="328"/>
      <c r="M5129" s="326"/>
      <c r="N5129" s="326"/>
      <c r="O5129" s="327">
        <v>0.85</v>
      </c>
      <c r="P5129" s="326"/>
      <c r="Q5129" s="290">
        <v>0</v>
      </c>
    </row>
    <row r="5130" spans="1:17" hidden="1" outlineLevel="1" collapsed="1" x14ac:dyDescent="0.25">
      <c r="A5130" s="287"/>
      <c r="B5130" s="287"/>
      <c r="C5130" s="287"/>
      <c r="D5130" s="325">
        <v>100459609</v>
      </c>
      <c r="E5130" s="326"/>
      <c r="F5130" s="326"/>
      <c r="G5130" s="326"/>
      <c r="H5130" s="326"/>
      <c r="I5130" s="327">
        <v>0.54</v>
      </c>
      <c r="J5130" s="326"/>
      <c r="K5130" s="326"/>
      <c r="L5130" s="328"/>
      <c r="M5130" s="326"/>
      <c r="N5130" s="326"/>
      <c r="O5130" s="327">
        <v>0.54</v>
      </c>
      <c r="P5130" s="326"/>
      <c r="Q5130" s="290">
        <v>0</v>
      </c>
    </row>
    <row r="5131" spans="1:17" hidden="1" outlineLevel="1" collapsed="1" x14ac:dyDescent="0.25">
      <c r="A5131" s="287"/>
      <c r="B5131" s="287"/>
      <c r="C5131" s="287"/>
      <c r="D5131" s="325">
        <v>100459611</v>
      </c>
      <c r="E5131" s="326"/>
      <c r="F5131" s="326"/>
      <c r="G5131" s="326"/>
      <c r="H5131" s="326"/>
      <c r="I5131" s="327">
        <v>0.18</v>
      </c>
      <c r="J5131" s="326"/>
      <c r="K5131" s="326"/>
      <c r="L5131" s="328"/>
      <c r="M5131" s="326"/>
      <c r="N5131" s="326"/>
      <c r="O5131" s="327">
        <v>0.18</v>
      </c>
      <c r="P5131" s="326"/>
      <c r="Q5131" s="290">
        <v>0</v>
      </c>
    </row>
    <row r="5132" spans="1:17" hidden="1" outlineLevel="1" collapsed="1" x14ac:dyDescent="0.25">
      <c r="A5132" s="287"/>
      <c r="B5132" s="287"/>
      <c r="C5132" s="287"/>
      <c r="D5132" s="325">
        <v>100459596</v>
      </c>
      <c r="E5132" s="326"/>
      <c r="F5132" s="326"/>
      <c r="G5132" s="326"/>
      <c r="H5132" s="326"/>
      <c r="I5132" s="327">
        <v>6.21</v>
      </c>
      <c r="J5132" s="326"/>
      <c r="K5132" s="326"/>
      <c r="L5132" s="328"/>
      <c r="M5132" s="326"/>
      <c r="N5132" s="326"/>
      <c r="O5132" s="327">
        <v>6.21</v>
      </c>
      <c r="P5132" s="326"/>
      <c r="Q5132" s="290">
        <v>0</v>
      </c>
    </row>
    <row r="5133" spans="1:17" hidden="1" outlineLevel="1" collapsed="1" x14ac:dyDescent="0.25">
      <c r="A5133" s="287"/>
      <c r="B5133" s="287"/>
      <c r="C5133" s="287"/>
      <c r="D5133" s="325">
        <v>100459708</v>
      </c>
      <c r="E5133" s="326"/>
      <c r="F5133" s="326"/>
      <c r="G5133" s="326"/>
      <c r="H5133" s="326"/>
      <c r="I5133" s="327">
        <v>0.23</v>
      </c>
      <c r="J5133" s="326"/>
      <c r="K5133" s="326"/>
      <c r="L5133" s="328"/>
      <c r="M5133" s="326"/>
      <c r="N5133" s="326"/>
      <c r="O5133" s="327">
        <v>0.23</v>
      </c>
      <c r="P5133" s="326"/>
      <c r="Q5133" s="290">
        <v>0</v>
      </c>
    </row>
    <row r="5134" spans="1:17" hidden="1" outlineLevel="1" collapsed="1" x14ac:dyDescent="0.25">
      <c r="A5134" s="287"/>
      <c r="B5134" s="287"/>
      <c r="C5134" s="287"/>
      <c r="D5134" s="325">
        <v>100459711</v>
      </c>
      <c r="E5134" s="326"/>
      <c r="F5134" s="326"/>
      <c r="G5134" s="326"/>
      <c r="H5134" s="326"/>
      <c r="I5134" s="327">
        <v>0.41</v>
      </c>
      <c r="J5134" s="326"/>
      <c r="K5134" s="326"/>
      <c r="L5134" s="328"/>
      <c r="M5134" s="326"/>
      <c r="N5134" s="326"/>
      <c r="O5134" s="327">
        <v>0.41</v>
      </c>
      <c r="P5134" s="326"/>
      <c r="Q5134" s="290">
        <v>0</v>
      </c>
    </row>
    <row r="5135" spans="1:17" hidden="1" outlineLevel="1" collapsed="1" x14ac:dyDescent="0.25">
      <c r="A5135" s="287"/>
      <c r="B5135" s="287"/>
      <c r="C5135" s="287"/>
      <c r="D5135" s="325">
        <v>100459699</v>
      </c>
      <c r="E5135" s="326"/>
      <c r="F5135" s="326"/>
      <c r="G5135" s="326"/>
      <c r="H5135" s="326"/>
      <c r="I5135" s="327">
        <v>0.41</v>
      </c>
      <c r="J5135" s="326"/>
      <c r="K5135" s="326"/>
      <c r="L5135" s="328"/>
      <c r="M5135" s="326"/>
      <c r="N5135" s="326"/>
      <c r="O5135" s="327">
        <v>0.41</v>
      </c>
      <c r="P5135" s="326"/>
      <c r="Q5135" s="290">
        <v>0</v>
      </c>
    </row>
    <row r="5136" spans="1:17" hidden="1" outlineLevel="1" collapsed="1" x14ac:dyDescent="0.25">
      <c r="A5136" s="287"/>
      <c r="B5136" s="287"/>
      <c r="C5136" s="287"/>
      <c r="D5136" s="325">
        <v>100459674</v>
      </c>
      <c r="E5136" s="326"/>
      <c r="F5136" s="326"/>
      <c r="G5136" s="326"/>
      <c r="H5136" s="326"/>
      <c r="I5136" s="327">
        <v>0.23</v>
      </c>
      <c r="J5136" s="326"/>
      <c r="K5136" s="326"/>
      <c r="L5136" s="328"/>
      <c r="M5136" s="326"/>
      <c r="N5136" s="326"/>
      <c r="O5136" s="327">
        <v>0.23</v>
      </c>
      <c r="P5136" s="326"/>
      <c r="Q5136" s="290">
        <v>0</v>
      </c>
    </row>
    <row r="5137" spans="1:17" hidden="1" outlineLevel="1" collapsed="1" x14ac:dyDescent="0.25">
      <c r="A5137" s="287"/>
      <c r="B5137" s="287"/>
      <c r="C5137" s="287"/>
      <c r="D5137" s="325">
        <v>100459671</v>
      </c>
      <c r="E5137" s="326"/>
      <c r="F5137" s="326"/>
      <c r="G5137" s="326"/>
      <c r="H5137" s="326"/>
      <c r="I5137" s="327">
        <v>7.0000000000000007E-2</v>
      </c>
      <c r="J5137" s="326"/>
      <c r="K5137" s="326"/>
      <c r="L5137" s="328"/>
      <c r="M5137" s="326"/>
      <c r="N5137" s="326"/>
      <c r="O5137" s="327">
        <v>7.0000000000000007E-2</v>
      </c>
      <c r="P5137" s="326"/>
      <c r="Q5137" s="290">
        <v>0</v>
      </c>
    </row>
    <row r="5138" spans="1:17" hidden="1" outlineLevel="1" collapsed="1" x14ac:dyDescent="0.25">
      <c r="A5138" s="287"/>
      <c r="B5138" s="287"/>
      <c r="C5138" s="287"/>
      <c r="D5138" s="325">
        <v>100459680</v>
      </c>
      <c r="E5138" s="326"/>
      <c r="F5138" s="326"/>
      <c r="G5138" s="326"/>
      <c r="H5138" s="326"/>
      <c r="I5138" s="327">
        <v>0.28999999999999998</v>
      </c>
      <c r="J5138" s="326"/>
      <c r="K5138" s="326"/>
      <c r="L5138" s="328"/>
      <c r="M5138" s="326"/>
      <c r="N5138" s="326"/>
      <c r="O5138" s="327">
        <v>0.28999999999999998</v>
      </c>
      <c r="P5138" s="326"/>
      <c r="Q5138" s="290">
        <v>0</v>
      </c>
    </row>
    <row r="5139" spans="1:17" hidden="1" outlineLevel="1" collapsed="1" x14ac:dyDescent="0.25">
      <c r="A5139" s="287"/>
      <c r="B5139" s="287"/>
      <c r="C5139" s="287"/>
      <c r="D5139" s="325">
        <v>100459683</v>
      </c>
      <c r="E5139" s="326"/>
      <c r="F5139" s="326"/>
      <c r="G5139" s="326"/>
      <c r="H5139" s="326"/>
      <c r="I5139" s="327">
        <v>0.79</v>
      </c>
      <c r="J5139" s="326"/>
      <c r="K5139" s="326"/>
      <c r="L5139" s="328"/>
      <c r="M5139" s="326"/>
      <c r="N5139" s="326"/>
      <c r="O5139" s="327">
        <v>0.79</v>
      </c>
      <c r="P5139" s="326"/>
      <c r="Q5139" s="290">
        <v>0</v>
      </c>
    </row>
    <row r="5140" spans="1:17" hidden="1" outlineLevel="1" collapsed="1" x14ac:dyDescent="0.25">
      <c r="A5140" s="287"/>
      <c r="B5140" s="287"/>
      <c r="C5140" s="287"/>
      <c r="D5140" s="325">
        <v>100460788</v>
      </c>
      <c r="E5140" s="326"/>
      <c r="F5140" s="326"/>
      <c r="G5140" s="326"/>
      <c r="H5140" s="326"/>
      <c r="I5140" s="327">
        <v>4.09</v>
      </c>
      <c r="J5140" s="326"/>
      <c r="K5140" s="326"/>
      <c r="L5140" s="328"/>
      <c r="M5140" s="326"/>
      <c r="N5140" s="326"/>
      <c r="O5140" s="327">
        <v>4.09</v>
      </c>
      <c r="P5140" s="326"/>
      <c r="Q5140" s="290">
        <v>0</v>
      </c>
    </row>
    <row r="5141" spans="1:17" hidden="1" outlineLevel="1" collapsed="1" x14ac:dyDescent="0.25">
      <c r="A5141" s="287"/>
      <c r="B5141" s="287"/>
      <c r="C5141" s="287"/>
      <c r="D5141" s="325">
        <v>100460789</v>
      </c>
      <c r="E5141" s="326"/>
      <c r="F5141" s="326"/>
      <c r="G5141" s="326"/>
      <c r="H5141" s="326"/>
      <c r="I5141" s="327">
        <v>0.6</v>
      </c>
      <c r="J5141" s="326"/>
      <c r="K5141" s="326"/>
      <c r="L5141" s="328"/>
      <c r="M5141" s="326"/>
      <c r="N5141" s="326"/>
      <c r="O5141" s="327">
        <v>0.6</v>
      </c>
      <c r="P5141" s="326"/>
      <c r="Q5141" s="290">
        <v>0</v>
      </c>
    </row>
    <row r="5142" spans="1:17" hidden="1" outlineLevel="1" collapsed="1" x14ac:dyDescent="0.25">
      <c r="A5142" s="287"/>
      <c r="B5142" s="287"/>
      <c r="C5142" s="287"/>
      <c r="D5142" s="325">
        <v>100460769</v>
      </c>
      <c r="E5142" s="326"/>
      <c r="F5142" s="326"/>
      <c r="G5142" s="326"/>
      <c r="H5142" s="326"/>
      <c r="I5142" s="327">
        <v>0.77</v>
      </c>
      <c r="J5142" s="326"/>
      <c r="K5142" s="326"/>
      <c r="L5142" s="328"/>
      <c r="M5142" s="326"/>
      <c r="N5142" s="326"/>
      <c r="O5142" s="327">
        <v>0.77</v>
      </c>
      <c r="P5142" s="326"/>
      <c r="Q5142" s="290">
        <v>0</v>
      </c>
    </row>
    <row r="5143" spans="1:17" hidden="1" outlineLevel="1" collapsed="1" x14ac:dyDescent="0.25">
      <c r="A5143" s="287"/>
      <c r="B5143" s="287"/>
      <c r="C5143" s="287"/>
      <c r="D5143" s="325">
        <v>100460715</v>
      </c>
      <c r="E5143" s="326"/>
      <c r="F5143" s="326"/>
      <c r="G5143" s="326"/>
      <c r="H5143" s="326"/>
      <c r="I5143" s="327">
        <v>0.12</v>
      </c>
      <c r="J5143" s="326"/>
      <c r="K5143" s="326"/>
      <c r="L5143" s="328"/>
      <c r="M5143" s="326"/>
      <c r="N5143" s="326"/>
      <c r="O5143" s="327">
        <v>0.12</v>
      </c>
      <c r="P5143" s="326"/>
      <c r="Q5143" s="290">
        <v>0</v>
      </c>
    </row>
    <row r="5144" spans="1:17" hidden="1" outlineLevel="1" collapsed="1" x14ac:dyDescent="0.25">
      <c r="A5144" s="287"/>
      <c r="B5144" s="287"/>
      <c r="C5144" s="287"/>
      <c r="D5144" s="325">
        <v>100460844</v>
      </c>
      <c r="E5144" s="326"/>
      <c r="F5144" s="326"/>
      <c r="G5144" s="326"/>
      <c r="H5144" s="326"/>
      <c r="I5144" s="327">
        <v>5.01</v>
      </c>
      <c r="J5144" s="326"/>
      <c r="K5144" s="326"/>
      <c r="L5144" s="328"/>
      <c r="M5144" s="326"/>
      <c r="N5144" s="326"/>
      <c r="O5144" s="327">
        <v>5.01</v>
      </c>
      <c r="P5144" s="326"/>
      <c r="Q5144" s="290">
        <v>0</v>
      </c>
    </row>
    <row r="5145" spans="1:17" hidden="1" outlineLevel="1" collapsed="1" x14ac:dyDescent="0.25">
      <c r="A5145" s="287"/>
      <c r="B5145" s="287"/>
      <c r="C5145" s="287"/>
      <c r="D5145" s="325">
        <v>100461053</v>
      </c>
      <c r="E5145" s="326"/>
      <c r="F5145" s="326"/>
      <c r="G5145" s="326"/>
      <c r="H5145" s="326"/>
      <c r="I5145" s="327">
        <v>0.21</v>
      </c>
      <c r="J5145" s="326"/>
      <c r="K5145" s="326"/>
      <c r="L5145" s="328"/>
      <c r="M5145" s="326"/>
      <c r="N5145" s="326"/>
      <c r="O5145" s="327">
        <v>0.21</v>
      </c>
      <c r="P5145" s="326"/>
      <c r="Q5145" s="290">
        <v>0</v>
      </c>
    </row>
    <row r="5146" spans="1:17" hidden="1" outlineLevel="1" collapsed="1" x14ac:dyDescent="0.25">
      <c r="A5146" s="287"/>
      <c r="B5146" s="287"/>
      <c r="C5146" s="287"/>
      <c r="D5146" s="325">
        <v>100460850</v>
      </c>
      <c r="E5146" s="326"/>
      <c r="F5146" s="326"/>
      <c r="G5146" s="326"/>
      <c r="H5146" s="326"/>
      <c r="I5146" s="327">
        <v>3.76</v>
      </c>
      <c r="J5146" s="326"/>
      <c r="K5146" s="326"/>
      <c r="L5146" s="328"/>
      <c r="M5146" s="326"/>
      <c r="N5146" s="326"/>
      <c r="O5146" s="327">
        <v>3.76</v>
      </c>
      <c r="P5146" s="326"/>
      <c r="Q5146" s="290">
        <v>0</v>
      </c>
    </row>
    <row r="5147" spans="1:17" hidden="1" outlineLevel="1" collapsed="1" x14ac:dyDescent="0.25">
      <c r="A5147" s="287"/>
      <c r="B5147" s="287"/>
      <c r="C5147" s="287"/>
      <c r="D5147" s="325">
        <v>100460877</v>
      </c>
      <c r="E5147" s="326"/>
      <c r="F5147" s="326"/>
      <c r="G5147" s="326"/>
      <c r="H5147" s="326"/>
      <c r="I5147" s="327">
        <v>0.17449999999999999</v>
      </c>
      <c r="J5147" s="326"/>
      <c r="K5147" s="326"/>
      <c r="L5147" s="328"/>
      <c r="M5147" s="326"/>
      <c r="N5147" s="326"/>
      <c r="O5147" s="327">
        <v>0.17449999999999999</v>
      </c>
      <c r="P5147" s="326"/>
      <c r="Q5147" s="290">
        <v>0</v>
      </c>
    </row>
    <row r="5148" spans="1:17" hidden="1" outlineLevel="1" collapsed="1" x14ac:dyDescent="0.25">
      <c r="A5148" s="287"/>
      <c r="B5148" s="287"/>
      <c r="C5148" s="287"/>
      <c r="D5148" s="325">
        <v>100460892</v>
      </c>
      <c r="E5148" s="326"/>
      <c r="F5148" s="326"/>
      <c r="G5148" s="326"/>
      <c r="H5148" s="326"/>
      <c r="I5148" s="327">
        <v>2.02</v>
      </c>
      <c r="J5148" s="326"/>
      <c r="K5148" s="326"/>
      <c r="L5148" s="328"/>
      <c r="M5148" s="326"/>
      <c r="N5148" s="326"/>
      <c r="O5148" s="327">
        <v>2.02</v>
      </c>
      <c r="P5148" s="326"/>
      <c r="Q5148" s="290">
        <v>0</v>
      </c>
    </row>
    <row r="5149" spans="1:17" hidden="1" outlineLevel="1" collapsed="1" x14ac:dyDescent="0.25">
      <c r="A5149" s="287"/>
      <c r="B5149" s="287"/>
      <c r="C5149" s="287"/>
      <c r="D5149" s="325">
        <v>100460899</v>
      </c>
      <c r="E5149" s="326"/>
      <c r="F5149" s="326"/>
      <c r="G5149" s="326"/>
      <c r="H5149" s="326"/>
      <c r="I5149" s="327">
        <v>3.12</v>
      </c>
      <c r="J5149" s="326"/>
      <c r="K5149" s="326"/>
      <c r="L5149" s="328"/>
      <c r="M5149" s="326"/>
      <c r="N5149" s="326"/>
      <c r="O5149" s="327">
        <v>3.12</v>
      </c>
      <c r="P5149" s="326"/>
      <c r="Q5149" s="290">
        <v>0</v>
      </c>
    </row>
    <row r="5150" spans="1:17" hidden="1" outlineLevel="1" collapsed="1" x14ac:dyDescent="0.25">
      <c r="A5150" s="287"/>
      <c r="B5150" s="287"/>
      <c r="C5150" s="287"/>
      <c r="D5150" s="325">
        <v>100460410</v>
      </c>
      <c r="E5150" s="326"/>
      <c r="F5150" s="326"/>
      <c r="G5150" s="326"/>
      <c r="H5150" s="326"/>
      <c r="I5150" s="327">
        <v>0.62</v>
      </c>
      <c r="J5150" s="326"/>
      <c r="K5150" s="326"/>
      <c r="L5150" s="328"/>
      <c r="M5150" s="326"/>
      <c r="N5150" s="326"/>
      <c r="O5150" s="327">
        <v>0.62</v>
      </c>
      <c r="P5150" s="326"/>
      <c r="Q5150" s="290">
        <v>0</v>
      </c>
    </row>
    <row r="5151" spans="1:17" hidden="1" outlineLevel="1" collapsed="1" x14ac:dyDescent="0.25">
      <c r="A5151" s="287"/>
      <c r="B5151" s="287"/>
      <c r="C5151" s="287"/>
      <c r="D5151" s="325">
        <v>100460414</v>
      </c>
      <c r="E5151" s="326"/>
      <c r="F5151" s="326"/>
      <c r="G5151" s="326"/>
      <c r="H5151" s="326"/>
      <c r="I5151" s="327">
        <v>0.32</v>
      </c>
      <c r="J5151" s="326"/>
      <c r="K5151" s="326"/>
      <c r="L5151" s="328"/>
      <c r="M5151" s="326"/>
      <c r="N5151" s="326"/>
      <c r="O5151" s="327">
        <v>0.32</v>
      </c>
      <c r="P5151" s="326"/>
      <c r="Q5151" s="290">
        <v>0</v>
      </c>
    </row>
    <row r="5152" spans="1:17" hidden="1" outlineLevel="1" collapsed="1" x14ac:dyDescent="0.25">
      <c r="A5152" s="287"/>
      <c r="B5152" s="287"/>
      <c r="C5152" s="287"/>
      <c r="D5152" s="325">
        <v>100460415</v>
      </c>
      <c r="E5152" s="326"/>
      <c r="F5152" s="326"/>
      <c r="G5152" s="326"/>
      <c r="H5152" s="326"/>
      <c r="I5152" s="327">
        <v>0.17</v>
      </c>
      <c r="J5152" s="326"/>
      <c r="K5152" s="326"/>
      <c r="L5152" s="328"/>
      <c r="M5152" s="326"/>
      <c r="N5152" s="326"/>
      <c r="O5152" s="327">
        <v>0.17</v>
      </c>
      <c r="P5152" s="326"/>
      <c r="Q5152" s="290">
        <v>0</v>
      </c>
    </row>
    <row r="5153" spans="1:17" hidden="1" outlineLevel="1" collapsed="1" x14ac:dyDescent="0.25">
      <c r="A5153" s="287"/>
      <c r="B5153" s="287"/>
      <c r="C5153" s="287"/>
      <c r="D5153" s="325">
        <v>100460443</v>
      </c>
      <c r="E5153" s="326"/>
      <c r="F5153" s="326"/>
      <c r="G5153" s="326"/>
      <c r="H5153" s="326"/>
      <c r="I5153" s="327">
        <v>0.25</v>
      </c>
      <c r="J5153" s="326"/>
      <c r="K5153" s="326"/>
      <c r="L5153" s="328"/>
      <c r="M5153" s="326"/>
      <c r="N5153" s="326"/>
      <c r="O5153" s="327">
        <v>0.25</v>
      </c>
      <c r="P5153" s="326"/>
      <c r="Q5153" s="290">
        <v>0</v>
      </c>
    </row>
    <row r="5154" spans="1:17" hidden="1" outlineLevel="1" collapsed="1" x14ac:dyDescent="0.25">
      <c r="A5154" s="287"/>
      <c r="B5154" s="287"/>
      <c r="C5154" s="287"/>
      <c r="D5154" s="325">
        <v>100460510</v>
      </c>
      <c r="E5154" s="326"/>
      <c r="F5154" s="326"/>
      <c r="G5154" s="326"/>
      <c r="H5154" s="326"/>
      <c r="I5154" s="327">
        <v>0.2</v>
      </c>
      <c r="J5154" s="326"/>
      <c r="K5154" s="326"/>
      <c r="L5154" s="328"/>
      <c r="M5154" s="326"/>
      <c r="N5154" s="326"/>
      <c r="O5154" s="327">
        <v>0.2</v>
      </c>
      <c r="P5154" s="326"/>
      <c r="Q5154" s="290">
        <v>0</v>
      </c>
    </row>
    <row r="5155" spans="1:17" hidden="1" outlineLevel="1" collapsed="1" x14ac:dyDescent="0.25">
      <c r="A5155" s="287"/>
      <c r="B5155" s="287"/>
      <c r="C5155" s="287"/>
      <c r="D5155" s="325">
        <v>100461023</v>
      </c>
      <c r="E5155" s="326"/>
      <c r="F5155" s="326"/>
      <c r="G5155" s="326"/>
      <c r="H5155" s="326"/>
      <c r="I5155" s="327">
        <v>0.5</v>
      </c>
      <c r="J5155" s="326"/>
      <c r="K5155" s="326"/>
      <c r="L5155" s="328"/>
      <c r="M5155" s="326"/>
      <c r="N5155" s="326"/>
      <c r="O5155" s="327">
        <v>0.5</v>
      </c>
      <c r="P5155" s="326"/>
      <c r="Q5155" s="290">
        <v>0</v>
      </c>
    </row>
    <row r="5156" spans="1:17" hidden="1" outlineLevel="1" collapsed="1" x14ac:dyDescent="0.25">
      <c r="A5156" s="287"/>
      <c r="B5156" s="287"/>
      <c r="C5156" s="287"/>
      <c r="D5156" s="325">
        <v>100461114</v>
      </c>
      <c r="E5156" s="326"/>
      <c r="F5156" s="326"/>
      <c r="G5156" s="326"/>
      <c r="H5156" s="326"/>
      <c r="I5156" s="327">
        <v>0.24</v>
      </c>
      <c r="J5156" s="326"/>
      <c r="K5156" s="326"/>
      <c r="L5156" s="328"/>
      <c r="M5156" s="326"/>
      <c r="N5156" s="326"/>
      <c r="O5156" s="327">
        <v>0.24</v>
      </c>
      <c r="P5156" s="326"/>
      <c r="Q5156" s="290">
        <v>0</v>
      </c>
    </row>
    <row r="5157" spans="1:17" hidden="1" outlineLevel="1" collapsed="1" x14ac:dyDescent="0.25">
      <c r="A5157" s="287"/>
      <c r="B5157" s="287"/>
      <c r="C5157" s="287"/>
      <c r="D5157" s="325">
        <v>100461190</v>
      </c>
      <c r="E5157" s="326"/>
      <c r="F5157" s="326"/>
      <c r="G5157" s="326"/>
      <c r="H5157" s="326"/>
      <c r="I5157" s="327">
        <v>0.37</v>
      </c>
      <c r="J5157" s="326"/>
      <c r="K5157" s="326"/>
      <c r="L5157" s="328"/>
      <c r="M5157" s="326"/>
      <c r="N5157" s="326"/>
      <c r="O5157" s="327">
        <v>0.37</v>
      </c>
      <c r="P5157" s="326"/>
      <c r="Q5157" s="290">
        <v>0</v>
      </c>
    </row>
    <row r="5158" spans="1:17" hidden="1" outlineLevel="1" collapsed="1" x14ac:dyDescent="0.25">
      <c r="A5158" s="287"/>
      <c r="B5158" s="287"/>
      <c r="C5158" s="287"/>
      <c r="D5158" s="325">
        <v>100461177</v>
      </c>
      <c r="E5158" s="326"/>
      <c r="F5158" s="326"/>
      <c r="G5158" s="326"/>
      <c r="H5158" s="326"/>
      <c r="I5158" s="327">
        <v>0.17</v>
      </c>
      <c r="J5158" s="326"/>
      <c r="K5158" s="326"/>
      <c r="L5158" s="328"/>
      <c r="M5158" s="326"/>
      <c r="N5158" s="326"/>
      <c r="O5158" s="327">
        <v>0.17</v>
      </c>
      <c r="P5158" s="326"/>
      <c r="Q5158" s="290">
        <v>0</v>
      </c>
    </row>
    <row r="5159" spans="1:17" hidden="1" outlineLevel="1" collapsed="1" x14ac:dyDescent="0.25">
      <c r="A5159" s="287"/>
      <c r="B5159" s="287"/>
      <c r="C5159" s="287"/>
      <c r="D5159" s="325">
        <v>100461222</v>
      </c>
      <c r="E5159" s="326"/>
      <c r="F5159" s="326"/>
      <c r="G5159" s="326"/>
      <c r="H5159" s="326"/>
      <c r="I5159" s="327">
        <v>1.35</v>
      </c>
      <c r="J5159" s="326"/>
      <c r="K5159" s="326"/>
      <c r="L5159" s="328"/>
      <c r="M5159" s="326"/>
      <c r="N5159" s="326"/>
      <c r="O5159" s="327">
        <v>1.35</v>
      </c>
      <c r="P5159" s="326"/>
      <c r="Q5159" s="290">
        <v>0</v>
      </c>
    </row>
    <row r="5160" spans="1:17" hidden="1" outlineLevel="1" collapsed="1" x14ac:dyDescent="0.25">
      <c r="A5160" s="287"/>
      <c r="B5160" s="287"/>
      <c r="C5160" s="287"/>
      <c r="D5160" s="325">
        <v>100461211</v>
      </c>
      <c r="E5160" s="326"/>
      <c r="F5160" s="326"/>
      <c r="G5160" s="326"/>
      <c r="H5160" s="326"/>
      <c r="I5160" s="327">
        <v>0.56999999999999995</v>
      </c>
      <c r="J5160" s="326"/>
      <c r="K5160" s="326"/>
      <c r="L5160" s="328"/>
      <c r="M5160" s="326"/>
      <c r="N5160" s="326"/>
      <c r="O5160" s="327">
        <v>0.56999999999999995</v>
      </c>
      <c r="P5160" s="326"/>
      <c r="Q5160" s="290">
        <v>0</v>
      </c>
    </row>
    <row r="5161" spans="1:17" hidden="1" outlineLevel="1" collapsed="1" x14ac:dyDescent="0.25">
      <c r="A5161" s="287"/>
      <c r="B5161" s="287"/>
      <c r="C5161" s="287"/>
      <c r="D5161" s="325">
        <v>100460991</v>
      </c>
      <c r="E5161" s="326"/>
      <c r="F5161" s="326"/>
      <c r="G5161" s="326"/>
      <c r="H5161" s="326"/>
      <c r="I5161" s="327">
        <v>0.13</v>
      </c>
      <c r="J5161" s="326"/>
      <c r="K5161" s="326"/>
      <c r="L5161" s="328"/>
      <c r="M5161" s="326"/>
      <c r="N5161" s="326"/>
      <c r="O5161" s="327">
        <v>0.13</v>
      </c>
      <c r="P5161" s="326"/>
      <c r="Q5161" s="290">
        <v>0</v>
      </c>
    </row>
    <row r="5162" spans="1:17" hidden="1" outlineLevel="1" collapsed="1" x14ac:dyDescent="0.25">
      <c r="A5162" s="287"/>
      <c r="B5162" s="287"/>
      <c r="C5162" s="287"/>
      <c r="D5162" s="325">
        <v>100461007</v>
      </c>
      <c r="E5162" s="326"/>
      <c r="F5162" s="326"/>
      <c r="G5162" s="326"/>
      <c r="H5162" s="326"/>
      <c r="I5162" s="327">
        <v>1.86</v>
      </c>
      <c r="J5162" s="326"/>
      <c r="K5162" s="326"/>
      <c r="L5162" s="328"/>
      <c r="M5162" s="326"/>
      <c r="N5162" s="326"/>
      <c r="O5162" s="327">
        <v>1.86</v>
      </c>
      <c r="P5162" s="326"/>
      <c r="Q5162" s="290">
        <v>0</v>
      </c>
    </row>
    <row r="5163" spans="1:17" hidden="1" outlineLevel="1" collapsed="1" x14ac:dyDescent="0.25">
      <c r="A5163" s="287"/>
      <c r="B5163" s="287"/>
      <c r="C5163" s="287"/>
      <c r="D5163" s="325">
        <v>100461008</v>
      </c>
      <c r="E5163" s="326"/>
      <c r="F5163" s="326"/>
      <c r="G5163" s="326"/>
      <c r="H5163" s="326"/>
      <c r="I5163" s="327">
        <v>0.68</v>
      </c>
      <c r="J5163" s="326"/>
      <c r="K5163" s="326"/>
      <c r="L5163" s="328"/>
      <c r="M5163" s="326"/>
      <c r="N5163" s="326"/>
      <c r="O5163" s="327">
        <v>0.68</v>
      </c>
      <c r="P5163" s="326"/>
      <c r="Q5163" s="290">
        <v>0</v>
      </c>
    </row>
    <row r="5164" spans="1:17" hidden="1" outlineLevel="1" collapsed="1" x14ac:dyDescent="0.25">
      <c r="A5164" s="287"/>
      <c r="B5164" s="287"/>
      <c r="C5164" s="287"/>
      <c r="D5164" s="325">
        <v>100461414</v>
      </c>
      <c r="E5164" s="326"/>
      <c r="F5164" s="326"/>
      <c r="G5164" s="326"/>
      <c r="H5164" s="326"/>
      <c r="I5164" s="327">
        <v>0.12</v>
      </c>
      <c r="J5164" s="326"/>
      <c r="K5164" s="326"/>
      <c r="L5164" s="328"/>
      <c r="M5164" s="326"/>
      <c r="N5164" s="326"/>
      <c r="O5164" s="327">
        <v>0.12</v>
      </c>
      <c r="P5164" s="326"/>
      <c r="Q5164" s="290">
        <v>0</v>
      </c>
    </row>
    <row r="5165" spans="1:17" hidden="1" outlineLevel="1" collapsed="1" x14ac:dyDescent="0.25">
      <c r="A5165" s="287"/>
      <c r="B5165" s="287"/>
      <c r="C5165" s="287"/>
      <c r="D5165" s="325">
        <v>100461407</v>
      </c>
      <c r="E5165" s="326"/>
      <c r="F5165" s="326"/>
      <c r="G5165" s="326"/>
      <c r="H5165" s="326"/>
      <c r="I5165" s="327">
        <v>0.28999999999999998</v>
      </c>
      <c r="J5165" s="326"/>
      <c r="K5165" s="326"/>
      <c r="L5165" s="328"/>
      <c r="M5165" s="326"/>
      <c r="N5165" s="326"/>
      <c r="O5165" s="327">
        <v>0.28999999999999998</v>
      </c>
      <c r="P5165" s="326"/>
      <c r="Q5165" s="290">
        <v>0</v>
      </c>
    </row>
    <row r="5166" spans="1:17" hidden="1" outlineLevel="1" collapsed="1" x14ac:dyDescent="0.25">
      <c r="A5166" s="287"/>
      <c r="B5166" s="287"/>
      <c r="C5166" s="287"/>
      <c r="D5166" s="325">
        <v>100461408</v>
      </c>
      <c r="E5166" s="326"/>
      <c r="F5166" s="326"/>
      <c r="G5166" s="326"/>
      <c r="H5166" s="326"/>
      <c r="I5166" s="327">
        <v>0.14000000000000001</v>
      </c>
      <c r="J5166" s="326"/>
      <c r="K5166" s="326"/>
      <c r="L5166" s="328"/>
      <c r="M5166" s="326"/>
      <c r="N5166" s="326"/>
      <c r="O5166" s="327">
        <v>0.14000000000000001</v>
      </c>
      <c r="P5166" s="326"/>
      <c r="Q5166" s="290">
        <v>0</v>
      </c>
    </row>
    <row r="5167" spans="1:17" hidden="1" outlineLevel="1" collapsed="1" x14ac:dyDescent="0.25">
      <c r="A5167" s="287"/>
      <c r="B5167" s="287"/>
      <c r="C5167" s="287"/>
      <c r="D5167" s="325">
        <v>100461421</v>
      </c>
      <c r="E5167" s="326"/>
      <c r="F5167" s="326"/>
      <c r="G5167" s="326"/>
      <c r="H5167" s="326"/>
      <c r="I5167" s="327">
        <v>0.13</v>
      </c>
      <c r="J5167" s="326"/>
      <c r="K5167" s="326"/>
      <c r="L5167" s="328"/>
      <c r="M5167" s="326"/>
      <c r="N5167" s="326"/>
      <c r="O5167" s="327">
        <v>0.13</v>
      </c>
      <c r="P5167" s="326"/>
      <c r="Q5167" s="290">
        <v>0</v>
      </c>
    </row>
    <row r="5168" spans="1:17" hidden="1" outlineLevel="1" collapsed="1" x14ac:dyDescent="0.25">
      <c r="A5168" s="287"/>
      <c r="B5168" s="287"/>
      <c r="C5168" s="287"/>
      <c r="D5168" s="325">
        <v>100461424</v>
      </c>
      <c r="E5168" s="326"/>
      <c r="F5168" s="326"/>
      <c r="G5168" s="326"/>
      <c r="H5168" s="326"/>
      <c r="I5168" s="327">
        <v>0.24</v>
      </c>
      <c r="J5168" s="326"/>
      <c r="K5168" s="326"/>
      <c r="L5168" s="328"/>
      <c r="M5168" s="326"/>
      <c r="N5168" s="326"/>
      <c r="O5168" s="327">
        <v>0.24</v>
      </c>
      <c r="P5168" s="326"/>
      <c r="Q5168" s="290">
        <v>0</v>
      </c>
    </row>
    <row r="5169" spans="1:17" hidden="1" outlineLevel="1" collapsed="1" x14ac:dyDescent="0.25">
      <c r="A5169" s="287"/>
      <c r="B5169" s="287"/>
      <c r="C5169" s="287"/>
      <c r="D5169" s="325">
        <v>100461435</v>
      </c>
      <c r="E5169" s="326"/>
      <c r="F5169" s="326"/>
      <c r="G5169" s="326"/>
      <c r="H5169" s="326"/>
      <c r="I5169" s="327">
        <v>0.18</v>
      </c>
      <c r="J5169" s="326"/>
      <c r="K5169" s="326"/>
      <c r="L5169" s="328"/>
      <c r="M5169" s="326"/>
      <c r="N5169" s="326"/>
      <c r="O5169" s="327">
        <v>0.18</v>
      </c>
      <c r="P5169" s="326"/>
      <c r="Q5169" s="290">
        <v>0</v>
      </c>
    </row>
    <row r="5170" spans="1:17" hidden="1" outlineLevel="1" collapsed="1" x14ac:dyDescent="0.25">
      <c r="A5170" s="287"/>
      <c r="B5170" s="287"/>
      <c r="C5170" s="287"/>
      <c r="D5170" s="325">
        <v>100461342</v>
      </c>
      <c r="E5170" s="326"/>
      <c r="F5170" s="326"/>
      <c r="G5170" s="326"/>
      <c r="H5170" s="326"/>
      <c r="I5170" s="327">
        <v>1.17</v>
      </c>
      <c r="J5170" s="326"/>
      <c r="K5170" s="326"/>
      <c r="L5170" s="328"/>
      <c r="M5170" s="326"/>
      <c r="N5170" s="326"/>
      <c r="O5170" s="327">
        <v>1.17</v>
      </c>
      <c r="P5170" s="326"/>
      <c r="Q5170" s="290">
        <v>0</v>
      </c>
    </row>
    <row r="5171" spans="1:17" hidden="1" outlineLevel="1" collapsed="1" x14ac:dyDescent="0.25">
      <c r="A5171" s="287"/>
      <c r="B5171" s="287"/>
      <c r="C5171" s="287"/>
      <c r="D5171" s="325">
        <v>100461370</v>
      </c>
      <c r="E5171" s="326"/>
      <c r="F5171" s="326"/>
      <c r="G5171" s="326"/>
      <c r="H5171" s="326"/>
      <c r="I5171" s="327">
        <v>0.41</v>
      </c>
      <c r="J5171" s="326"/>
      <c r="K5171" s="326"/>
      <c r="L5171" s="328"/>
      <c r="M5171" s="326"/>
      <c r="N5171" s="326"/>
      <c r="O5171" s="327">
        <v>0.41</v>
      </c>
      <c r="P5171" s="326"/>
      <c r="Q5171" s="290">
        <v>0</v>
      </c>
    </row>
    <row r="5172" spans="1:17" hidden="1" outlineLevel="1" collapsed="1" x14ac:dyDescent="0.25">
      <c r="A5172" s="287"/>
      <c r="B5172" s="287"/>
      <c r="C5172" s="287"/>
      <c r="D5172" s="325">
        <v>100461382</v>
      </c>
      <c r="E5172" s="326"/>
      <c r="F5172" s="326"/>
      <c r="G5172" s="326"/>
      <c r="H5172" s="326"/>
      <c r="I5172" s="327">
        <v>0.17449999999999999</v>
      </c>
      <c r="J5172" s="326"/>
      <c r="K5172" s="326"/>
      <c r="L5172" s="328"/>
      <c r="M5172" s="326"/>
      <c r="N5172" s="326"/>
      <c r="O5172" s="327">
        <v>0.17449999999999999</v>
      </c>
      <c r="P5172" s="326"/>
      <c r="Q5172" s="290">
        <v>0</v>
      </c>
    </row>
    <row r="5173" spans="1:17" hidden="1" outlineLevel="1" collapsed="1" x14ac:dyDescent="0.25">
      <c r="A5173" s="287"/>
      <c r="B5173" s="287"/>
      <c r="C5173" s="287"/>
      <c r="D5173" s="325">
        <v>100461400</v>
      </c>
      <c r="E5173" s="326"/>
      <c r="F5173" s="326"/>
      <c r="G5173" s="326"/>
      <c r="H5173" s="326"/>
      <c r="I5173" s="327">
        <v>0.18</v>
      </c>
      <c r="J5173" s="326"/>
      <c r="K5173" s="326"/>
      <c r="L5173" s="328"/>
      <c r="M5173" s="326"/>
      <c r="N5173" s="326"/>
      <c r="O5173" s="327">
        <v>0.18</v>
      </c>
      <c r="P5173" s="326"/>
      <c r="Q5173" s="290">
        <v>0</v>
      </c>
    </row>
    <row r="5174" spans="1:17" hidden="1" outlineLevel="1" collapsed="1" x14ac:dyDescent="0.25">
      <c r="A5174" s="287"/>
      <c r="B5174" s="287"/>
      <c r="C5174" s="287"/>
      <c r="D5174" s="325">
        <v>100461620</v>
      </c>
      <c r="E5174" s="326"/>
      <c r="F5174" s="326"/>
      <c r="G5174" s="326"/>
      <c r="H5174" s="326"/>
      <c r="I5174" s="327">
        <v>0.19</v>
      </c>
      <c r="J5174" s="326"/>
      <c r="K5174" s="326"/>
      <c r="L5174" s="328"/>
      <c r="M5174" s="326"/>
      <c r="N5174" s="326"/>
      <c r="O5174" s="327">
        <v>0.19</v>
      </c>
      <c r="P5174" s="326"/>
      <c r="Q5174" s="290">
        <v>0</v>
      </c>
    </row>
    <row r="5175" spans="1:17" hidden="1" outlineLevel="1" collapsed="1" x14ac:dyDescent="0.25">
      <c r="A5175" s="287"/>
      <c r="B5175" s="287"/>
      <c r="C5175" s="287"/>
      <c r="D5175" s="325">
        <v>100461565</v>
      </c>
      <c r="E5175" s="326"/>
      <c r="F5175" s="326"/>
      <c r="G5175" s="326"/>
      <c r="H5175" s="326"/>
      <c r="I5175" s="327">
        <v>0.75</v>
      </c>
      <c r="J5175" s="326"/>
      <c r="K5175" s="326"/>
      <c r="L5175" s="328"/>
      <c r="M5175" s="326"/>
      <c r="N5175" s="326"/>
      <c r="O5175" s="327">
        <v>0.75</v>
      </c>
      <c r="P5175" s="326"/>
      <c r="Q5175" s="290">
        <v>0</v>
      </c>
    </row>
    <row r="5176" spans="1:17" hidden="1" outlineLevel="1" collapsed="1" x14ac:dyDescent="0.25">
      <c r="A5176" s="287"/>
      <c r="B5176" s="287"/>
      <c r="C5176" s="287"/>
      <c r="D5176" s="325">
        <v>100461572</v>
      </c>
      <c r="E5176" s="326"/>
      <c r="F5176" s="326"/>
      <c r="G5176" s="326"/>
      <c r="H5176" s="326"/>
      <c r="I5176" s="327">
        <v>0.17449999999999999</v>
      </c>
      <c r="J5176" s="326"/>
      <c r="K5176" s="326"/>
      <c r="L5176" s="328"/>
      <c r="M5176" s="326"/>
      <c r="N5176" s="326"/>
      <c r="O5176" s="327">
        <v>0.17449999999999999</v>
      </c>
      <c r="P5176" s="326"/>
      <c r="Q5176" s="290">
        <v>0</v>
      </c>
    </row>
    <row r="5177" spans="1:17" hidden="1" outlineLevel="1" collapsed="1" x14ac:dyDescent="0.25">
      <c r="A5177" s="287"/>
      <c r="B5177" s="287"/>
      <c r="C5177" s="287"/>
      <c r="D5177" s="325">
        <v>100461579</v>
      </c>
      <c r="E5177" s="326"/>
      <c r="F5177" s="326"/>
      <c r="G5177" s="326"/>
      <c r="H5177" s="326"/>
      <c r="I5177" s="327">
        <v>0.11</v>
      </c>
      <c r="J5177" s="326"/>
      <c r="K5177" s="326"/>
      <c r="L5177" s="328"/>
      <c r="M5177" s="326"/>
      <c r="N5177" s="326"/>
      <c r="O5177" s="327">
        <v>0.11</v>
      </c>
      <c r="P5177" s="326"/>
      <c r="Q5177" s="290">
        <v>0</v>
      </c>
    </row>
    <row r="5178" spans="1:17" hidden="1" outlineLevel="1" collapsed="1" x14ac:dyDescent="0.25">
      <c r="A5178" s="287"/>
      <c r="B5178" s="287"/>
      <c r="C5178" s="287"/>
      <c r="D5178" s="325">
        <v>100461584</v>
      </c>
      <c r="E5178" s="326"/>
      <c r="F5178" s="326"/>
      <c r="G5178" s="326"/>
      <c r="H5178" s="326"/>
      <c r="I5178" s="327">
        <v>0.09</v>
      </c>
      <c r="J5178" s="326"/>
      <c r="K5178" s="326"/>
      <c r="L5178" s="328"/>
      <c r="M5178" s="326"/>
      <c r="N5178" s="326"/>
      <c r="O5178" s="327">
        <v>0.09</v>
      </c>
      <c r="P5178" s="326"/>
      <c r="Q5178" s="290">
        <v>0</v>
      </c>
    </row>
    <row r="5179" spans="1:17" hidden="1" outlineLevel="1" collapsed="1" x14ac:dyDescent="0.25">
      <c r="A5179" s="287"/>
      <c r="B5179" s="287"/>
      <c r="C5179" s="287"/>
      <c r="D5179" s="325">
        <v>100461493</v>
      </c>
      <c r="E5179" s="326"/>
      <c r="F5179" s="326"/>
      <c r="G5179" s="326"/>
      <c r="H5179" s="326"/>
      <c r="I5179" s="327">
        <v>0.19</v>
      </c>
      <c r="J5179" s="326"/>
      <c r="K5179" s="326"/>
      <c r="L5179" s="328"/>
      <c r="M5179" s="326"/>
      <c r="N5179" s="326"/>
      <c r="O5179" s="327">
        <v>0.19</v>
      </c>
      <c r="P5179" s="326"/>
      <c r="Q5179" s="290">
        <v>0</v>
      </c>
    </row>
    <row r="5180" spans="1:17" hidden="1" outlineLevel="1" collapsed="1" x14ac:dyDescent="0.25">
      <c r="A5180" s="287"/>
      <c r="B5180" s="287"/>
      <c r="C5180" s="287"/>
      <c r="D5180" s="325">
        <v>100461488</v>
      </c>
      <c r="E5180" s="326"/>
      <c r="F5180" s="326"/>
      <c r="G5180" s="326"/>
      <c r="H5180" s="326"/>
      <c r="I5180" s="327">
        <v>5.04</v>
      </c>
      <c r="J5180" s="326"/>
      <c r="K5180" s="326"/>
      <c r="L5180" s="328"/>
      <c r="M5180" s="326"/>
      <c r="N5180" s="326"/>
      <c r="O5180" s="327">
        <v>5.04</v>
      </c>
      <c r="P5180" s="326"/>
      <c r="Q5180" s="290">
        <v>0</v>
      </c>
    </row>
    <row r="5181" spans="1:17" hidden="1" outlineLevel="1" collapsed="1" x14ac:dyDescent="0.25">
      <c r="A5181" s="287"/>
      <c r="B5181" s="287"/>
      <c r="C5181" s="287"/>
      <c r="D5181" s="325">
        <v>100461560</v>
      </c>
      <c r="E5181" s="326"/>
      <c r="F5181" s="326"/>
      <c r="G5181" s="326"/>
      <c r="H5181" s="326"/>
      <c r="I5181" s="327">
        <v>0.62</v>
      </c>
      <c r="J5181" s="326"/>
      <c r="K5181" s="326"/>
      <c r="L5181" s="328"/>
      <c r="M5181" s="326"/>
      <c r="N5181" s="326"/>
      <c r="O5181" s="327">
        <v>0.62</v>
      </c>
      <c r="P5181" s="326"/>
      <c r="Q5181" s="290">
        <v>0</v>
      </c>
    </row>
    <row r="5182" spans="1:17" hidden="1" outlineLevel="1" collapsed="1" x14ac:dyDescent="0.25">
      <c r="A5182" s="287"/>
      <c r="B5182" s="287"/>
      <c r="C5182" s="287"/>
      <c r="D5182" s="325">
        <v>100461537</v>
      </c>
      <c r="E5182" s="326"/>
      <c r="F5182" s="326"/>
      <c r="G5182" s="326"/>
      <c r="H5182" s="326"/>
      <c r="I5182" s="327">
        <v>0.21</v>
      </c>
      <c r="J5182" s="326"/>
      <c r="K5182" s="326"/>
      <c r="L5182" s="328"/>
      <c r="M5182" s="326"/>
      <c r="N5182" s="326"/>
      <c r="O5182" s="327">
        <v>0.21</v>
      </c>
      <c r="P5182" s="326"/>
      <c r="Q5182" s="290">
        <v>0</v>
      </c>
    </row>
    <row r="5183" spans="1:17" hidden="1" outlineLevel="1" collapsed="1" x14ac:dyDescent="0.25">
      <c r="A5183" s="287"/>
      <c r="B5183" s="287"/>
      <c r="C5183" s="287"/>
      <c r="D5183" s="325">
        <v>100461538</v>
      </c>
      <c r="E5183" s="326"/>
      <c r="F5183" s="326"/>
      <c r="G5183" s="326"/>
      <c r="H5183" s="326"/>
      <c r="I5183" s="327">
        <v>0.53</v>
      </c>
      <c r="J5183" s="326"/>
      <c r="K5183" s="326"/>
      <c r="L5183" s="328"/>
      <c r="M5183" s="326"/>
      <c r="N5183" s="326"/>
      <c r="O5183" s="327">
        <v>0.53</v>
      </c>
      <c r="P5183" s="326"/>
      <c r="Q5183" s="290">
        <v>0</v>
      </c>
    </row>
    <row r="5184" spans="1:17" hidden="1" outlineLevel="1" collapsed="1" x14ac:dyDescent="0.25">
      <c r="A5184" s="287"/>
      <c r="B5184" s="287"/>
      <c r="C5184" s="287"/>
      <c r="D5184" s="325">
        <v>100461542</v>
      </c>
      <c r="E5184" s="326"/>
      <c r="F5184" s="326"/>
      <c r="G5184" s="326"/>
      <c r="H5184" s="326"/>
      <c r="I5184" s="327">
        <v>0.12</v>
      </c>
      <c r="J5184" s="326"/>
      <c r="K5184" s="326"/>
      <c r="L5184" s="328"/>
      <c r="M5184" s="326"/>
      <c r="N5184" s="326"/>
      <c r="O5184" s="327">
        <v>0.12</v>
      </c>
      <c r="P5184" s="326"/>
      <c r="Q5184" s="290">
        <v>0</v>
      </c>
    </row>
    <row r="5185" spans="1:17" hidden="1" outlineLevel="1" collapsed="1" x14ac:dyDescent="0.25">
      <c r="A5185" s="287"/>
      <c r="B5185" s="287"/>
      <c r="C5185" s="287"/>
      <c r="D5185" s="325">
        <v>100461550</v>
      </c>
      <c r="E5185" s="326"/>
      <c r="F5185" s="326"/>
      <c r="G5185" s="326"/>
      <c r="H5185" s="326"/>
      <c r="I5185" s="327">
        <v>0.31</v>
      </c>
      <c r="J5185" s="326"/>
      <c r="K5185" s="326"/>
      <c r="L5185" s="328"/>
      <c r="M5185" s="326"/>
      <c r="N5185" s="326"/>
      <c r="O5185" s="327">
        <v>0.31</v>
      </c>
      <c r="P5185" s="326"/>
      <c r="Q5185" s="290">
        <v>0</v>
      </c>
    </row>
    <row r="5186" spans="1:17" hidden="1" outlineLevel="1" collapsed="1" x14ac:dyDescent="0.25">
      <c r="A5186" s="287"/>
      <c r="B5186" s="287"/>
      <c r="C5186" s="287"/>
      <c r="D5186" s="325">
        <v>100461441</v>
      </c>
      <c r="E5186" s="326"/>
      <c r="F5186" s="326"/>
      <c r="G5186" s="326"/>
      <c r="H5186" s="326"/>
      <c r="I5186" s="327">
        <v>0.14000000000000001</v>
      </c>
      <c r="J5186" s="326"/>
      <c r="K5186" s="326"/>
      <c r="L5186" s="328"/>
      <c r="M5186" s="326"/>
      <c r="N5186" s="326"/>
      <c r="O5186" s="327">
        <v>0.14000000000000001</v>
      </c>
      <c r="P5186" s="326"/>
      <c r="Q5186" s="290">
        <v>0</v>
      </c>
    </row>
    <row r="5187" spans="1:17" hidden="1" outlineLevel="1" collapsed="1" x14ac:dyDescent="0.25">
      <c r="A5187" s="287"/>
      <c r="B5187" s="287"/>
      <c r="C5187" s="287"/>
      <c r="D5187" s="325">
        <v>100461926</v>
      </c>
      <c r="E5187" s="326"/>
      <c r="F5187" s="326"/>
      <c r="G5187" s="326"/>
      <c r="H5187" s="326"/>
      <c r="I5187" s="327">
        <v>0.2</v>
      </c>
      <c r="J5187" s="326"/>
      <c r="K5187" s="326"/>
      <c r="L5187" s="328"/>
      <c r="M5187" s="326"/>
      <c r="N5187" s="326"/>
      <c r="O5187" s="327">
        <v>0.2</v>
      </c>
      <c r="P5187" s="326"/>
      <c r="Q5187" s="290">
        <v>0</v>
      </c>
    </row>
    <row r="5188" spans="1:17" hidden="1" outlineLevel="1" collapsed="1" x14ac:dyDescent="0.25">
      <c r="A5188" s="287"/>
      <c r="B5188" s="287"/>
      <c r="C5188" s="287"/>
      <c r="D5188" s="325">
        <v>100461929</v>
      </c>
      <c r="E5188" s="326"/>
      <c r="F5188" s="326"/>
      <c r="G5188" s="326"/>
      <c r="H5188" s="326"/>
      <c r="I5188" s="327">
        <v>0.17449999999999999</v>
      </c>
      <c r="J5188" s="326"/>
      <c r="K5188" s="326"/>
      <c r="L5188" s="328"/>
      <c r="M5188" s="326"/>
      <c r="N5188" s="326"/>
      <c r="O5188" s="327">
        <v>0.17449999999999999</v>
      </c>
      <c r="P5188" s="326"/>
      <c r="Q5188" s="290">
        <v>0</v>
      </c>
    </row>
    <row r="5189" spans="1:17" hidden="1" outlineLevel="1" collapsed="1" x14ac:dyDescent="0.25">
      <c r="A5189" s="287"/>
      <c r="B5189" s="287"/>
      <c r="C5189" s="287"/>
      <c r="D5189" s="325">
        <v>100461899</v>
      </c>
      <c r="E5189" s="326"/>
      <c r="F5189" s="326"/>
      <c r="G5189" s="326"/>
      <c r="H5189" s="326"/>
      <c r="I5189" s="327">
        <v>0.17449999999999999</v>
      </c>
      <c r="J5189" s="326"/>
      <c r="K5189" s="326"/>
      <c r="L5189" s="328"/>
      <c r="M5189" s="326"/>
      <c r="N5189" s="326"/>
      <c r="O5189" s="327">
        <v>0.17449999999999999</v>
      </c>
      <c r="P5189" s="326"/>
      <c r="Q5189" s="290">
        <v>0</v>
      </c>
    </row>
    <row r="5190" spans="1:17" hidden="1" outlineLevel="1" collapsed="1" x14ac:dyDescent="0.25">
      <c r="A5190" s="287"/>
      <c r="B5190" s="287"/>
      <c r="C5190" s="287"/>
      <c r="D5190" s="325">
        <v>100461924</v>
      </c>
      <c r="E5190" s="326"/>
      <c r="F5190" s="326"/>
      <c r="G5190" s="326"/>
      <c r="H5190" s="326"/>
      <c r="I5190" s="327">
        <v>0.74</v>
      </c>
      <c r="J5190" s="326"/>
      <c r="K5190" s="326"/>
      <c r="L5190" s="328"/>
      <c r="M5190" s="326"/>
      <c r="N5190" s="326"/>
      <c r="O5190" s="327">
        <v>0.74</v>
      </c>
      <c r="P5190" s="326"/>
      <c r="Q5190" s="290">
        <v>0</v>
      </c>
    </row>
    <row r="5191" spans="1:17" hidden="1" outlineLevel="1" collapsed="1" x14ac:dyDescent="0.25">
      <c r="A5191" s="287"/>
      <c r="B5191" s="287"/>
      <c r="C5191" s="287"/>
      <c r="D5191" s="325">
        <v>100461954</v>
      </c>
      <c r="E5191" s="326"/>
      <c r="F5191" s="326"/>
      <c r="G5191" s="326"/>
      <c r="H5191" s="326"/>
      <c r="I5191" s="327">
        <v>0.28000000000000003</v>
      </c>
      <c r="J5191" s="326"/>
      <c r="K5191" s="326"/>
      <c r="L5191" s="328"/>
      <c r="M5191" s="326"/>
      <c r="N5191" s="326"/>
      <c r="O5191" s="327">
        <v>0.28000000000000003</v>
      </c>
      <c r="P5191" s="326"/>
      <c r="Q5191" s="290">
        <v>0</v>
      </c>
    </row>
    <row r="5192" spans="1:17" hidden="1" outlineLevel="1" collapsed="1" x14ac:dyDescent="0.25">
      <c r="A5192" s="287"/>
      <c r="B5192" s="287"/>
      <c r="C5192" s="287"/>
      <c r="D5192" s="325">
        <v>100461961</v>
      </c>
      <c r="E5192" s="326"/>
      <c r="F5192" s="326"/>
      <c r="G5192" s="326"/>
      <c r="H5192" s="326"/>
      <c r="I5192" s="327">
        <v>0.7</v>
      </c>
      <c r="J5192" s="326"/>
      <c r="K5192" s="326"/>
      <c r="L5192" s="328"/>
      <c r="M5192" s="326"/>
      <c r="N5192" s="326"/>
      <c r="O5192" s="327">
        <v>0.7</v>
      </c>
      <c r="P5192" s="326"/>
      <c r="Q5192" s="290">
        <v>0</v>
      </c>
    </row>
    <row r="5193" spans="1:17" hidden="1" outlineLevel="1" collapsed="1" x14ac:dyDescent="0.25">
      <c r="A5193" s="287"/>
      <c r="B5193" s="287"/>
      <c r="C5193" s="287"/>
      <c r="D5193" s="325">
        <v>100461962</v>
      </c>
      <c r="E5193" s="326"/>
      <c r="F5193" s="326"/>
      <c r="G5193" s="326"/>
      <c r="H5193" s="326"/>
      <c r="I5193" s="327">
        <v>0.17449999999999999</v>
      </c>
      <c r="J5193" s="326"/>
      <c r="K5193" s="326"/>
      <c r="L5193" s="328"/>
      <c r="M5193" s="326"/>
      <c r="N5193" s="326"/>
      <c r="O5193" s="327">
        <v>0.17449999999999999</v>
      </c>
      <c r="P5193" s="326"/>
      <c r="Q5193" s="290">
        <v>0</v>
      </c>
    </row>
    <row r="5194" spans="1:17" hidden="1" outlineLevel="1" collapsed="1" x14ac:dyDescent="0.25">
      <c r="A5194" s="287"/>
      <c r="B5194" s="287"/>
      <c r="C5194" s="287"/>
      <c r="D5194" s="325">
        <v>100461973</v>
      </c>
      <c r="E5194" s="326"/>
      <c r="F5194" s="326"/>
      <c r="G5194" s="326"/>
      <c r="H5194" s="326"/>
      <c r="I5194" s="327">
        <v>0.17449999999999999</v>
      </c>
      <c r="J5194" s="326"/>
      <c r="K5194" s="326"/>
      <c r="L5194" s="328"/>
      <c r="M5194" s="326"/>
      <c r="N5194" s="326"/>
      <c r="O5194" s="327">
        <v>0.17449999999999999</v>
      </c>
      <c r="P5194" s="326"/>
      <c r="Q5194" s="290">
        <v>0</v>
      </c>
    </row>
    <row r="5195" spans="1:17" hidden="1" outlineLevel="1" collapsed="1" x14ac:dyDescent="0.25">
      <c r="A5195" s="287"/>
      <c r="B5195" s="287"/>
      <c r="C5195" s="287"/>
      <c r="D5195" s="325">
        <v>100461974</v>
      </c>
      <c r="E5195" s="326"/>
      <c r="F5195" s="326"/>
      <c r="G5195" s="326"/>
      <c r="H5195" s="326"/>
      <c r="I5195" s="327">
        <v>0.44</v>
      </c>
      <c r="J5195" s="326"/>
      <c r="K5195" s="326"/>
      <c r="L5195" s="328"/>
      <c r="M5195" s="326"/>
      <c r="N5195" s="326"/>
      <c r="O5195" s="327">
        <v>0.44</v>
      </c>
      <c r="P5195" s="326"/>
      <c r="Q5195" s="290">
        <v>0</v>
      </c>
    </row>
    <row r="5196" spans="1:17" hidden="1" outlineLevel="1" collapsed="1" x14ac:dyDescent="0.25">
      <c r="A5196" s="287"/>
      <c r="B5196" s="287"/>
      <c r="C5196" s="287"/>
      <c r="D5196" s="325">
        <v>100461980</v>
      </c>
      <c r="E5196" s="326"/>
      <c r="F5196" s="326"/>
      <c r="G5196" s="326"/>
      <c r="H5196" s="326"/>
      <c r="I5196" s="327">
        <v>0.3</v>
      </c>
      <c r="J5196" s="326"/>
      <c r="K5196" s="326"/>
      <c r="L5196" s="328"/>
      <c r="M5196" s="326"/>
      <c r="N5196" s="326"/>
      <c r="O5196" s="327">
        <v>0.3</v>
      </c>
      <c r="P5196" s="326"/>
      <c r="Q5196" s="290">
        <v>0</v>
      </c>
    </row>
    <row r="5197" spans="1:17" hidden="1" outlineLevel="1" collapsed="1" x14ac:dyDescent="0.25">
      <c r="A5197" s="287"/>
      <c r="B5197" s="287"/>
      <c r="C5197" s="287"/>
      <c r="D5197" s="325">
        <v>100461987</v>
      </c>
      <c r="E5197" s="326"/>
      <c r="F5197" s="326"/>
      <c r="G5197" s="326"/>
      <c r="H5197" s="326"/>
      <c r="I5197" s="327">
        <v>0.17449999999999999</v>
      </c>
      <c r="J5197" s="326"/>
      <c r="K5197" s="326"/>
      <c r="L5197" s="328"/>
      <c r="M5197" s="326"/>
      <c r="N5197" s="326"/>
      <c r="O5197" s="327">
        <v>0.17449999999999999</v>
      </c>
      <c r="P5197" s="326"/>
      <c r="Q5197" s="290">
        <v>0</v>
      </c>
    </row>
    <row r="5198" spans="1:17" hidden="1" outlineLevel="1" collapsed="1" x14ac:dyDescent="0.25">
      <c r="A5198" s="287"/>
      <c r="B5198" s="287"/>
      <c r="C5198" s="287"/>
      <c r="D5198" s="325">
        <v>100461914</v>
      </c>
      <c r="E5198" s="326"/>
      <c r="F5198" s="326"/>
      <c r="G5198" s="326"/>
      <c r="H5198" s="326"/>
      <c r="I5198" s="327">
        <v>1.1000000000000001</v>
      </c>
      <c r="J5198" s="326"/>
      <c r="K5198" s="326"/>
      <c r="L5198" s="328"/>
      <c r="M5198" s="326"/>
      <c r="N5198" s="326"/>
      <c r="O5198" s="327">
        <v>1.1000000000000001</v>
      </c>
      <c r="P5198" s="326"/>
      <c r="Q5198" s="290">
        <v>0</v>
      </c>
    </row>
    <row r="5199" spans="1:17" hidden="1" outlineLevel="1" collapsed="1" x14ac:dyDescent="0.25">
      <c r="A5199" s="287"/>
      <c r="B5199" s="287"/>
      <c r="C5199" s="287"/>
      <c r="D5199" s="325">
        <v>100461916</v>
      </c>
      <c r="E5199" s="326"/>
      <c r="F5199" s="326"/>
      <c r="G5199" s="326"/>
      <c r="H5199" s="326"/>
      <c r="I5199" s="327">
        <v>0.17</v>
      </c>
      <c r="J5199" s="326"/>
      <c r="K5199" s="326"/>
      <c r="L5199" s="328"/>
      <c r="M5199" s="326"/>
      <c r="N5199" s="326"/>
      <c r="O5199" s="327">
        <v>0.17</v>
      </c>
      <c r="P5199" s="326"/>
      <c r="Q5199" s="290">
        <v>0</v>
      </c>
    </row>
    <row r="5200" spans="1:17" hidden="1" outlineLevel="1" collapsed="1" x14ac:dyDescent="0.25">
      <c r="A5200" s="287"/>
      <c r="B5200" s="287"/>
      <c r="C5200" s="287"/>
      <c r="D5200" s="325">
        <v>100461894</v>
      </c>
      <c r="E5200" s="326"/>
      <c r="F5200" s="326"/>
      <c r="G5200" s="326"/>
      <c r="H5200" s="326"/>
      <c r="I5200" s="327">
        <v>0.16</v>
      </c>
      <c r="J5200" s="326"/>
      <c r="K5200" s="326"/>
      <c r="L5200" s="328"/>
      <c r="M5200" s="326"/>
      <c r="N5200" s="326"/>
      <c r="O5200" s="327">
        <v>0.16</v>
      </c>
      <c r="P5200" s="326"/>
      <c r="Q5200" s="290">
        <v>0</v>
      </c>
    </row>
    <row r="5201" spans="1:17" hidden="1" outlineLevel="1" collapsed="1" x14ac:dyDescent="0.25">
      <c r="A5201" s="287"/>
      <c r="B5201" s="287"/>
      <c r="C5201" s="287"/>
      <c r="D5201" s="325">
        <v>100461896</v>
      </c>
      <c r="E5201" s="326"/>
      <c r="F5201" s="326"/>
      <c r="G5201" s="326"/>
      <c r="H5201" s="326"/>
      <c r="I5201" s="327">
        <v>0.17449999999999999</v>
      </c>
      <c r="J5201" s="326"/>
      <c r="K5201" s="326"/>
      <c r="L5201" s="328"/>
      <c r="M5201" s="326"/>
      <c r="N5201" s="326"/>
      <c r="O5201" s="327">
        <v>0.17449999999999999</v>
      </c>
      <c r="P5201" s="326"/>
      <c r="Q5201" s="290">
        <v>0</v>
      </c>
    </row>
    <row r="5202" spans="1:17" hidden="1" outlineLevel="1" collapsed="1" x14ac:dyDescent="0.25">
      <c r="A5202" s="287"/>
      <c r="B5202" s="287"/>
      <c r="C5202" s="287"/>
      <c r="D5202" s="325">
        <v>100461880</v>
      </c>
      <c r="E5202" s="326"/>
      <c r="F5202" s="326"/>
      <c r="G5202" s="326"/>
      <c r="H5202" s="326"/>
      <c r="I5202" s="327">
        <v>0.11</v>
      </c>
      <c r="J5202" s="326"/>
      <c r="K5202" s="326"/>
      <c r="L5202" s="328"/>
      <c r="M5202" s="326"/>
      <c r="N5202" s="326"/>
      <c r="O5202" s="327">
        <v>0.11</v>
      </c>
      <c r="P5202" s="326"/>
      <c r="Q5202" s="290">
        <v>0</v>
      </c>
    </row>
    <row r="5203" spans="1:17" hidden="1" outlineLevel="1" collapsed="1" x14ac:dyDescent="0.25">
      <c r="A5203" s="287"/>
      <c r="B5203" s="287"/>
      <c r="C5203" s="287"/>
      <c r="D5203" s="325">
        <v>100461797</v>
      </c>
      <c r="E5203" s="326"/>
      <c r="F5203" s="326"/>
      <c r="G5203" s="326"/>
      <c r="H5203" s="326"/>
      <c r="I5203" s="327">
        <v>0.17449999999999999</v>
      </c>
      <c r="J5203" s="326"/>
      <c r="K5203" s="326"/>
      <c r="L5203" s="328"/>
      <c r="M5203" s="326"/>
      <c r="N5203" s="326"/>
      <c r="O5203" s="327">
        <v>0.17449999999999999</v>
      </c>
      <c r="P5203" s="326"/>
      <c r="Q5203" s="290">
        <v>0</v>
      </c>
    </row>
    <row r="5204" spans="1:17" hidden="1" outlineLevel="1" collapsed="1" x14ac:dyDescent="0.25">
      <c r="A5204" s="287"/>
      <c r="B5204" s="287"/>
      <c r="C5204" s="287"/>
      <c r="D5204" s="325">
        <v>100461785</v>
      </c>
      <c r="E5204" s="326"/>
      <c r="F5204" s="326"/>
      <c r="G5204" s="326"/>
      <c r="H5204" s="326"/>
      <c r="I5204" s="327">
        <v>0.42</v>
      </c>
      <c r="J5204" s="326"/>
      <c r="K5204" s="326"/>
      <c r="L5204" s="328"/>
      <c r="M5204" s="326"/>
      <c r="N5204" s="326"/>
      <c r="O5204" s="327">
        <v>0.42</v>
      </c>
      <c r="P5204" s="326"/>
      <c r="Q5204" s="290">
        <v>0</v>
      </c>
    </row>
    <row r="5205" spans="1:17" hidden="1" outlineLevel="1" collapsed="1" x14ac:dyDescent="0.25">
      <c r="A5205" s="287"/>
      <c r="B5205" s="287"/>
      <c r="C5205" s="287"/>
      <c r="D5205" s="325">
        <v>100461787</v>
      </c>
      <c r="E5205" s="326"/>
      <c r="F5205" s="326"/>
      <c r="G5205" s="326"/>
      <c r="H5205" s="326"/>
      <c r="I5205" s="327">
        <v>0.17449999999999999</v>
      </c>
      <c r="J5205" s="326"/>
      <c r="K5205" s="326"/>
      <c r="L5205" s="328"/>
      <c r="M5205" s="326"/>
      <c r="N5205" s="326"/>
      <c r="O5205" s="327">
        <v>0.17449999999999999</v>
      </c>
      <c r="P5205" s="326"/>
      <c r="Q5205" s="290">
        <v>0</v>
      </c>
    </row>
    <row r="5206" spans="1:17" hidden="1" outlineLevel="1" collapsed="1" x14ac:dyDescent="0.25">
      <c r="A5206" s="287"/>
      <c r="B5206" s="287"/>
      <c r="C5206" s="287"/>
      <c r="D5206" s="325">
        <v>100461756</v>
      </c>
      <c r="E5206" s="326"/>
      <c r="F5206" s="326"/>
      <c r="G5206" s="326"/>
      <c r="H5206" s="326"/>
      <c r="I5206" s="327">
        <v>0.23</v>
      </c>
      <c r="J5206" s="326"/>
      <c r="K5206" s="326"/>
      <c r="L5206" s="328"/>
      <c r="M5206" s="326"/>
      <c r="N5206" s="326"/>
      <c r="O5206" s="327">
        <v>0.23</v>
      </c>
      <c r="P5206" s="326"/>
      <c r="Q5206" s="290">
        <v>0</v>
      </c>
    </row>
    <row r="5207" spans="1:17" hidden="1" outlineLevel="1" collapsed="1" x14ac:dyDescent="0.25">
      <c r="A5207" s="287"/>
      <c r="B5207" s="287"/>
      <c r="C5207" s="287"/>
      <c r="D5207" s="325">
        <v>100461867</v>
      </c>
      <c r="E5207" s="326"/>
      <c r="F5207" s="326"/>
      <c r="G5207" s="326"/>
      <c r="H5207" s="326"/>
      <c r="I5207" s="327">
        <v>0.45</v>
      </c>
      <c r="J5207" s="326"/>
      <c r="K5207" s="326"/>
      <c r="L5207" s="328"/>
      <c r="M5207" s="326"/>
      <c r="N5207" s="326"/>
      <c r="O5207" s="327">
        <v>0.45</v>
      </c>
      <c r="P5207" s="326"/>
      <c r="Q5207" s="290">
        <v>0</v>
      </c>
    </row>
    <row r="5208" spans="1:17" hidden="1" outlineLevel="1" collapsed="1" x14ac:dyDescent="0.25">
      <c r="A5208" s="287"/>
      <c r="B5208" s="287"/>
      <c r="C5208" s="287"/>
      <c r="D5208" s="325">
        <v>100462334</v>
      </c>
      <c r="E5208" s="326"/>
      <c r="F5208" s="326"/>
      <c r="G5208" s="326"/>
      <c r="H5208" s="326"/>
      <c r="I5208" s="327">
        <v>1.78</v>
      </c>
      <c r="J5208" s="326"/>
      <c r="K5208" s="326"/>
      <c r="L5208" s="328"/>
      <c r="M5208" s="326"/>
      <c r="N5208" s="326"/>
      <c r="O5208" s="327">
        <v>1.78</v>
      </c>
      <c r="P5208" s="326"/>
      <c r="Q5208" s="290">
        <v>0</v>
      </c>
    </row>
    <row r="5209" spans="1:17" hidden="1" outlineLevel="1" collapsed="1" x14ac:dyDescent="0.25">
      <c r="A5209" s="287"/>
      <c r="B5209" s="287"/>
      <c r="C5209" s="287"/>
      <c r="D5209" s="325">
        <v>100462340</v>
      </c>
      <c r="E5209" s="326"/>
      <c r="F5209" s="326"/>
      <c r="G5209" s="326"/>
      <c r="H5209" s="326"/>
      <c r="I5209" s="327">
        <v>0.17449999999999999</v>
      </c>
      <c r="J5209" s="326"/>
      <c r="K5209" s="326"/>
      <c r="L5209" s="328"/>
      <c r="M5209" s="326"/>
      <c r="N5209" s="326"/>
      <c r="O5209" s="327">
        <v>0.17449999999999999</v>
      </c>
      <c r="P5209" s="326"/>
      <c r="Q5209" s="290">
        <v>0</v>
      </c>
    </row>
    <row r="5210" spans="1:17" hidden="1" outlineLevel="1" collapsed="1" x14ac:dyDescent="0.25">
      <c r="A5210" s="287"/>
      <c r="B5210" s="287"/>
      <c r="C5210" s="287"/>
      <c r="D5210" s="325">
        <v>100462341</v>
      </c>
      <c r="E5210" s="326"/>
      <c r="F5210" s="326"/>
      <c r="G5210" s="326"/>
      <c r="H5210" s="326"/>
      <c r="I5210" s="327">
        <v>0.17449999999999999</v>
      </c>
      <c r="J5210" s="326"/>
      <c r="K5210" s="326"/>
      <c r="L5210" s="328"/>
      <c r="M5210" s="326"/>
      <c r="N5210" s="326"/>
      <c r="O5210" s="327">
        <v>0.17449999999999999</v>
      </c>
      <c r="P5210" s="326"/>
      <c r="Q5210" s="290">
        <v>0</v>
      </c>
    </row>
    <row r="5211" spans="1:17" hidden="1" outlineLevel="1" collapsed="1" x14ac:dyDescent="0.25">
      <c r="A5211" s="287"/>
      <c r="B5211" s="287"/>
      <c r="C5211" s="287"/>
      <c r="D5211" s="325">
        <v>100462287</v>
      </c>
      <c r="E5211" s="326"/>
      <c r="F5211" s="326"/>
      <c r="G5211" s="326"/>
      <c r="H5211" s="326"/>
      <c r="I5211" s="327">
        <v>0.17449999999999999</v>
      </c>
      <c r="J5211" s="326"/>
      <c r="K5211" s="326"/>
      <c r="L5211" s="328"/>
      <c r="M5211" s="326"/>
      <c r="N5211" s="326"/>
      <c r="O5211" s="327">
        <v>0.17449999999999999</v>
      </c>
      <c r="P5211" s="326"/>
      <c r="Q5211" s="290">
        <v>0</v>
      </c>
    </row>
    <row r="5212" spans="1:17" hidden="1" outlineLevel="1" collapsed="1" x14ac:dyDescent="0.25">
      <c r="A5212" s="287"/>
      <c r="B5212" s="287"/>
      <c r="C5212" s="287"/>
      <c r="D5212" s="325">
        <v>100462291</v>
      </c>
      <c r="E5212" s="326"/>
      <c r="F5212" s="326"/>
      <c r="G5212" s="326"/>
      <c r="H5212" s="326"/>
      <c r="I5212" s="327">
        <v>0.17</v>
      </c>
      <c r="J5212" s="326"/>
      <c r="K5212" s="326"/>
      <c r="L5212" s="328"/>
      <c r="M5212" s="326"/>
      <c r="N5212" s="326"/>
      <c r="O5212" s="327">
        <v>0.17</v>
      </c>
      <c r="P5212" s="326"/>
      <c r="Q5212" s="290">
        <v>0</v>
      </c>
    </row>
    <row r="5213" spans="1:17" hidden="1" outlineLevel="1" collapsed="1" x14ac:dyDescent="0.25">
      <c r="A5213" s="287"/>
      <c r="B5213" s="287"/>
      <c r="C5213" s="287"/>
      <c r="D5213" s="325">
        <v>100462292</v>
      </c>
      <c r="E5213" s="326"/>
      <c r="F5213" s="326"/>
      <c r="G5213" s="326"/>
      <c r="H5213" s="326"/>
      <c r="I5213" s="327">
        <v>2.15</v>
      </c>
      <c r="J5213" s="326"/>
      <c r="K5213" s="326"/>
      <c r="L5213" s="328"/>
      <c r="M5213" s="326"/>
      <c r="N5213" s="326"/>
      <c r="O5213" s="327">
        <v>2.15</v>
      </c>
      <c r="P5213" s="326"/>
      <c r="Q5213" s="290">
        <v>0</v>
      </c>
    </row>
    <row r="5214" spans="1:17" hidden="1" outlineLevel="1" collapsed="1" x14ac:dyDescent="0.25">
      <c r="A5214" s="287"/>
      <c r="B5214" s="287"/>
      <c r="C5214" s="287"/>
      <c r="D5214" s="325">
        <v>100462300</v>
      </c>
      <c r="E5214" s="326"/>
      <c r="F5214" s="326"/>
      <c r="G5214" s="326"/>
      <c r="H5214" s="326"/>
      <c r="I5214" s="327">
        <v>0.17449999999999999</v>
      </c>
      <c r="J5214" s="326"/>
      <c r="K5214" s="326"/>
      <c r="L5214" s="328"/>
      <c r="M5214" s="326"/>
      <c r="N5214" s="326"/>
      <c r="O5214" s="327">
        <v>0.17449999999999999</v>
      </c>
      <c r="P5214" s="326"/>
      <c r="Q5214" s="290">
        <v>0</v>
      </c>
    </row>
    <row r="5215" spans="1:17" hidden="1" outlineLevel="1" collapsed="1" x14ac:dyDescent="0.25">
      <c r="A5215" s="287"/>
      <c r="B5215" s="287"/>
      <c r="C5215" s="287"/>
      <c r="D5215" s="325">
        <v>100462303</v>
      </c>
      <c r="E5215" s="326"/>
      <c r="F5215" s="326"/>
      <c r="G5215" s="326"/>
      <c r="H5215" s="326"/>
      <c r="I5215" s="327">
        <v>0.32</v>
      </c>
      <c r="J5215" s="326"/>
      <c r="K5215" s="326"/>
      <c r="L5215" s="328"/>
      <c r="M5215" s="326"/>
      <c r="N5215" s="326"/>
      <c r="O5215" s="327">
        <v>0.32</v>
      </c>
      <c r="P5215" s="326"/>
      <c r="Q5215" s="290">
        <v>0</v>
      </c>
    </row>
    <row r="5216" spans="1:17" hidden="1" outlineLevel="1" collapsed="1" x14ac:dyDescent="0.25">
      <c r="A5216" s="287"/>
      <c r="B5216" s="287"/>
      <c r="C5216" s="287"/>
      <c r="D5216" s="325">
        <v>100462354</v>
      </c>
      <c r="E5216" s="326"/>
      <c r="F5216" s="326"/>
      <c r="G5216" s="326"/>
      <c r="H5216" s="326"/>
      <c r="I5216" s="327">
        <v>0.34</v>
      </c>
      <c r="J5216" s="326"/>
      <c r="K5216" s="326"/>
      <c r="L5216" s="328"/>
      <c r="M5216" s="326"/>
      <c r="N5216" s="326"/>
      <c r="O5216" s="327">
        <v>0.34</v>
      </c>
      <c r="P5216" s="326"/>
      <c r="Q5216" s="290">
        <v>0</v>
      </c>
    </row>
    <row r="5217" spans="1:17" hidden="1" outlineLevel="1" collapsed="1" x14ac:dyDescent="0.25">
      <c r="A5217" s="287"/>
      <c r="B5217" s="287"/>
      <c r="C5217" s="287"/>
      <c r="D5217" s="325">
        <v>100462358</v>
      </c>
      <c r="E5217" s="326"/>
      <c r="F5217" s="326"/>
      <c r="G5217" s="326"/>
      <c r="H5217" s="326"/>
      <c r="I5217" s="327">
        <v>0.437</v>
      </c>
      <c r="J5217" s="326"/>
      <c r="K5217" s="326"/>
      <c r="L5217" s="328"/>
      <c r="M5217" s="326"/>
      <c r="N5217" s="326"/>
      <c r="O5217" s="327">
        <v>0.437</v>
      </c>
      <c r="P5217" s="326"/>
      <c r="Q5217" s="290">
        <v>0</v>
      </c>
    </row>
    <row r="5218" spans="1:17" hidden="1" outlineLevel="1" collapsed="1" x14ac:dyDescent="0.25">
      <c r="A5218" s="287"/>
      <c r="B5218" s="287"/>
      <c r="C5218" s="287"/>
      <c r="D5218" s="325">
        <v>100462372</v>
      </c>
      <c r="E5218" s="326"/>
      <c r="F5218" s="326"/>
      <c r="G5218" s="326"/>
      <c r="H5218" s="326"/>
      <c r="I5218" s="327">
        <v>0.17449999999999999</v>
      </c>
      <c r="J5218" s="326"/>
      <c r="K5218" s="326"/>
      <c r="L5218" s="328"/>
      <c r="M5218" s="326"/>
      <c r="N5218" s="326"/>
      <c r="O5218" s="327">
        <v>0.17449999999999999</v>
      </c>
      <c r="P5218" s="326"/>
      <c r="Q5218" s="290">
        <v>0</v>
      </c>
    </row>
    <row r="5219" spans="1:17" hidden="1" outlineLevel="1" collapsed="1" x14ac:dyDescent="0.25">
      <c r="A5219" s="287"/>
      <c r="B5219" s="287"/>
      <c r="C5219" s="287"/>
      <c r="D5219" s="325">
        <v>100462380</v>
      </c>
      <c r="E5219" s="326"/>
      <c r="F5219" s="326"/>
      <c r="G5219" s="326"/>
      <c r="H5219" s="326"/>
      <c r="I5219" s="327">
        <v>0.37</v>
      </c>
      <c r="J5219" s="326"/>
      <c r="K5219" s="326"/>
      <c r="L5219" s="328"/>
      <c r="M5219" s="326"/>
      <c r="N5219" s="326"/>
      <c r="O5219" s="327">
        <v>0.37</v>
      </c>
      <c r="P5219" s="326"/>
      <c r="Q5219" s="290">
        <v>0</v>
      </c>
    </row>
    <row r="5220" spans="1:17" hidden="1" outlineLevel="1" collapsed="1" x14ac:dyDescent="0.25">
      <c r="A5220" s="287"/>
      <c r="B5220" s="287"/>
      <c r="C5220" s="287"/>
      <c r="D5220" s="325">
        <v>100462195</v>
      </c>
      <c r="E5220" s="326"/>
      <c r="F5220" s="326"/>
      <c r="G5220" s="326"/>
      <c r="H5220" s="326"/>
      <c r="I5220" s="327">
        <v>0.16</v>
      </c>
      <c r="J5220" s="326"/>
      <c r="K5220" s="326"/>
      <c r="L5220" s="328"/>
      <c r="M5220" s="326"/>
      <c r="N5220" s="326"/>
      <c r="O5220" s="327">
        <v>0.16</v>
      </c>
      <c r="P5220" s="326"/>
      <c r="Q5220" s="290">
        <v>0</v>
      </c>
    </row>
    <row r="5221" spans="1:17" hidden="1" outlineLevel="1" collapsed="1" x14ac:dyDescent="0.25">
      <c r="A5221" s="287"/>
      <c r="B5221" s="287"/>
      <c r="C5221" s="287"/>
      <c r="D5221" s="325">
        <v>100462229</v>
      </c>
      <c r="E5221" s="326"/>
      <c r="F5221" s="326"/>
      <c r="G5221" s="326"/>
      <c r="H5221" s="326"/>
      <c r="I5221" s="327">
        <v>0.14000000000000001</v>
      </c>
      <c r="J5221" s="326"/>
      <c r="K5221" s="326"/>
      <c r="L5221" s="328"/>
      <c r="M5221" s="326"/>
      <c r="N5221" s="326"/>
      <c r="O5221" s="327">
        <v>0.14000000000000001</v>
      </c>
      <c r="P5221" s="326"/>
      <c r="Q5221" s="290">
        <v>0</v>
      </c>
    </row>
    <row r="5222" spans="1:17" hidden="1" outlineLevel="1" collapsed="1" x14ac:dyDescent="0.25">
      <c r="A5222" s="287"/>
      <c r="B5222" s="287"/>
      <c r="C5222" s="287"/>
      <c r="D5222" s="325">
        <v>100462011</v>
      </c>
      <c r="E5222" s="326"/>
      <c r="F5222" s="326"/>
      <c r="G5222" s="326"/>
      <c r="H5222" s="326"/>
      <c r="I5222" s="327">
        <v>0.17449999999999999</v>
      </c>
      <c r="J5222" s="326"/>
      <c r="K5222" s="326"/>
      <c r="L5222" s="328"/>
      <c r="M5222" s="326"/>
      <c r="N5222" s="326"/>
      <c r="O5222" s="327">
        <v>0.17449999999999999</v>
      </c>
      <c r="P5222" s="326"/>
      <c r="Q5222" s="290">
        <v>0</v>
      </c>
    </row>
    <row r="5223" spans="1:17" hidden="1" outlineLevel="1" collapsed="1" x14ac:dyDescent="0.25">
      <c r="A5223" s="287"/>
      <c r="B5223" s="287"/>
      <c r="C5223" s="287"/>
      <c r="D5223" s="325">
        <v>100462023</v>
      </c>
      <c r="E5223" s="326"/>
      <c r="F5223" s="326"/>
      <c r="G5223" s="326"/>
      <c r="H5223" s="326"/>
      <c r="I5223" s="327">
        <v>0.2</v>
      </c>
      <c r="J5223" s="326"/>
      <c r="K5223" s="326"/>
      <c r="L5223" s="328"/>
      <c r="M5223" s="326"/>
      <c r="N5223" s="326"/>
      <c r="O5223" s="327">
        <v>0.2</v>
      </c>
      <c r="P5223" s="326"/>
      <c r="Q5223" s="290">
        <v>0</v>
      </c>
    </row>
    <row r="5224" spans="1:17" hidden="1" outlineLevel="1" collapsed="1" x14ac:dyDescent="0.25">
      <c r="A5224" s="287"/>
      <c r="B5224" s="287"/>
      <c r="C5224" s="287"/>
      <c r="D5224" s="325">
        <v>100461999</v>
      </c>
      <c r="E5224" s="326"/>
      <c r="F5224" s="326"/>
      <c r="G5224" s="326"/>
      <c r="H5224" s="326"/>
      <c r="I5224" s="327">
        <v>0.17449999999999999</v>
      </c>
      <c r="J5224" s="326"/>
      <c r="K5224" s="326"/>
      <c r="L5224" s="328"/>
      <c r="M5224" s="326"/>
      <c r="N5224" s="326"/>
      <c r="O5224" s="327">
        <v>0.17449999999999999</v>
      </c>
      <c r="P5224" s="326"/>
      <c r="Q5224" s="290">
        <v>0</v>
      </c>
    </row>
    <row r="5225" spans="1:17" hidden="1" outlineLevel="1" collapsed="1" x14ac:dyDescent="0.25">
      <c r="A5225" s="287"/>
      <c r="B5225" s="287"/>
      <c r="C5225" s="287"/>
      <c r="D5225" s="325">
        <v>100462058</v>
      </c>
      <c r="E5225" s="326"/>
      <c r="F5225" s="326"/>
      <c r="G5225" s="326"/>
      <c r="H5225" s="326"/>
      <c r="I5225" s="327">
        <v>0.17449999999999999</v>
      </c>
      <c r="J5225" s="326"/>
      <c r="K5225" s="326"/>
      <c r="L5225" s="328"/>
      <c r="M5225" s="326"/>
      <c r="N5225" s="326"/>
      <c r="O5225" s="327">
        <v>0.17449999999999999</v>
      </c>
      <c r="P5225" s="326"/>
      <c r="Q5225" s="290">
        <v>0</v>
      </c>
    </row>
    <row r="5226" spans="1:17" hidden="1" outlineLevel="1" collapsed="1" x14ac:dyDescent="0.25">
      <c r="A5226" s="287"/>
      <c r="B5226" s="287"/>
      <c r="C5226" s="287"/>
      <c r="D5226" s="325">
        <v>100462049</v>
      </c>
      <c r="E5226" s="326"/>
      <c r="F5226" s="326"/>
      <c r="G5226" s="326"/>
      <c r="H5226" s="326"/>
      <c r="I5226" s="327">
        <v>0.17449999999999999</v>
      </c>
      <c r="J5226" s="326"/>
      <c r="K5226" s="326"/>
      <c r="L5226" s="328"/>
      <c r="M5226" s="326"/>
      <c r="N5226" s="326"/>
      <c r="O5226" s="327">
        <v>0.17449999999999999</v>
      </c>
      <c r="P5226" s="326"/>
      <c r="Q5226" s="290">
        <v>0</v>
      </c>
    </row>
    <row r="5227" spans="1:17" hidden="1" outlineLevel="1" collapsed="1" x14ac:dyDescent="0.25">
      <c r="A5227" s="287"/>
      <c r="B5227" s="287"/>
      <c r="C5227" s="287"/>
      <c r="D5227" s="325">
        <v>100462038</v>
      </c>
      <c r="E5227" s="326"/>
      <c r="F5227" s="326"/>
      <c r="G5227" s="326"/>
      <c r="H5227" s="326"/>
      <c r="I5227" s="327">
        <v>0.31</v>
      </c>
      <c r="J5227" s="326"/>
      <c r="K5227" s="326"/>
      <c r="L5227" s="328"/>
      <c r="M5227" s="326"/>
      <c r="N5227" s="326"/>
      <c r="O5227" s="327">
        <v>0.31</v>
      </c>
      <c r="P5227" s="326"/>
      <c r="Q5227" s="290">
        <v>0</v>
      </c>
    </row>
    <row r="5228" spans="1:17" hidden="1" outlineLevel="1" collapsed="1" x14ac:dyDescent="0.25">
      <c r="A5228" s="287"/>
      <c r="B5228" s="287"/>
      <c r="C5228" s="287"/>
      <c r="D5228" s="325">
        <v>100462080</v>
      </c>
      <c r="E5228" s="326"/>
      <c r="F5228" s="326"/>
      <c r="G5228" s="326"/>
      <c r="H5228" s="326"/>
      <c r="I5228" s="327">
        <v>0.17449999999999999</v>
      </c>
      <c r="J5228" s="326"/>
      <c r="K5228" s="326"/>
      <c r="L5228" s="328"/>
      <c r="M5228" s="326"/>
      <c r="N5228" s="326"/>
      <c r="O5228" s="327">
        <v>0.17449999999999999</v>
      </c>
      <c r="P5228" s="326"/>
      <c r="Q5228" s="290">
        <v>0</v>
      </c>
    </row>
    <row r="5229" spans="1:17" hidden="1" outlineLevel="1" collapsed="1" x14ac:dyDescent="0.25">
      <c r="A5229" s="287"/>
      <c r="B5229" s="287"/>
      <c r="C5229" s="287"/>
      <c r="D5229" s="325">
        <v>100462110</v>
      </c>
      <c r="E5229" s="326"/>
      <c r="F5229" s="326"/>
      <c r="G5229" s="326"/>
      <c r="H5229" s="326"/>
      <c r="I5229" s="327">
        <v>0.42</v>
      </c>
      <c r="J5229" s="326"/>
      <c r="K5229" s="326"/>
      <c r="L5229" s="328"/>
      <c r="M5229" s="326"/>
      <c r="N5229" s="326"/>
      <c r="O5229" s="327">
        <v>0.42</v>
      </c>
      <c r="P5229" s="326"/>
      <c r="Q5229" s="290">
        <v>0</v>
      </c>
    </row>
    <row r="5230" spans="1:17" hidden="1" outlineLevel="1" collapsed="1" x14ac:dyDescent="0.25">
      <c r="A5230" s="287"/>
      <c r="B5230" s="287"/>
      <c r="C5230" s="287"/>
      <c r="D5230" s="325">
        <v>100462099</v>
      </c>
      <c r="E5230" s="326"/>
      <c r="F5230" s="326"/>
      <c r="G5230" s="326"/>
      <c r="H5230" s="326"/>
      <c r="I5230" s="327">
        <v>9.3000000000000007</v>
      </c>
      <c r="J5230" s="326"/>
      <c r="K5230" s="326"/>
      <c r="L5230" s="328"/>
      <c r="M5230" s="326"/>
      <c r="N5230" s="326"/>
      <c r="O5230" s="327">
        <v>9.3000000000000007</v>
      </c>
      <c r="P5230" s="326"/>
      <c r="Q5230" s="290">
        <v>0</v>
      </c>
    </row>
    <row r="5231" spans="1:17" hidden="1" outlineLevel="1" collapsed="1" x14ac:dyDescent="0.25">
      <c r="A5231" s="287"/>
      <c r="B5231" s="287"/>
      <c r="C5231" s="287"/>
      <c r="D5231" s="325">
        <v>100462072</v>
      </c>
      <c r="E5231" s="326"/>
      <c r="F5231" s="326"/>
      <c r="G5231" s="326"/>
      <c r="H5231" s="326"/>
      <c r="I5231" s="327">
        <v>0.13</v>
      </c>
      <c r="J5231" s="326"/>
      <c r="K5231" s="326"/>
      <c r="L5231" s="328"/>
      <c r="M5231" s="326"/>
      <c r="N5231" s="326"/>
      <c r="O5231" s="327">
        <v>0.13</v>
      </c>
      <c r="P5231" s="326"/>
      <c r="Q5231" s="290">
        <v>0</v>
      </c>
    </row>
    <row r="5232" spans="1:17" hidden="1" outlineLevel="1" collapsed="1" x14ac:dyDescent="0.25">
      <c r="A5232" s="287"/>
      <c r="B5232" s="287"/>
      <c r="C5232" s="287"/>
      <c r="D5232" s="325">
        <v>100462065</v>
      </c>
      <c r="E5232" s="326"/>
      <c r="F5232" s="326"/>
      <c r="G5232" s="326"/>
      <c r="H5232" s="326"/>
      <c r="I5232" s="327">
        <v>0.17</v>
      </c>
      <c r="J5232" s="326"/>
      <c r="K5232" s="326"/>
      <c r="L5232" s="328"/>
      <c r="M5232" s="326"/>
      <c r="N5232" s="326"/>
      <c r="O5232" s="327">
        <v>0.17</v>
      </c>
      <c r="P5232" s="326"/>
      <c r="Q5232" s="290">
        <v>0</v>
      </c>
    </row>
    <row r="5233" spans="1:17" hidden="1" outlineLevel="1" collapsed="1" x14ac:dyDescent="0.25">
      <c r="A5233" s="287"/>
      <c r="B5233" s="287"/>
      <c r="C5233" s="287"/>
      <c r="D5233" s="325">
        <v>100462155</v>
      </c>
      <c r="E5233" s="326"/>
      <c r="F5233" s="326"/>
      <c r="G5233" s="326"/>
      <c r="H5233" s="326"/>
      <c r="I5233" s="327">
        <v>0.34</v>
      </c>
      <c r="J5233" s="326"/>
      <c r="K5233" s="326"/>
      <c r="L5233" s="328"/>
      <c r="M5233" s="326"/>
      <c r="N5233" s="326"/>
      <c r="O5233" s="327">
        <v>0.34</v>
      </c>
      <c r="P5233" s="326"/>
      <c r="Q5233" s="290">
        <v>0</v>
      </c>
    </row>
    <row r="5234" spans="1:17" hidden="1" outlineLevel="1" collapsed="1" x14ac:dyDescent="0.25">
      <c r="A5234" s="287"/>
      <c r="B5234" s="287"/>
      <c r="C5234" s="287"/>
      <c r="D5234" s="325">
        <v>100462159</v>
      </c>
      <c r="E5234" s="326"/>
      <c r="F5234" s="326"/>
      <c r="G5234" s="326"/>
      <c r="H5234" s="326"/>
      <c r="I5234" s="327">
        <v>0.24</v>
      </c>
      <c r="J5234" s="326"/>
      <c r="K5234" s="326"/>
      <c r="L5234" s="328"/>
      <c r="M5234" s="326"/>
      <c r="N5234" s="326"/>
      <c r="O5234" s="327">
        <v>0.24</v>
      </c>
      <c r="P5234" s="326"/>
      <c r="Q5234" s="290">
        <v>0</v>
      </c>
    </row>
    <row r="5235" spans="1:17" hidden="1" outlineLevel="1" collapsed="1" x14ac:dyDescent="0.25">
      <c r="A5235" s="287"/>
      <c r="B5235" s="287"/>
      <c r="C5235" s="287"/>
      <c r="D5235" s="325">
        <v>100462138</v>
      </c>
      <c r="E5235" s="326"/>
      <c r="F5235" s="326"/>
      <c r="G5235" s="326"/>
      <c r="H5235" s="326"/>
      <c r="I5235" s="327">
        <v>0.27</v>
      </c>
      <c r="J5235" s="326"/>
      <c r="K5235" s="326"/>
      <c r="L5235" s="328"/>
      <c r="M5235" s="326"/>
      <c r="N5235" s="326"/>
      <c r="O5235" s="327">
        <v>0.27</v>
      </c>
      <c r="P5235" s="326"/>
      <c r="Q5235" s="290">
        <v>0</v>
      </c>
    </row>
    <row r="5236" spans="1:17" hidden="1" outlineLevel="1" collapsed="1" x14ac:dyDescent="0.25">
      <c r="A5236" s="287"/>
      <c r="B5236" s="287"/>
      <c r="C5236" s="287"/>
      <c r="D5236" s="325">
        <v>100462152</v>
      </c>
      <c r="E5236" s="326"/>
      <c r="F5236" s="326"/>
      <c r="G5236" s="326"/>
      <c r="H5236" s="326"/>
      <c r="I5236" s="327">
        <v>0.47</v>
      </c>
      <c r="J5236" s="326"/>
      <c r="K5236" s="326"/>
      <c r="L5236" s="328"/>
      <c r="M5236" s="326"/>
      <c r="N5236" s="326"/>
      <c r="O5236" s="327">
        <v>0.47</v>
      </c>
      <c r="P5236" s="326"/>
      <c r="Q5236" s="290">
        <v>0</v>
      </c>
    </row>
    <row r="5237" spans="1:17" hidden="1" outlineLevel="1" collapsed="1" x14ac:dyDescent="0.25">
      <c r="A5237" s="287"/>
      <c r="B5237" s="287"/>
      <c r="C5237" s="339" t="s">
        <v>314</v>
      </c>
      <c r="D5237" s="340"/>
      <c r="E5237" s="340"/>
      <c r="F5237" s="340"/>
      <c r="G5237" s="340"/>
      <c r="H5237" s="340"/>
      <c r="I5237" s="341">
        <v>170.27149999999978</v>
      </c>
      <c r="J5237" s="340"/>
      <c r="K5237" s="340"/>
      <c r="L5237" s="342"/>
      <c r="M5237" s="340"/>
      <c r="N5237" s="340"/>
      <c r="O5237" s="341">
        <v>170.27149999999978</v>
      </c>
      <c r="P5237" s="340"/>
      <c r="Q5237" s="291">
        <v>0</v>
      </c>
    </row>
    <row r="5238" spans="1:17" collapsed="1" x14ac:dyDescent="0.25">
      <c r="A5238" s="287"/>
      <c r="C5238" s="329" t="s">
        <v>315</v>
      </c>
      <c r="D5238" s="330"/>
      <c r="E5238" s="330"/>
      <c r="F5238" s="330"/>
      <c r="G5238" s="330"/>
      <c r="H5238" s="330"/>
      <c r="I5238" s="332">
        <v>1.23</v>
      </c>
      <c r="J5238" s="330"/>
      <c r="K5238" s="330"/>
      <c r="L5238" s="331"/>
      <c r="M5238" s="330"/>
      <c r="N5238" s="330"/>
      <c r="O5238" s="332">
        <v>1.23</v>
      </c>
      <c r="P5238" s="330"/>
      <c r="Q5238" s="289">
        <v>0</v>
      </c>
    </row>
    <row r="5239" spans="1:17" hidden="1" outlineLevel="1" collapsed="1" x14ac:dyDescent="0.25">
      <c r="A5239" s="287"/>
      <c r="B5239" s="287"/>
      <c r="C5239" s="287"/>
      <c r="D5239" s="325">
        <v>100459085</v>
      </c>
      <c r="E5239" s="326"/>
      <c r="F5239" s="326"/>
      <c r="G5239" s="326"/>
      <c r="H5239" s="326"/>
      <c r="I5239" s="327">
        <v>1.23</v>
      </c>
      <c r="J5239" s="326"/>
      <c r="K5239" s="326"/>
      <c r="L5239" s="328"/>
      <c r="M5239" s="326"/>
      <c r="N5239" s="326"/>
      <c r="O5239" s="327">
        <v>1.23</v>
      </c>
      <c r="P5239" s="326"/>
      <c r="Q5239" s="290">
        <v>0</v>
      </c>
    </row>
    <row r="5240" spans="1:17" hidden="1" outlineLevel="1" collapsed="1" x14ac:dyDescent="0.25">
      <c r="A5240" s="287"/>
      <c r="B5240" s="287"/>
      <c r="C5240" s="339" t="s">
        <v>316</v>
      </c>
      <c r="D5240" s="340"/>
      <c r="E5240" s="340"/>
      <c r="F5240" s="340"/>
      <c r="G5240" s="340"/>
      <c r="H5240" s="340"/>
      <c r="I5240" s="341">
        <v>1.23</v>
      </c>
      <c r="J5240" s="340"/>
      <c r="K5240" s="340"/>
      <c r="L5240" s="342"/>
      <c r="M5240" s="340"/>
      <c r="N5240" s="340"/>
      <c r="O5240" s="341">
        <v>1.23</v>
      </c>
      <c r="P5240" s="340"/>
      <c r="Q5240" s="291">
        <v>0</v>
      </c>
    </row>
    <row r="5241" spans="1:17" collapsed="1" x14ac:dyDescent="0.25">
      <c r="A5241" s="287"/>
      <c r="C5241" s="329" t="s">
        <v>317</v>
      </c>
      <c r="D5241" s="330"/>
      <c r="E5241" s="330"/>
      <c r="F5241" s="330"/>
      <c r="G5241" s="330"/>
      <c r="H5241" s="330"/>
      <c r="I5241" s="332">
        <v>78</v>
      </c>
      <c r="J5241" s="330"/>
      <c r="K5241" s="330"/>
      <c r="L5241" s="332">
        <v>0</v>
      </c>
      <c r="M5241" s="330"/>
      <c r="N5241" s="330"/>
      <c r="O5241" s="332">
        <v>78</v>
      </c>
      <c r="P5241" s="330"/>
      <c r="Q5241" s="289">
        <v>0</v>
      </c>
    </row>
    <row r="5242" spans="1:17" hidden="1" outlineLevel="1" collapsed="1" x14ac:dyDescent="0.25">
      <c r="A5242" s="287"/>
      <c r="B5242" s="287"/>
      <c r="C5242" s="287"/>
      <c r="D5242" s="325">
        <v>100463338</v>
      </c>
      <c r="E5242" s="326"/>
      <c r="F5242" s="326"/>
      <c r="G5242" s="326"/>
      <c r="H5242" s="326"/>
      <c r="I5242" s="327">
        <v>0.52</v>
      </c>
      <c r="J5242" s="326"/>
      <c r="K5242" s="326"/>
      <c r="L5242" s="328"/>
      <c r="M5242" s="326"/>
      <c r="N5242" s="326"/>
      <c r="O5242" s="327">
        <v>0.52</v>
      </c>
      <c r="P5242" s="326"/>
      <c r="Q5242" s="290">
        <v>0</v>
      </c>
    </row>
    <row r="5243" spans="1:17" hidden="1" outlineLevel="1" collapsed="1" x14ac:dyDescent="0.25">
      <c r="A5243" s="287"/>
      <c r="B5243" s="287"/>
      <c r="C5243" s="287"/>
      <c r="D5243" s="325">
        <v>100463397</v>
      </c>
      <c r="E5243" s="326"/>
      <c r="F5243" s="326"/>
      <c r="G5243" s="326"/>
      <c r="H5243" s="326"/>
      <c r="I5243" s="327">
        <v>0.26</v>
      </c>
      <c r="J5243" s="326"/>
      <c r="K5243" s="326"/>
      <c r="L5243" s="328"/>
      <c r="M5243" s="326"/>
      <c r="N5243" s="326"/>
      <c r="O5243" s="327">
        <v>0.26</v>
      </c>
      <c r="P5243" s="326"/>
      <c r="Q5243" s="290">
        <v>0</v>
      </c>
    </row>
    <row r="5244" spans="1:17" hidden="1" outlineLevel="1" collapsed="1" x14ac:dyDescent="0.25">
      <c r="A5244" s="287"/>
      <c r="B5244" s="287"/>
      <c r="C5244" s="287"/>
      <c r="D5244" s="325">
        <v>100463443</v>
      </c>
      <c r="E5244" s="326"/>
      <c r="F5244" s="326"/>
      <c r="G5244" s="326"/>
      <c r="H5244" s="326"/>
      <c r="I5244" s="327">
        <v>0.27</v>
      </c>
      <c r="J5244" s="326"/>
      <c r="K5244" s="326"/>
      <c r="L5244" s="328"/>
      <c r="M5244" s="326"/>
      <c r="N5244" s="326"/>
      <c r="O5244" s="327">
        <v>0.27</v>
      </c>
      <c r="P5244" s="326"/>
      <c r="Q5244" s="290">
        <v>0</v>
      </c>
    </row>
    <row r="5245" spans="1:17" hidden="1" outlineLevel="1" collapsed="1" x14ac:dyDescent="0.25">
      <c r="A5245" s="287"/>
      <c r="B5245" s="287"/>
      <c r="C5245" s="287"/>
      <c r="D5245" s="325">
        <v>100463459</v>
      </c>
      <c r="E5245" s="326"/>
      <c r="F5245" s="326"/>
      <c r="G5245" s="326"/>
      <c r="H5245" s="326"/>
      <c r="I5245" s="327">
        <v>0.18</v>
      </c>
      <c r="J5245" s="326"/>
      <c r="K5245" s="326"/>
      <c r="L5245" s="328"/>
      <c r="M5245" s="326"/>
      <c r="N5245" s="326"/>
      <c r="O5245" s="327">
        <v>0.18</v>
      </c>
      <c r="P5245" s="326"/>
      <c r="Q5245" s="290">
        <v>0</v>
      </c>
    </row>
    <row r="5246" spans="1:17" hidden="1" outlineLevel="1" collapsed="1" x14ac:dyDescent="0.25">
      <c r="A5246" s="287"/>
      <c r="B5246" s="287"/>
      <c r="C5246" s="287"/>
      <c r="D5246" s="325">
        <v>100463464</v>
      </c>
      <c r="E5246" s="326"/>
      <c r="F5246" s="326"/>
      <c r="G5246" s="326"/>
      <c r="H5246" s="326"/>
      <c r="I5246" s="327">
        <v>0.42</v>
      </c>
      <c r="J5246" s="326"/>
      <c r="K5246" s="326"/>
      <c r="L5246" s="328"/>
      <c r="M5246" s="326"/>
      <c r="N5246" s="326"/>
      <c r="O5246" s="327">
        <v>0.42</v>
      </c>
      <c r="P5246" s="326"/>
      <c r="Q5246" s="290">
        <v>0</v>
      </c>
    </row>
    <row r="5247" spans="1:17" hidden="1" outlineLevel="1" collapsed="1" x14ac:dyDescent="0.25">
      <c r="A5247" s="287"/>
      <c r="B5247" s="287"/>
      <c r="C5247" s="287"/>
      <c r="D5247" s="325">
        <v>100463415</v>
      </c>
      <c r="E5247" s="326"/>
      <c r="F5247" s="326"/>
      <c r="G5247" s="326"/>
      <c r="H5247" s="326"/>
      <c r="I5247" s="327">
        <v>0.09</v>
      </c>
      <c r="J5247" s="326"/>
      <c r="K5247" s="326"/>
      <c r="L5247" s="328"/>
      <c r="M5247" s="326"/>
      <c r="N5247" s="326"/>
      <c r="O5247" s="327">
        <v>0.09</v>
      </c>
      <c r="P5247" s="326"/>
      <c r="Q5247" s="290">
        <v>0</v>
      </c>
    </row>
    <row r="5248" spans="1:17" hidden="1" outlineLevel="1" collapsed="1" x14ac:dyDescent="0.25">
      <c r="A5248" s="287"/>
      <c r="B5248" s="287"/>
      <c r="C5248" s="287"/>
      <c r="D5248" s="325">
        <v>100463491</v>
      </c>
      <c r="E5248" s="326"/>
      <c r="F5248" s="326"/>
      <c r="G5248" s="326"/>
      <c r="H5248" s="326"/>
      <c r="I5248" s="327">
        <v>0.4</v>
      </c>
      <c r="J5248" s="326"/>
      <c r="K5248" s="326"/>
      <c r="L5248" s="328"/>
      <c r="M5248" s="326"/>
      <c r="N5248" s="326"/>
      <c r="O5248" s="327">
        <v>0.4</v>
      </c>
      <c r="P5248" s="326"/>
      <c r="Q5248" s="290">
        <v>0</v>
      </c>
    </row>
    <row r="5249" spans="1:17" hidden="1" outlineLevel="1" collapsed="1" x14ac:dyDescent="0.25">
      <c r="A5249" s="287"/>
      <c r="B5249" s="287"/>
      <c r="C5249" s="287"/>
      <c r="D5249" s="325">
        <v>100463495</v>
      </c>
      <c r="E5249" s="326"/>
      <c r="F5249" s="326"/>
      <c r="G5249" s="326"/>
      <c r="H5249" s="326"/>
      <c r="I5249" s="327">
        <v>0.18</v>
      </c>
      <c r="J5249" s="326"/>
      <c r="K5249" s="326"/>
      <c r="L5249" s="328"/>
      <c r="M5249" s="326"/>
      <c r="N5249" s="326"/>
      <c r="O5249" s="327">
        <v>0.18</v>
      </c>
      <c r="P5249" s="326"/>
      <c r="Q5249" s="290">
        <v>0</v>
      </c>
    </row>
    <row r="5250" spans="1:17" hidden="1" outlineLevel="1" collapsed="1" x14ac:dyDescent="0.25">
      <c r="A5250" s="287"/>
      <c r="B5250" s="287"/>
      <c r="C5250" s="287"/>
      <c r="D5250" s="325">
        <v>100463561</v>
      </c>
      <c r="E5250" s="326"/>
      <c r="F5250" s="326"/>
      <c r="G5250" s="326"/>
      <c r="H5250" s="326"/>
      <c r="I5250" s="327">
        <v>0.33</v>
      </c>
      <c r="J5250" s="326"/>
      <c r="K5250" s="326"/>
      <c r="L5250" s="328"/>
      <c r="M5250" s="326"/>
      <c r="N5250" s="326"/>
      <c r="O5250" s="327">
        <v>0.33</v>
      </c>
      <c r="P5250" s="326"/>
      <c r="Q5250" s="290">
        <v>0</v>
      </c>
    </row>
    <row r="5251" spans="1:17" hidden="1" outlineLevel="1" collapsed="1" x14ac:dyDescent="0.25">
      <c r="A5251" s="287"/>
      <c r="B5251" s="287"/>
      <c r="C5251" s="287"/>
      <c r="D5251" s="325">
        <v>100463569</v>
      </c>
      <c r="E5251" s="326"/>
      <c r="F5251" s="326"/>
      <c r="G5251" s="326"/>
      <c r="H5251" s="326"/>
      <c r="I5251" s="327">
        <v>0.23</v>
      </c>
      <c r="J5251" s="326"/>
      <c r="K5251" s="326"/>
      <c r="L5251" s="328"/>
      <c r="M5251" s="326"/>
      <c r="N5251" s="326"/>
      <c r="O5251" s="327">
        <v>0.23</v>
      </c>
      <c r="P5251" s="326"/>
      <c r="Q5251" s="290">
        <v>0</v>
      </c>
    </row>
    <row r="5252" spans="1:17" hidden="1" outlineLevel="1" collapsed="1" x14ac:dyDescent="0.25">
      <c r="A5252" s="287"/>
      <c r="B5252" s="287"/>
      <c r="C5252" s="287"/>
      <c r="D5252" s="325">
        <v>100463667</v>
      </c>
      <c r="E5252" s="326"/>
      <c r="F5252" s="326"/>
      <c r="G5252" s="326"/>
      <c r="H5252" s="326"/>
      <c r="I5252" s="327">
        <v>0.2</v>
      </c>
      <c r="J5252" s="326"/>
      <c r="K5252" s="326"/>
      <c r="L5252" s="328"/>
      <c r="M5252" s="326"/>
      <c r="N5252" s="326"/>
      <c r="O5252" s="327">
        <v>0.2</v>
      </c>
      <c r="P5252" s="326"/>
      <c r="Q5252" s="290">
        <v>0</v>
      </c>
    </row>
    <row r="5253" spans="1:17" hidden="1" outlineLevel="1" collapsed="1" x14ac:dyDescent="0.25">
      <c r="A5253" s="287"/>
      <c r="B5253" s="287"/>
      <c r="C5253" s="287"/>
      <c r="D5253" s="325">
        <v>100463704</v>
      </c>
      <c r="E5253" s="326"/>
      <c r="F5253" s="326"/>
      <c r="G5253" s="326"/>
      <c r="H5253" s="326"/>
      <c r="I5253" s="327">
        <v>0.25</v>
      </c>
      <c r="J5253" s="326"/>
      <c r="K5253" s="326"/>
      <c r="L5253" s="328"/>
      <c r="M5253" s="326"/>
      <c r="N5253" s="326"/>
      <c r="O5253" s="327">
        <v>0.25</v>
      </c>
      <c r="P5253" s="326"/>
      <c r="Q5253" s="290">
        <v>0</v>
      </c>
    </row>
    <row r="5254" spans="1:17" hidden="1" outlineLevel="1" collapsed="1" x14ac:dyDescent="0.25">
      <c r="A5254" s="287"/>
      <c r="B5254" s="287"/>
      <c r="C5254" s="287"/>
      <c r="D5254" s="325">
        <v>100463819</v>
      </c>
      <c r="E5254" s="326"/>
      <c r="F5254" s="326"/>
      <c r="G5254" s="326"/>
      <c r="H5254" s="326"/>
      <c r="I5254" s="327">
        <v>0.23</v>
      </c>
      <c r="J5254" s="326"/>
      <c r="K5254" s="326"/>
      <c r="L5254" s="328"/>
      <c r="M5254" s="326"/>
      <c r="N5254" s="326"/>
      <c r="O5254" s="327">
        <v>0.23</v>
      </c>
      <c r="P5254" s="326"/>
      <c r="Q5254" s="290">
        <v>0</v>
      </c>
    </row>
    <row r="5255" spans="1:17" hidden="1" outlineLevel="1" collapsed="1" x14ac:dyDescent="0.25">
      <c r="A5255" s="287"/>
      <c r="B5255" s="287"/>
      <c r="C5255" s="287"/>
      <c r="D5255" s="325">
        <v>100463832</v>
      </c>
      <c r="E5255" s="326"/>
      <c r="F5255" s="326"/>
      <c r="G5255" s="326"/>
      <c r="H5255" s="326"/>
      <c r="I5255" s="327">
        <v>0.13</v>
      </c>
      <c r="J5255" s="326"/>
      <c r="K5255" s="326"/>
      <c r="L5255" s="328"/>
      <c r="M5255" s="326"/>
      <c r="N5255" s="326"/>
      <c r="O5255" s="327">
        <v>0.13</v>
      </c>
      <c r="P5255" s="326"/>
      <c r="Q5255" s="290">
        <v>0</v>
      </c>
    </row>
    <row r="5256" spans="1:17" hidden="1" outlineLevel="1" collapsed="1" x14ac:dyDescent="0.25">
      <c r="A5256" s="287"/>
      <c r="B5256" s="287"/>
      <c r="C5256" s="287"/>
      <c r="D5256" s="325">
        <v>100463960</v>
      </c>
      <c r="E5256" s="326"/>
      <c r="F5256" s="326"/>
      <c r="G5256" s="326"/>
      <c r="H5256" s="326"/>
      <c r="I5256" s="327">
        <v>0.1</v>
      </c>
      <c r="J5256" s="326"/>
      <c r="K5256" s="326"/>
      <c r="L5256" s="328"/>
      <c r="M5256" s="326"/>
      <c r="N5256" s="326"/>
      <c r="O5256" s="327">
        <v>0.1</v>
      </c>
      <c r="P5256" s="326"/>
      <c r="Q5256" s="290">
        <v>0</v>
      </c>
    </row>
    <row r="5257" spans="1:17" hidden="1" outlineLevel="1" collapsed="1" x14ac:dyDescent="0.25">
      <c r="A5257" s="287"/>
      <c r="B5257" s="287"/>
      <c r="C5257" s="287"/>
      <c r="D5257" s="325">
        <v>100463364</v>
      </c>
      <c r="E5257" s="326"/>
      <c r="F5257" s="326"/>
      <c r="G5257" s="326"/>
      <c r="H5257" s="326"/>
      <c r="I5257" s="327">
        <v>0.43</v>
      </c>
      <c r="J5257" s="326"/>
      <c r="K5257" s="326"/>
      <c r="L5257" s="328"/>
      <c r="M5257" s="326"/>
      <c r="N5257" s="326"/>
      <c r="O5257" s="327">
        <v>0.43</v>
      </c>
      <c r="P5257" s="326"/>
      <c r="Q5257" s="290">
        <v>0</v>
      </c>
    </row>
    <row r="5258" spans="1:17" hidden="1" outlineLevel="1" collapsed="1" x14ac:dyDescent="0.25">
      <c r="A5258" s="287"/>
      <c r="B5258" s="287"/>
      <c r="C5258" s="287"/>
      <c r="D5258" s="325">
        <v>100462871</v>
      </c>
      <c r="E5258" s="326"/>
      <c r="F5258" s="326"/>
      <c r="G5258" s="326"/>
      <c r="H5258" s="326"/>
      <c r="I5258" s="327">
        <v>0.2</v>
      </c>
      <c r="J5258" s="326"/>
      <c r="K5258" s="326"/>
      <c r="L5258" s="328"/>
      <c r="M5258" s="326"/>
      <c r="N5258" s="326"/>
      <c r="O5258" s="327">
        <v>0.2</v>
      </c>
      <c r="P5258" s="326"/>
      <c r="Q5258" s="290">
        <v>0</v>
      </c>
    </row>
    <row r="5259" spans="1:17" hidden="1" outlineLevel="1" collapsed="1" x14ac:dyDescent="0.25">
      <c r="A5259" s="287"/>
      <c r="B5259" s="287"/>
      <c r="C5259" s="287"/>
      <c r="D5259" s="325">
        <v>100462824</v>
      </c>
      <c r="E5259" s="326"/>
      <c r="F5259" s="326"/>
      <c r="G5259" s="326"/>
      <c r="H5259" s="326"/>
      <c r="I5259" s="327">
        <v>0.99</v>
      </c>
      <c r="J5259" s="326"/>
      <c r="K5259" s="326"/>
      <c r="L5259" s="328"/>
      <c r="M5259" s="326"/>
      <c r="N5259" s="326"/>
      <c r="O5259" s="327">
        <v>0.99</v>
      </c>
      <c r="P5259" s="326"/>
      <c r="Q5259" s="290">
        <v>0</v>
      </c>
    </row>
    <row r="5260" spans="1:17" hidden="1" outlineLevel="1" collapsed="1" x14ac:dyDescent="0.25">
      <c r="A5260" s="287"/>
      <c r="B5260" s="287"/>
      <c r="C5260" s="287"/>
      <c r="D5260" s="325">
        <v>100462829</v>
      </c>
      <c r="E5260" s="326"/>
      <c r="F5260" s="326"/>
      <c r="G5260" s="326"/>
      <c r="H5260" s="326"/>
      <c r="I5260" s="327">
        <v>1.69</v>
      </c>
      <c r="J5260" s="326"/>
      <c r="K5260" s="326"/>
      <c r="L5260" s="328"/>
      <c r="M5260" s="326"/>
      <c r="N5260" s="326"/>
      <c r="O5260" s="327">
        <v>1.69</v>
      </c>
      <c r="P5260" s="326"/>
      <c r="Q5260" s="290">
        <v>0</v>
      </c>
    </row>
    <row r="5261" spans="1:17" hidden="1" outlineLevel="1" collapsed="1" x14ac:dyDescent="0.25">
      <c r="A5261" s="287"/>
      <c r="B5261" s="287"/>
      <c r="C5261" s="287"/>
      <c r="D5261" s="325">
        <v>100462737</v>
      </c>
      <c r="E5261" s="326"/>
      <c r="F5261" s="326"/>
      <c r="G5261" s="326"/>
      <c r="H5261" s="326"/>
      <c r="I5261" s="327">
        <v>0.4</v>
      </c>
      <c r="J5261" s="326"/>
      <c r="K5261" s="326"/>
      <c r="L5261" s="328"/>
      <c r="M5261" s="326"/>
      <c r="N5261" s="326"/>
      <c r="O5261" s="327">
        <v>0.4</v>
      </c>
      <c r="P5261" s="326"/>
      <c r="Q5261" s="290">
        <v>0</v>
      </c>
    </row>
    <row r="5262" spans="1:17" hidden="1" outlineLevel="1" collapsed="1" x14ac:dyDescent="0.25">
      <c r="A5262" s="287"/>
      <c r="B5262" s="287"/>
      <c r="C5262" s="287"/>
      <c r="D5262" s="325">
        <v>100462847</v>
      </c>
      <c r="E5262" s="326"/>
      <c r="F5262" s="326"/>
      <c r="G5262" s="326"/>
      <c r="H5262" s="326"/>
      <c r="I5262" s="327">
        <v>1.04</v>
      </c>
      <c r="J5262" s="326"/>
      <c r="K5262" s="326"/>
      <c r="L5262" s="328"/>
      <c r="M5262" s="326"/>
      <c r="N5262" s="326"/>
      <c r="O5262" s="327">
        <v>1.04</v>
      </c>
      <c r="P5262" s="326"/>
      <c r="Q5262" s="290">
        <v>0</v>
      </c>
    </row>
    <row r="5263" spans="1:17" hidden="1" outlineLevel="1" collapsed="1" x14ac:dyDescent="0.25">
      <c r="A5263" s="287"/>
      <c r="B5263" s="287"/>
      <c r="C5263" s="287"/>
      <c r="D5263" s="325">
        <v>100462852</v>
      </c>
      <c r="E5263" s="326"/>
      <c r="F5263" s="326"/>
      <c r="G5263" s="326"/>
      <c r="H5263" s="326"/>
      <c r="I5263" s="327">
        <v>0.44</v>
      </c>
      <c r="J5263" s="326"/>
      <c r="K5263" s="326"/>
      <c r="L5263" s="328"/>
      <c r="M5263" s="326"/>
      <c r="N5263" s="326"/>
      <c r="O5263" s="327">
        <v>0.44</v>
      </c>
      <c r="P5263" s="326"/>
      <c r="Q5263" s="290">
        <v>0</v>
      </c>
    </row>
    <row r="5264" spans="1:17" hidden="1" outlineLevel="1" collapsed="1" x14ac:dyDescent="0.25">
      <c r="A5264" s="287"/>
      <c r="B5264" s="287"/>
      <c r="C5264" s="287"/>
      <c r="D5264" s="325">
        <v>100462856</v>
      </c>
      <c r="E5264" s="326"/>
      <c r="F5264" s="326"/>
      <c r="G5264" s="326"/>
      <c r="H5264" s="326"/>
      <c r="I5264" s="327">
        <v>0.15</v>
      </c>
      <c r="J5264" s="326"/>
      <c r="K5264" s="326"/>
      <c r="L5264" s="328"/>
      <c r="M5264" s="326"/>
      <c r="N5264" s="326"/>
      <c r="O5264" s="327">
        <v>0.15</v>
      </c>
      <c r="P5264" s="326"/>
      <c r="Q5264" s="290">
        <v>0</v>
      </c>
    </row>
    <row r="5265" spans="1:17" hidden="1" outlineLevel="1" collapsed="1" x14ac:dyDescent="0.25">
      <c r="A5265" s="287"/>
      <c r="B5265" s="287"/>
      <c r="C5265" s="287"/>
      <c r="D5265" s="325">
        <v>100462985</v>
      </c>
      <c r="E5265" s="326"/>
      <c r="F5265" s="326"/>
      <c r="G5265" s="326"/>
      <c r="H5265" s="326"/>
      <c r="I5265" s="327">
        <v>0.39</v>
      </c>
      <c r="J5265" s="326"/>
      <c r="K5265" s="326"/>
      <c r="L5265" s="328"/>
      <c r="M5265" s="326"/>
      <c r="N5265" s="326"/>
      <c r="O5265" s="327">
        <v>0.39</v>
      </c>
      <c r="P5265" s="326"/>
      <c r="Q5265" s="290">
        <v>0</v>
      </c>
    </row>
    <row r="5266" spans="1:17" hidden="1" outlineLevel="1" collapsed="1" x14ac:dyDescent="0.25">
      <c r="A5266" s="287"/>
      <c r="B5266" s="287"/>
      <c r="C5266" s="287"/>
      <c r="D5266" s="325">
        <v>100462880</v>
      </c>
      <c r="E5266" s="326"/>
      <c r="F5266" s="326"/>
      <c r="G5266" s="326"/>
      <c r="H5266" s="326"/>
      <c r="I5266" s="327">
        <v>0.9</v>
      </c>
      <c r="J5266" s="326"/>
      <c r="K5266" s="326"/>
      <c r="L5266" s="328"/>
      <c r="M5266" s="326"/>
      <c r="N5266" s="326"/>
      <c r="O5266" s="327">
        <v>0.9</v>
      </c>
      <c r="P5266" s="326"/>
      <c r="Q5266" s="290">
        <v>0</v>
      </c>
    </row>
    <row r="5267" spans="1:17" hidden="1" outlineLevel="1" collapsed="1" x14ac:dyDescent="0.25">
      <c r="A5267" s="287"/>
      <c r="B5267" s="287"/>
      <c r="C5267" s="287"/>
      <c r="D5267" s="325">
        <v>100462339</v>
      </c>
      <c r="E5267" s="326"/>
      <c r="F5267" s="326"/>
      <c r="G5267" s="326"/>
      <c r="H5267" s="326"/>
      <c r="I5267" s="327">
        <v>0.19</v>
      </c>
      <c r="J5267" s="326"/>
      <c r="K5267" s="326"/>
      <c r="L5267" s="328"/>
      <c r="M5267" s="326"/>
      <c r="N5267" s="326"/>
      <c r="O5267" s="327">
        <v>0.19</v>
      </c>
      <c r="P5267" s="326"/>
      <c r="Q5267" s="290">
        <v>0</v>
      </c>
    </row>
    <row r="5268" spans="1:17" hidden="1" outlineLevel="1" collapsed="1" x14ac:dyDescent="0.25">
      <c r="A5268" s="287"/>
      <c r="B5268" s="287"/>
      <c r="C5268" s="287"/>
      <c r="D5268" s="325">
        <v>100462898</v>
      </c>
      <c r="E5268" s="326"/>
      <c r="F5268" s="326"/>
      <c r="G5268" s="326"/>
      <c r="H5268" s="326"/>
      <c r="I5268" s="327">
        <v>0.1</v>
      </c>
      <c r="J5268" s="326"/>
      <c r="K5268" s="326"/>
      <c r="L5268" s="328"/>
      <c r="M5268" s="326"/>
      <c r="N5268" s="326"/>
      <c r="O5268" s="327">
        <v>0.1</v>
      </c>
      <c r="P5268" s="326"/>
      <c r="Q5268" s="290">
        <v>0</v>
      </c>
    </row>
    <row r="5269" spans="1:17" hidden="1" outlineLevel="1" collapsed="1" x14ac:dyDescent="0.25">
      <c r="A5269" s="287"/>
      <c r="B5269" s="287"/>
      <c r="C5269" s="287"/>
      <c r="D5269" s="325">
        <v>100463028</v>
      </c>
      <c r="E5269" s="326"/>
      <c r="F5269" s="326"/>
      <c r="G5269" s="326"/>
      <c r="H5269" s="326"/>
      <c r="I5269" s="327">
        <v>0.86</v>
      </c>
      <c r="J5269" s="326"/>
      <c r="K5269" s="326"/>
      <c r="L5269" s="328"/>
      <c r="M5269" s="326"/>
      <c r="N5269" s="326"/>
      <c r="O5269" s="327">
        <v>0.86</v>
      </c>
      <c r="P5269" s="326"/>
      <c r="Q5269" s="290">
        <v>0</v>
      </c>
    </row>
    <row r="5270" spans="1:17" hidden="1" outlineLevel="1" collapsed="1" x14ac:dyDescent="0.25">
      <c r="A5270" s="287"/>
      <c r="B5270" s="287"/>
      <c r="C5270" s="287"/>
      <c r="D5270" s="325">
        <v>100463048</v>
      </c>
      <c r="E5270" s="326"/>
      <c r="F5270" s="326"/>
      <c r="G5270" s="326"/>
      <c r="H5270" s="326"/>
      <c r="I5270" s="327">
        <v>0.45</v>
      </c>
      <c r="J5270" s="326"/>
      <c r="K5270" s="326"/>
      <c r="L5270" s="328"/>
      <c r="M5270" s="326"/>
      <c r="N5270" s="326"/>
      <c r="O5270" s="327">
        <v>0.45</v>
      </c>
      <c r="P5270" s="326"/>
      <c r="Q5270" s="290">
        <v>0</v>
      </c>
    </row>
    <row r="5271" spans="1:17" hidden="1" outlineLevel="1" collapsed="1" x14ac:dyDescent="0.25">
      <c r="A5271" s="287"/>
      <c r="B5271" s="287"/>
      <c r="C5271" s="287"/>
      <c r="D5271" s="325">
        <v>100463090</v>
      </c>
      <c r="E5271" s="326"/>
      <c r="F5271" s="326"/>
      <c r="G5271" s="326"/>
      <c r="H5271" s="326"/>
      <c r="I5271" s="327">
        <v>0.51</v>
      </c>
      <c r="J5271" s="326"/>
      <c r="K5271" s="326"/>
      <c r="L5271" s="328"/>
      <c r="M5271" s="326"/>
      <c r="N5271" s="326"/>
      <c r="O5271" s="327">
        <v>0.51</v>
      </c>
      <c r="P5271" s="326"/>
      <c r="Q5271" s="290">
        <v>0</v>
      </c>
    </row>
    <row r="5272" spans="1:17" hidden="1" outlineLevel="1" collapsed="1" x14ac:dyDescent="0.25">
      <c r="A5272" s="287"/>
      <c r="B5272" s="287"/>
      <c r="C5272" s="287"/>
      <c r="D5272" s="325">
        <v>100463105</v>
      </c>
      <c r="E5272" s="326"/>
      <c r="F5272" s="326"/>
      <c r="G5272" s="326"/>
      <c r="H5272" s="326"/>
      <c r="I5272" s="327">
        <v>0.33</v>
      </c>
      <c r="J5272" s="326"/>
      <c r="K5272" s="326"/>
      <c r="L5272" s="328"/>
      <c r="M5272" s="326"/>
      <c r="N5272" s="326"/>
      <c r="O5272" s="327">
        <v>0.33</v>
      </c>
      <c r="P5272" s="326"/>
      <c r="Q5272" s="290">
        <v>0</v>
      </c>
    </row>
    <row r="5273" spans="1:17" hidden="1" outlineLevel="1" collapsed="1" x14ac:dyDescent="0.25">
      <c r="A5273" s="287"/>
      <c r="B5273" s="287"/>
      <c r="C5273" s="287"/>
      <c r="D5273" s="325">
        <v>100463112</v>
      </c>
      <c r="E5273" s="326"/>
      <c r="F5273" s="326"/>
      <c r="G5273" s="326"/>
      <c r="H5273" s="326"/>
      <c r="I5273" s="327">
        <v>0.49</v>
      </c>
      <c r="J5273" s="326"/>
      <c r="K5273" s="326"/>
      <c r="L5273" s="328"/>
      <c r="M5273" s="326"/>
      <c r="N5273" s="326"/>
      <c r="O5273" s="327">
        <v>0.49</v>
      </c>
      <c r="P5273" s="326"/>
      <c r="Q5273" s="290">
        <v>0</v>
      </c>
    </row>
    <row r="5274" spans="1:17" hidden="1" outlineLevel="1" collapsed="1" x14ac:dyDescent="0.25">
      <c r="A5274" s="287"/>
      <c r="B5274" s="287"/>
      <c r="C5274" s="287"/>
      <c r="D5274" s="325">
        <v>100463239</v>
      </c>
      <c r="E5274" s="326"/>
      <c r="F5274" s="326"/>
      <c r="G5274" s="326"/>
      <c r="H5274" s="326"/>
      <c r="I5274" s="327">
        <v>0.65</v>
      </c>
      <c r="J5274" s="326"/>
      <c r="K5274" s="326"/>
      <c r="L5274" s="328"/>
      <c r="M5274" s="326"/>
      <c r="N5274" s="326"/>
      <c r="O5274" s="327">
        <v>0.65</v>
      </c>
      <c r="P5274" s="326"/>
      <c r="Q5274" s="290">
        <v>0</v>
      </c>
    </row>
    <row r="5275" spans="1:17" hidden="1" outlineLevel="1" collapsed="1" x14ac:dyDescent="0.25">
      <c r="A5275" s="287"/>
      <c r="B5275" s="287"/>
      <c r="C5275" s="287"/>
      <c r="D5275" s="325">
        <v>100463142</v>
      </c>
      <c r="E5275" s="326"/>
      <c r="F5275" s="326"/>
      <c r="G5275" s="326"/>
      <c r="H5275" s="326"/>
      <c r="I5275" s="327">
        <v>0.01</v>
      </c>
      <c r="J5275" s="326"/>
      <c r="K5275" s="326"/>
      <c r="L5275" s="328"/>
      <c r="M5275" s="326"/>
      <c r="N5275" s="326"/>
      <c r="O5275" s="327">
        <v>0.01</v>
      </c>
      <c r="P5275" s="326"/>
      <c r="Q5275" s="290">
        <v>0</v>
      </c>
    </row>
    <row r="5276" spans="1:17" hidden="1" outlineLevel="1" collapsed="1" x14ac:dyDescent="0.25">
      <c r="A5276" s="287"/>
      <c r="B5276" s="287"/>
      <c r="C5276" s="287"/>
      <c r="D5276" s="325">
        <v>100463303</v>
      </c>
      <c r="E5276" s="326"/>
      <c r="F5276" s="326"/>
      <c r="G5276" s="326"/>
      <c r="H5276" s="326"/>
      <c r="I5276" s="327">
        <v>0.11</v>
      </c>
      <c r="J5276" s="326"/>
      <c r="K5276" s="326"/>
      <c r="L5276" s="328"/>
      <c r="M5276" s="326"/>
      <c r="N5276" s="326"/>
      <c r="O5276" s="327">
        <v>0.11</v>
      </c>
      <c r="P5276" s="326"/>
      <c r="Q5276" s="290">
        <v>0</v>
      </c>
    </row>
    <row r="5277" spans="1:17" hidden="1" outlineLevel="1" collapsed="1" x14ac:dyDescent="0.25">
      <c r="A5277" s="287"/>
      <c r="B5277" s="287"/>
      <c r="C5277" s="287"/>
      <c r="D5277" s="325">
        <v>100463311</v>
      </c>
      <c r="E5277" s="326"/>
      <c r="F5277" s="326"/>
      <c r="G5277" s="326"/>
      <c r="H5277" s="326"/>
      <c r="I5277" s="327">
        <v>0.35</v>
      </c>
      <c r="J5277" s="326"/>
      <c r="K5277" s="326"/>
      <c r="L5277" s="328"/>
      <c r="M5277" s="326"/>
      <c r="N5277" s="326"/>
      <c r="O5277" s="327">
        <v>0.35</v>
      </c>
      <c r="P5277" s="326"/>
      <c r="Q5277" s="290">
        <v>0</v>
      </c>
    </row>
    <row r="5278" spans="1:17" hidden="1" outlineLevel="1" collapsed="1" x14ac:dyDescent="0.25">
      <c r="A5278" s="287"/>
      <c r="B5278" s="287"/>
      <c r="C5278" s="287"/>
      <c r="D5278" s="325">
        <v>100461690</v>
      </c>
      <c r="E5278" s="326"/>
      <c r="F5278" s="326"/>
      <c r="G5278" s="326"/>
      <c r="H5278" s="326"/>
      <c r="I5278" s="327">
        <v>1.24</v>
      </c>
      <c r="J5278" s="326"/>
      <c r="K5278" s="326"/>
      <c r="L5278" s="328"/>
      <c r="M5278" s="326"/>
      <c r="N5278" s="326"/>
      <c r="O5278" s="327">
        <v>1.24</v>
      </c>
      <c r="P5278" s="326"/>
      <c r="Q5278" s="290">
        <v>0</v>
      </c>
    </row>
    <row r="5279" spans="1:17" hidden="1" outlineLevel="1" collapsed="1" x14ac:dyDescent="0.25">
      <c r="A5279" s="287"/>
      <c r="B5279" s="287"/>
      <c r="C5279" s="287"/>
      <c r="D5279" s="325">
        <v>100461849</v>
      </c>
      <c r="E5279" s="326"/>
      <c r="F5279" s="326"/>
      <c r="G5279" s="326"/>
      <c r="H5279" s="326"/>
      <c r="I5279" s="327">
        <v>1.5</v>
      </c>
      <c r="J5279" s="326"/>
      <c r="K5279" s="326"/>
      <c r="L5279" s="328"/>
      <c r="M5279" s="326"/>
      <c r="N5279" s="326"/>
      <c r="O5279" s="327">
        <v>1.5</v>
      </c>
      <c r="P5279" s="326"/>
      <c r="Q5279" s="290">
        <v>0</v>
      </c>
    </row>
    <row r="5280" spans="1:17" hidden="1" outlineLevel="1" collapsed="1" x14ac:dyDescent="0.25">
      <c r="A5280" s="287"/>
      <c r="B5280" s="287"/>
      <c r="C5280" s="287"/>
      <c r="D5280" s="325">
        <v>100462033</v>
      </c>
      <c r="E5280" s="326"/>
      <c r="F5280" s="326"/>
      <c r="G5280" s="326"/>
      <c r="H5280" s="326"/>
      <c r="I5280" s="327">
        <v>0.25</v>
      </c>
      <c r="J5280" s="326"/>
      <c r="K5280" s="326"/>
      <c r="L5280" s="328"/>
      <c r="M5280" s="326"/>
      <c r="N5280" s="326"/>
      <c r="O5280" s="327">
        <v>0.25</v>
      </c>
      <c r="P5280" s="326"/>
      <c r="Q5280" s="290">
        <v>0</v>
      </c>
    </row>
    <row r="5281" spans="1:17" hidden="1" outlineLevel="1" collapsed="1" x14ac:dyDescent="0.25">
      <c r="A5281" s="287"/>
      <c r="B5281" s="287"/>
      <c r="C5281" s="287"/>
      <c r="D5281" s="325">
        <v>100462034</v>
      </c>
      <c r="E5281" s="326"/>
      <c r="F5281" s="326"/>
      <c r="G5281" s="326"/>
      <c r="H5281" s="326"/>
      <c r="I5281" s="327">
        <v>0.26</v>
      </c>
      <c r="J5281" s="326"/>
      <c r="K5281" s="326"/>
      <c r="L5281" s="328"/>
      <c r="M5281" s="326"/>
      <c r="N5281" s="326"/>
      <c r="O5281" s="327">
        <v>0.26</v>
      </c>
      <c r="P5281" s="326"/>
      <c r="Q5281" s="290">
        <v>0</v>
      </c>
    </row>
    <row r="5282" spans="1:17" hidden="1" outlineLevel="1" collapsed="1" x14ac:dyDescent="0.25">
      <c r="A5282" s="287"/>
      <c r="B5282" s="287"/>
      <c r="C5282" s="287"/>
      <c r="D5282" s="325">
        <v>100462096</v>
      </c>
      <c r="E5282" s="326"/>
      <c r="F5282" s="326"/>
      <c r="G5282" s="326"/>
      <c r="H5282" s="326"/>
      <c r="I5282" s="327">
        <v>0.57999999999999996</v>
      </c>
      <c r="J5282" s="326"/>
      <c r="K5282" s="326"/>
      <c r="L5282" s="328"/>
      <c r="M5282" s="326"/>
      <c r="N5282" s="326"/>
      <c r="O5282" s="327">
        <v>0.57999999999999996</v>
      </c>
      <c r="P5282" s="326"/>
      <c r="Q5282" s="290">
        <v>0</v>
      </c>
    </row>
    <row r="5283" spans="1:17" hidden="1" outlineLevel="1" collapsed="1" x14ac:dyDescent="0.25">
      <c r="A5283" s="287"/>
      <c r="B5283" s="287"/>
      <c r="C5283" s="287"/>
      <c r="D5283" s="325">
        <v>100462101</v>
      </c>
      <c r="E5283" s="326"/>
      <c r="F5283" s="326"/>
      <c r="G5283" s="326"/>
      <c r="H5283" s="326"/>
      <c r="I5283" s="327">
        <v>0.61</v>
      </c>
      <c r="J5283" s="326"/>
      <c r="K5283" s="326"/>
      <c r="L5283" s="328"/>
      <c r="M5283" s="326"/>
      <c r="N5283" s="326"/>
      <c r="O5283" s="327">
        <v>0.61</v>
      </c>
      <c r="P5283" s="326"/>
      <c r="Q5283" s="290">
        <v>0</v>
      </c>
    </row>
    <row r="5284" spans="1:17" hidden="1" outlineLevel="1" collapsed="1" x14ac:dyDescent="0.25">
      <c r="A5284" s="287"/>
      <c r="B5284" s="287"/>
      <c r="C5284" s="287"/>
      <c r="D5284" s="325">
        <v>100462136</v>
      </c>
      <c r="E5284" s="326"/>
      <c r="F5284" s="326"/>
      <c r="G5284" s="326"/>
      <c r="H5284" s="326"/>
      <c r="I5284" s="327">
        <v>1.54</v>
      </c>
      <c r="J5284" s="326"/>
      <c r="K5284" s="326"/>
      <c r="L5284" s="328"/>
      <c r="M5284" s="326"/>
      <c r="N5284" s="326"/>
      <c r="O5284" s="327">
        <v>1.54</v>
      </c>
      <c r="P5284" s="326"/>
      <c r="Q5284" s="290">
        <v>0</v>
      </c>
    </row>
    <row r="5285" spans="1:17" hidden="1" outlineLevel="1" collapsed="1" x14ac:dyDescent="0.25">
      <c r="A5285" s="287"/>
      <c r="B5285" s="287"/>
      <c r="C5285" s="287"/>
      <c r="D5285" s="325">
        <v>100462716</v>
      </c>
      <c r="E5285" s="326"/>
      <c r="F5285" s="326"/>
      <c r="G5285" s="326"/>
      <c r="H5285" s="326"/>
      <c r="I5285" s="327">
        <v>0.28000000000000003</v>
      </c>
      <c r="J5285" s="326"/>
      <c r="K5285" s="326"/>
      <c r="L5285" s="328"/>
      <c r="M5285" s="326"/>
      <c r="N5285" s="326"/>
      <c r="O5285" s="327">
        <v>0.28000000000000003</v>
      </c>
      <c r="P5285" s="326"/>
      <c r="Q5285" s="290">
        <v>0</v>
      </c>
    </row>
    <row r="5286" spans="1:17" hidden="1" outlineLevel="1" collapsed="1" x14ac:dyDescent="0.25">
      <c r="A5286" s="287"/>
      <c r="B5286" s="287"/>
      <c r="C5286" s="287"/>
      <c r="D5286" s="325">
        <v>100462696</v>
      </c>
      <c r="E5286" s="326"/>
      <c r="F5286" s="326"/>
      <c r="G5286" s="326"/>
      <c r="H5286" s="326"/>
      <c r="I5286" s="327">
        <v>1.0900000000000001</v>
      </c>
      <c r="J5286" s="326"/>
      <c r="K5286" s="326"/>
      <c r="L5286" s="328"/>
      <c r="M5286" s="326"/>
      <c r="N5286" s="326"/>
      <c r="O5286" s="327">
        <v>1.0900000000000001</v>
      </c>
      <c r="P5286" s="326"/>
      <c r="Q5286" s="290">
        <v>0</v>
      </c>
    </row>
    <row r="5287" spans="1:17" hidden="1" outlineLevel="1" collapsed="1" x14ac:dyDescent="0.25">
      <c r="A5287" s="287"/>
      <c r="B5287" s="287"/>
      <c r="C5287" s="287"/>
      <c r="D5287" s="325">
        <v>100462362</v>
      </c>
      <c r="E5287" s="326"/>
      <c r="F5287" s="326"/>
      <c r="G5287" s="326"/>
      <c r="H5287" s="326"/>
      <c r="I5287" s="328"/>
      <c r="J5287" s="326"/>
      <c r="K5287" s="326"/>
      <c r="L5287" s="327">
        <v>0</v>
      </c>
      <c r="M5287" s="326"/>
      <c r="N5287" s="326"/>
      <c r="O5287" s="327">
        <v>0</v>
      </c>
      <c r="P5287" s="326"/>
      <c r="Q5287" s="290">
        <v>0</v>
      </c>
    </row>
    <row r="5288" spans="1:17" hidden="1" outlineLevel="1" collapsed="1" x14ac:dyDescent="0.25">
      <c r="A5288" s="287"/>
      <c r="B5288" s="287"/>
      <c r="C5288" s="287"/>
      <c r="D5288" s="325">
        <v>100462504</v>
      </c>
      <c r="E5288" s="326"/>
      <c r="F5288" s="326"/>
      <c r="G5288" s="326"/>
      <c r="H5288" s="326"/>
      <c r="I5288" s="327">
        <v>0.14000000000000001</v>
      </c>
      <c r="J5288" s="326"/>
      <c r="K5288" s="326"/>
      <c r="L5288" s="328"/>
      <c r="M5288" s="326"/>
      <c r="N5288" s="326"/>
      <c r="O5288" s="327">
        <v>0.14000000000000001</v>
      </c>
      <c r="P5288" s="326"/>
      <c r="Q5288" s="290">
        <v>0</v>
      </c>
    </row>
    <row r="5289" spans="1:17" hidden="1" outlineLevel="1" collapsed="1" x14ac:dyDescent="0.25">
      <c r="A5289" s="287"/>
      <c r="B5289" s="287"/>
      <c r="C5289" s="287"/>
      <c r="D5289" s="325">
        <v>100462572</v>
      </c>
      <c r="E5289" s="326"/>
      <c r="F5289" s="326"/>
      <c r="G5289" s="326"/>
      <c r="H5289" s="326"/>
      <c r="I5289" s="327">
        <v>0.17</v>
      </c>
      <c r="J5289" s="326"/>
      <c r="K5289" s="326"/>
      <c r="L5289" s="328"/>
      <c r="M5289" s="326"/>
      <c r="N5289" s="326"/>
      <c r="O5289" s="327">
        <v>0.17</v>
      </c>
      <c r="P5289" s="326"/>
      <c r="Q5289" s="290">
        <v>0</v>
      </c>
    </row>
    <row r="5290" spans="1:17" hidden="1" outlineLevel="1" collapsed="1" x14ac:dyDescent="0.25">
      <c r="A5290" s="287"/>
      <c r="B5290" s="287"/>
      <c r="C5290" s="287"/>
      <c r="D5290" s="325">
        <v>100459815</v>
      </c>
      <c r="E5290" s="326"/>
      <c r="F5290" s="326"/>
      <c r="G5290" s="326"/>
      <c r="H5290" s="326"/>
      <c r="I5290" s="327">
        <v>1.19</v>
      </c>
      <c r="J5290" s="326"/>
      <c r="K5290" s="326"/>
      <c r="L5290" s="328"/>
      <c r="M5290" s="326"/>
      <c r="N5290" s="326"/>
      <c r="O5290" s="327">
        <v>1.19</v>
      </c>
      <c r="P5290" s="326"/>
      <c r="Q5290" s="290">
        <v>0</v>
      </c>
    </row>
    <row r="5291" spans="1:17" hidden="1" outlineLevel="1" collapsed="1" x14ac:dyDescent="0.25">
      <c r="A5291" s="287"/>
      <c r="B5291" s="287"/>
      <c r="C5291" s="287"/>
      <c r="D5291" s="325">
        <v>100459838</v>
      </c>
      <c r="E5291" s="326"/>
      <c r="F5291" s="326"/>
      <c r="G5291" s="326"/>
      <c r="H5291" s="326"/>
      <c r="I5291" s="327">
        <v>0.28999999999999998</v>
      </c>
      <c r="J5291" s="326"/>
      <c r="K5291" s="326"/>
      <c r="L5291" s="328"/>
      <c r="M5291" s="326"/>
      <c r="N5291" s="326"/>
      <c r="O5291" s="327">
        <v>0.28999999999999998</v>
      </c>
      <c r="P5291" s="326"/>
      <c r="Q5291" s="290">
        <v>0</v>
      </c>
    </row>
    <row r="5292" spans="1:17" hidden="1" outlineLevel="1" collapsed="1" x14ac:dyDescent="0.25">
      <c r="A5292" s="287"/>
      <c r="B5292" s="287"/>
      <c r="C5292" s="287"/>
      <c r="D5292" s="325">
        <v>100459873</v>
      </c>
      <c r="E5292" s="326"/>
      <c r="F5292" s="326"/>
      <c r="G5292" s="326"/>
      <c r="H5292" s="326"/>
      <c r="I5292" s="327">
        <v>0.37</v>
      </c>
      <c r="J5292" s="326"/>
      <c r="K5292" s="326"/>
      <c r="L5292" s="328"/>
      <c r="M5292" s="326"/>
      <c r="N5292" s="326"/>
      <c r="O5292" s="327">
        <v>0.37</v>
      </c>
      <c r="P5292" s="326"/>
      <c r="Q5292" s="290">
        <v>0</v>
      </c>
    </row>
    <row r="5293" spans="1:17" hidden="1" outlineLevel="1" collapsed="1" x14ac:dyDescent="0.25">
      <c r="A5293" s="287"/>
      <c r="B5293" s="287"/>
      <c r="C5293" s="287"/>
      <c r="D5293" s="325">
        <v>100459968</v>
      </c>
      <c r="E5293" s="326"/>
      <c r="F5293" s="326"/>
      <c r="G5293" s="326"/>
      <c r="H5293" s="326"/>
      <c r="I5293" s="327">
        <v>8.51</v>
      </c>
      <c r="J5293" s="326"/>
      <c r="K5293" s="326"/>
      <c r="L5293" s="328"/>
      <c r="M5293" s="326"/>
      <c r="N5293" s="326"/>
      <c r="O5293" s="327">
        <v>8.51</v>
      </c>
      <c r="P5293" s="326"/>
      <c r="Q5293" s="290">
        <v>0</v>
      </c>
    </row>
    <row r="5294" spans="1:17" hidden="1" outlineLevel="1" collapsed="1" x14ac:dyDescent="0.25">
      <c r="A5294" s="287"/>
      <c r="B5294" s="287"/>
      <c r="C5294" s="287"/>
      <c r="D5294" s="325">
        <v>100459976</v>
      </c>
      <c r="E5294" s="326"/>
      <c r="F5294" s="326"/>
      <c r="G5294" s="326"/>
      <c r="H5294" s="326"/>
      <c r="I5294" s="327">
        <v>0.16</v>
      </c>
      <c r="J5294" s="326"/>
      <c r="K5294" s="326"/>
      <c r="L5294" s="328"/>
      <c r="M5294" s="326"/>
      <c r="N5294" s="326"/>
      <c r="O5294" s="327">
        <v>0.16</v>
      </c>
      <c r="P5294" s="326"/>
      <c r="Q5294" s="290">
        <v>0</v>
      </c>
    </row>
    <row r="5295" spans="1:17" hidden="1" outlineLevel="1" collapsed="1" x14ac:dyDescent="0.25">
      <c r="A5295" s="287"/>
      <c r="B5295" s="287"/>
      <c r="C5295" s="287"/>
      <c r="D5295" s="325">
        <v>100459917</v>
      </c>
      <c r="E5295" s="326"/>
      <c r="F5295" s="326"/>
      <c r="G5295" s="326"/>
      <c r="H5295" s="326"/>
      <c r="I5295" s="327">
        <v>0.33</v>
      </c>
      <c r="J5295" s="326"/>
      <c r="K5295" s="326"/>
      <c r="L5295" s="328"/>
      <c r="M5295" s="326"/>
      <c r="N5295" s="326"/>
      <c r="O5295" s="327">
        <v>0.33</v>
      </c>
      <c r="P5295" s="326"/>
      <c r="Q5295" s="290">
        <v>0</v>
      </c>
    </row>
    <row r="5296" spans="1:17" hidden="1" outlineLevel="1" collapsed="1" x14ac:dyDescent="0.25">
      <c r="A5296" s="287"/>
      <c r="B5296" s="287"/>
      <c r="C5296" s="287"/>
      <c r="D5296" s="325">
        <v>100460420</v>
      </c>
      <c r="E5296" s="326"/>
      <c r="F5296" s="326"/>
      <c r="G5296" s="326"/>
      <c r="H5296" s="326"/>
      <c r="I5296" s="327">
        <v>0.38</v>
      </c>
      <c r="J5296" s="326"/>
      <c r="K5296" s="326"/>
      <c r="L5296" s="328"/>
      <c r="M5296" s="326"/>
      <c r="N5296" s="326"/>
      <c r="O5296" s="327">
        <v>0.38</v>
      </c>
      <c r="P5296" s="326"/>
      <c r="Q5296" s="290">
        <v>0</v>
      </c>
    </row>
    <row r="5297" spans="1:17" hidden="1" outlineLevel="1" collapsed="1" x14ac:dyDescent="0.25">
      <c r="A5297" s="287"/>
      <c r="B5297" s="287"/>
      <c r="C5297" s="287"/>
      <c r="D5297" s="325">
        <v>100460444</v>
      </c>
      <c r="E5297" s="326"/>
      <c r="F5297" s="326"/>
      <c r="G5297" s="326"/>
      <c r="H5297" s="326"/>
      <c r="I5297" s="327">
        <v>2.0499999999999998</v>
      </c>
      <c r="J5297" s="326"/>
      <c r="K5297" s="326"/>
      <c r="L5297" s="328"/>
      <c r="M5297" s="326"/>
      <c r="N5297" s="326"/>
      <c r="O5297" s="327">
        <v>2.0499999999999998</v>
      </c>
      <c r="P5297" s="326"/>
      <c r="Q5297" s="290">
        <v>0</v>
      </c>
    </row>
    <row r="5298" spans="1:17" hidden="1" outlineLevel="1" collapsed="1" x14ac:dyDescent="0.25">
      <c r="A5298" s="287"/>
      <c r="B5298" s="287"/>
      <c r="C5298" s="287"/>
      <c r="D5298" s="325">
        <v>100460530</v>
      </c>
      <c r="E5298" s="326"/>
      <c r="F5298" s="326"/>
      <c r="G5298" s="326"/>
      <c r="H5298" s="326"/>
      <c r="I5298" s="327">
        <v>0.28999999999999998</v>
      </c>
      <c r="J5298" s="326"/>
      <c r="K5298" s="326"/>
      <c r="L5298" s="328"/>
      <c r="M5298" s="326"/>
      <c r="N5298" s="326"/>
      <c r="O5298" s="327">
        <v>0.28999999999999998</v>
      </c>
      <c r="P5298" s="326"/>
      <c r="Q5298" s="290">
        <v>0</v>
      </c>
    </row>
    <row r="5299" spans="1:17" hidden="1" outlineLevel="1" collapsed="1" x14ac:dyDescent="0.25">
      <c r="A5299" s="287"/>
      <c r="B5299" s="287"/>
      <c r="C5299" s="287"/>
      <c r="D5299" s="325">
        <v>100460533</v>
      </c>
      <c r="E5299" s="326"/>
      <c r="F5299" s="326"/>
      <c r="G5299" s="326"/>
      <c r="H5299" s="326"/>
      <c r="I5299" s="327">
        <v>0.4</v>
      </c>
      <c r="J5299" s="326"/>
      <c r="K5299" s="326"/>
      <c r="L5299" s="328"/>
      <c r="M5299" s="326"/>
      <c r="N5299" s="326"/>
      <c r="O5299" s="327">
        <v>0.4</v>
      </c>
      <c r="P5299" s="326"/>
      <c r="Q5299" s="290">
        <v>0</v>
      </c>
    </row>
    <row r="5300" spans="1:17" hidden="1" outlineLevel="1" collapsed="1" x14ac:dyDescent="0.25">
      <c r="A5300" s="287"/>
      <c r="B5300" s="287"/>
      <c r="C5300" s="287"/>
      <c r="D5300" s="325">
        <v>100460551</v>
      </c>
      <c r="E5300" s="326"/>
      <c r="F5300" s="326"/>
      <c r="G5300" s="326"/>
      <c r="H5300" s="326"/>
      <c r="I5300" s="327">
        <v>0.48</v>
      </c>
      <c r="J5300" s="326"/>
      <c r="K5300" s="326"/>
      <c r="L5300" s="328"/>
      <c r="M5300" s="326"/>
      <c r="N5300" s="326"/>
      <c r="O5300" s="327">
        <v>0.48</v>
      </c>
      <c r="P5300" s="326"/>
      <c r="Q5300" s="290">
        <v>0</v>
      </c>
    </row>
    <row r="5301" spans="1:17" hidden="1" outlineLevel="1" collapsed="1" x14ac:dyDescent="0.25">
      <c r="A5301" s="287"/>
      <c r="B5301" s="287"/>
      <c r="C5301" s="287"/>
      <c r="D5301" s="325">
        <v>100460567</v>
      </c>
      <c r="E5301" s="326"/>
      <c r="F5301" s="326"/>
      <c r="G5301" s="326"/>
      <c r="H5301" s="326"/>
      <c r="I5301" s="327">
        <v>0.24</v>
      </c>
      <c r="J5301" s="326"/>
      <c r="K5301" s="326"/>
      <c r="L5301" s="328"/>
      <c r="M5301" s="326"/>
      <c r="N5301" s="326"/>
      <c r="O5301" s="327">
        <v>0.24</v>
      </c>
      <c r="P5301" s="326"/>
      <c r="Q5301" s="290">
        <v>0</v>
      </c>
    </row>
    <row r="5302" spans="1:17" hidden="1" outlineLevel="1" collapsed="1" x14ac:dyDescent="0.25">
      <c r="A5302" s="287"/>
      <c r="B5302" s="287"/>
      <c r="C5302" s="287"/>
      <c r="D5302" s="325">
        <v>100460270</v>
      </c>
      <c r="E5302" s="326"/>
      <c r="F5302" s="326"/>
      <c r="G5302" s="326"/>
      <c r="H5302" s="326"/>
      <c r="I5302" s="327">
        <v>0.17</v>
      </c>
      <c r="J5302" s="326"/>
      <c r="K5302" s="326"/>
      <c r="L5302" s="328"/>
      <c r="M5302" s="326"/>
      <c r="N5302" s="326"/>
      <c r="O5302" s="327">
        <v>0.17</v>
      </c>
      <c r="P5302" s="326"/>
      <c r="Q5302" s="290">
        <v>0</v>
      </c>
    </row>
    <row r="5303" spans="1:17" hidden="1" outlineLevel="1" collapsed="1" x14ac:dyDescent="0.25">
      <c r="A5303" s="287"/>
      <c r="B5303" s="287"/>
      <c r="C5303" s="287"/>
      <c r="D5303" s="325">
        <v>100460292</v>
      </c>
      <c r="E5303" s="326"/>
      <c r="F5303" s="326"/>
      <c r="G5303" s="326"/>
      <c r="H5303" s="326"/>
      <c r="I5303" s="327">
        <v>0.26</v>
      </c>
      <c r="J5303" s="326"/>
      <c r="K5303" s="326"/>
      <c r="L5303" s="328"/>
      <c r="M5303" s="326"/>
      <c r="N5303" s="326"/>
      <c r="O5303" s="327">
        <v>0.26</v>
      </c>
      <c r="P5303" s="326"/>
      <c r="Q5303" s="290">
        <v>0</v>
      </c>
    </row>
    <row r="5304" spans="1:17" hidden="1" outlineLevel="1" collapsed="1" x14ac:dyDescent="0.25">
      <c r="A5304" s="287"/>
      <c r="B5304" s="287"/>
      <c r="C5304" s="287"/>
      <c r="D5304" s="325">
        <v>100460340</v>
      </c>
      <c r="E5304" s="326"/>
      <c r="F5304" s="326"/>
      <c r="G5304" s="326"/>
      <c r="H5304" s="326"/>
      <c r="I5304" s="327">
        <v>0.48</v>
      </c>
      <c r="J5304" s="326"/>
      <c r="K5304" s="326"/>
      <c r="L5304" s="328"/>
      <c r="M5304" s="326"/>
      <c r="N5304" s="326"/>
      <c r="O5304" s="327">
        <v>0.48</v>
      </c>
      <c r="P5304" s="326"/>
      <c r="Q5304" s="290">
        <v>0</v>
      </c>
    </row>
    <row r="5305" spans="1:17" hidden="1" outlineLevel="1" collapsed="1" x14ac:dyDescent="0.25">
      <c r="A5305" s="287"/>
      <c r="B5305" s="287"/>
      <c r="C5305" s="287"/>
      <c r="D5305" s="325">
        <v>100460346</v>
      </c>
      <c r="E5305" s="326"/>
      <c r="F5305" s="326"/>
      <c r="G5305" s="326"/>
      <c r="H5305" s="326"/>
      <c r="I5305" s="327">
        <v>0.32</v>
      </c>
      <c r="J5305" s="326"/>
      <c r="K5305" s="326"/>
      <c r="L5305" s="328"/>
      <c r="M5305" s="326"/>
      <c r="N5305" s="326"/>
      <c r="O5305" s="327">
        <v>0.32</v>
      </c>
      <c r="P5305" s="326"/>
      <c r="Q5305" s="290">
        <v>0</v>
      </c>
    </row>
    <row r="5306" spans="1:17" hidden="1" outlineLevel="1" collapsed="1" x14ac:dyDescent="0.25">
      <c r="A5306" s="287"/>
      <c r="B5306" s="287"/>
      <c r="C5306" s="287"/>
      <c r="D5306" s="325">
        <v>100460399</v>
      </c>
      <c r="E5306" s="326"/>
      <c r="F5306" s="326"/>
      <c r="G5306" s="326"/>
      <c r="H5306" s="326"/>
      <c r="I5306" s="327">
        <v>0.05</v>
      </c>
      <c r="J5306" s="326"/>
      <c r="K5306" s="326"/>
      <c r="L5306" s="328"/>
      <c r="M5306" s="326"/>
      <c r="N5306" s="326"/>
      <c r="O5306" s="327">
        <v>0.05</v>
      </c>
      <c r="P5306" s="326"/>
      <c r="Q5306" s="290">
        <v>0</v>
      </c>
    </row>
    <row r="5307" spans="1:17" hidden="1" outlineLevel="1" collapsed="1" x14ac:dyDescent="0.25">
      <c r="A5307" s="287"/>
      <c r="B5307" s="287"/>
      <c r="C5307" s="287"/>
      <c r="D5307" s="325">
        <v>100460086</v>
      </c>
      <c r="E5307" s="326"/>
      <c r="F5307" s="326"/>
      <c r="G5307" s="326"/>
      <c r="H5307" s="326"/>
      <c r="I5307" s="327">
        <v>4.49</v>
      </c>
      <c r="J5307" s="326"/>
      <c r="K5307" s="326"/>
      <c r="L5307" s="328"/>
      <c r="M5307" s="326"/>
      <c r="N5307" s="326"/>
      <c r="O5307" s="327">
        <v>4.49</v>
      </c>
      <c r="P5307" s="326"/>
      <c r="Q5307" s="290">
        <v>0</v>
      </c>
    </row>
    <row r="5308" spans="1:17" hidden="1" outlineLevel="1" collapsed="1" x14ac:dyDescent="0.25">
      <c r="A5308" s="287"/>
      <c r="B5308" s="287"/>
      <c r="C5308" s="287"/>
      <c r="D5308" s="325">
        <v>100460097</v>
      </c>
      <c r="E5308" s="326"/>
      <c r="F5308" s="326"/>
      <c r="G5308" s="326"/>
      <c r="H5308" s="326"/>
      <c r="I5308" s="327">
        <v>1.3</v>
      </c>
      <c r="J5308" s="326"/>
      <c r="K5308" s="326"/>
      <c r="L5308" s="328"/>
      <c r="M5308" s="326"/>
      <c r="N5308" s="326"/>
      <c r="O5308" s="327">
        <v>1.3</v>
      </c>
      <c r="P5308" s="326"/>
      <c r="Q5308" s="290">
        <v>0</v>
      </c>
    </row>
    <row r="5309" spans="1:17" hidden="1" outlineLevel="1" collapsed="1" x14ac:dyDescent="0.25">
      <c r="A5309" s="287"/>
      <c r="B5309" s="287"/>
      <c r="C5309" s="287"/>
      <c r="D5309" s="325">
        <v>100460145</v>
      </c>
      <c r="E5309" s="326"/>
      <c r="F5309" s="326"/>
      <c r="G5309" s="326"/>
      <c r="H5309" s="326"/>
      <c r="I5309" s="327">
        <v>0.52</v>
      </c>
      <c r="J5309" s="326"/>
      <c r="K5309" s="326"/>
      <c r="L5309" s="328"/>
      <c r="M5309" s="326"/>
      <c r="N5309" s="326"/>
      <c r="O5309" s="327">
        <v>0.52</v>
      </c>
      <c r="P5309" s="326"/>
      <c r="Q5309" s="290">
        <v>0</v>
      </c>
    </row>
    <row r="5310" spans="1:17" hidden="1" outlineLevel="1" collapsed="1" x14ac:dyDescent="0.25">
      <c r="A5310" s="287"/>
      <c r="B5310" s="287"/>
      <c r="C5310" s="287"/>
      <c r="D5310" s="325">
        <v>100460169</v>
      </c>
      <c r="E5310" s="326"/>
      <c r="F5310" s="326"/>
      <c r="G5310" s="326"/>
      <c r="H5310" s="326"/>
      <c r="I5310" s="327">
        <v>0.31</v>
      </c>
      <c r="J5310" s="326"/>
      <c r="K5310" s="326"/>
      <c r="L5310" s="328"/>
      <c r="M5310" s="326"/>
      <c r="N5310" s="326"/>
      <c r="O5310" s="327">
        <v>0.31</v>
      </c>
      <c r="P5310" s="326"/>
      <c r="Q5310" s="290">
        <v>0</v>
      </c>
    </row>
    <row r="5311" spans="1:17" hidden="1" outlineLevel="1" collapsed="1" x14ac:dyDescent="0.25">
      <c r="A5311" s="287"/>
      <c r="B5311" s="287"/>
      <c r="C5311" s="287"/>
      <c r="D5311" s="325">
        <v>100460178</v>
      </c>
      <c r="E5311" s="326"/>
      <c r="F5311" s="326"/>
      <c r="G5311" s="326"/>
      <c r="H5311" s="326"/>
      <c r="I5311" s="327">
        <v>0.21</v>
      </c>
      <c r="J5311" s="326"/>
      <c r="K5311" s="326"/>
      <c r="L5311" s="328"/>
      <c r="M5311" s="326"/>
      <c r="N5311" s="326"/>
      <c r="O5311" s="327">
        <v>0.21</v>
      </c>
      <c r="P5311" s="326"/>
      <c r="Q5311" s="290">
        <v>0</v>
      </c>
    </row>
    <row r="5312" spans="1:17" hidden="1" outlineLevel="1" collapsed="1" x14ac:dyDescent="0.25">
      <c r="A5312" s="287"/>
      <c r="B5312" s="287"/>
      <c r="C5312" s="287"/>
      <c r="D5312" s="325">
        <v>100460181</v>
      </c>
      <c r="E5312" s="326"/>
      <c r="F5312" s="326"/>
      <c r="G5312" s="326"/>
      <c r="H5312" s="326"/>
      <c r="I5312" s="327">
        <v>0.16</v>
      </c>
      <c r="J5312" s="326"/>
      <c r="K5312" s="326"/>
      <c r="L5312" s="328"/>
      <c r="M5312" s="326"/>
      <c r="N5312" s="326"/>
      <c r="O5312" s="327">
        <v>0.16</v>
      </c>
      <c r="P5312" s="326"/>
      <c r="Q5312" s="290">
        <v>0</v>
      </c>
    </row>
    <row r="5313" spans="1:17" hidden="1" outlineLevel="1" collapsed="1" x14ac:dyDescent="0.25">
      <c r="A5313" s="287"/>
      <c r="B5313" s="287"/>
      <c r="C5313" s="287"/>
      <c r="D5313" s="325">
        <v>100460198</v>
      </c>
      <c r="E5313" s="326"/>
      <c r="F5313" s="326"/>
      <c r="G5313" s="326"/>
      <c r="H5313" s="326"/>
      <c r="I5313" s="327">
        <v>0.09</v>
      </c>
      <c r="J5313" s="326"/>
      <c r="K5313" s="326"/>
      <c r="L5313" s="328"/>
      <c r="M5313" s="326"/>
      <c r="N5313" s="326"/>
      <c r="O5313" s="327">
        <v>0.09</v>
      </c>
      <c r="P5313" s="326"/>
      <c r="Q5313" s="290">
        <v>0</v>
      </c>
    </row>
    <row r="5314" spans="1:17" hidden="1" outlineLevel="1" collapsed="1" x14ac:dyDescent="0.25">
      <c r="A5314" s="287"/>
      <c r="B5314" s="287"/>
      <c r="C5314" s="287"/>
      <c r="D5314" s="325">
        <v>100460218</v>
      </c>
      <c r="E5314" s="326"/>
      <c r="F5314" s="326"/>
      <c r="G5314" s="326"/>
      <c r="H5314" s="326"/>
      <c r="I5314" s="327">
        <v>0.04</v>
      </c>
      <c r="J5314" s="326"/>
      <c r="K5314" s="326"/>
      <c r="L5314" s="328"/>
      <c r="M5314" s="326"/>
      <c r="N5314" s="326"/>
      <c r="O5314" s="327">
        <v>0.04</v>
      </c>
      <c r="P5314" s="326"/>
      <c r="Q5314" s="290">
        <v>0</v>
      </c>
    </row>
    <row r="5315" spans="1:17" hidden="1" outlineLevel="1" collapsed="1" x14ac:dyDescent="0.25">
      <c r="A5315" s="287"/>
      <c r="B5315" s="287"/>
      <c r="C5315" s="287"/>
      <c r="D5315" s="325">
        <v>100459385</v>
      </c>
      <c r="E5315" s="326"/>
      <c r="F5315" s="326"/>
      <c r="G5315" s="326"/>
      <c r="H5315" s="326"/>
      <c r="I5315" s="327">
        <v>0.23</v>
      </c>
      <c r="J5315" s="326"/>
      <c r="K5315" s="326"/>
      <c r="L5315" s="328"/>
      <c r="M5315" s="326"/>
      <c r="N5315" s="326"/>
      <c r="O5315" s="327">
        <v>0.23</v>
      </c>
      <c r="P5315" s="326"/>
      <c r="Q5315" s="290">
        <v>0</v>
      </c>
    </row>
    <row r="5316" spans="1:17" hidden="1" outlineLevel="1" collapsed="1" x14ac:dyDescent="0.25">
      <c r="A5316" s="287"/>
      <c r="B5316" s="287"/>
      <c r="C5316" s="287"/>
      <c r="D5316" s="325">
        <v>100459390</v>
      </c>
      <c r="E5316" s="326"/>
      <c r="F5316" s="326"/>
      <c r="G5316" s="326"/>
      <c r="H5316" s="326"/>
      <c r="I5316" s="327">
        <v>0.19</v>
      </c>
      <c r="J5316" s="326"/>
      <c r="K5316" s="326"/>
      <c r="L5316" s="328"/>
      <c r="M5316" s="326"/>
      <c r="N5316" s="326"/>
      <c r="O5316" s="327">
        <v>0.19</v>
      </c>
      <c r="P5316" s="326"/>
      <c r="Q5316" s="290">
        <v>0</v>
      </c>
    </row>
    <row r="5317" spans="1:17" hidden="1" outlineLevel="1" collapsed="1" x14ac:dyDescent="0.25">
      <c r="A5317" s="287"/>
      <c r="B5317" s="287"/>
      <c r="C5317" s="287"/>
      <c r="D5317" s="325">
        <v>100459443</v>
      </c>
      <c r="E5317" s="326"/>
      <c r="F5317" s="326"/>
      <c r="G5317" s="326"/>
      <c r="H5317" s="326"/>
      <c r="I5317" s="327">
        <v>0.39</v>
      </c>
      <c r="J5317" s="326"/>
      <c r="K5317" s="326"/>
      <c r="L5317" s="328"/>
      <c r="M5317" s="326"/>
      <c r="N5317" s="326"/>
      <c r="O5317" s="327">
        <v>0.39</v>
      </c>
      <c r="P5317" s="326"/>
      <c r="Q5317" s="290">
        <v>0</v>
      </c>
    </row>
    <row r="5318" spans="1:17" hidden="1" outlineLevel="1" collapsed="1" x14ac:dyDescent="0.25">
      <c r="A5318" s="287"/>
      <c r="B5318" s="287"/>
      <c r="C5318" s="287"/>
      <c r="D5318" s="325">
        <v>100459312</v>
      </c>
      <c r="E5318" s="326"/>
      <c r="F5318" s="326"/>
      <c r="G5318" s="326"/>
      <c r="H5318" s="326"/>
      <c r="I5318" s="327">
        <v>0.22</v>
      </c>
      <c r="J5318" s="326"/>
      <c r="K5318" s="326"/>
      <c r="L5318" s="328"/>
      <c r="M5318" s="326"/>
      <c r="N5318" s="326"/>
      <c r="O5318" s="327">
        <v>0.22</v>
      </c>
      <c r="P5318" s="326"/>
      <c r="Q5318" s="290">
        <v>0</v>
      </c>
    </row>
    <row r="5319" spans="1:17" hidden="1" outlineLevel="1" collapsed="1" x14ac:dyDescent="0.25">
      <c r="A5319" s="287"/>
      <c r="B5319" s="287"/>
      <c r="C5319" s="287"/>
      <c r="D5319" s="325">
        <v>100459573</v>
      </c>
      <c r="E5319" s="326"/>
      <c r="F5319" s="326"/>
      <c r="G5319" s="326"/>
      <c r="H5319" s="326"/>
      <c r="I5319" s="327">
        <v>0.09</v>
      </c>
      <c r="J5319" s="326"/>
      <c r="K5319" s="326"/>
      <c r="L5319" s="328"/>
      <c r="M5319" s="326"/>
      <c r="N5319" s="326"/>
      <c r="O5319" s="327">
        <v>0.09</v>
      </c>
      <c r="P5319" s="326"/>
      <c r="Q5319" s="290">
        <v>0</v>
      </c>
    </row>
    <row r="5320" spans="1:17" hidden="1" outlineLevel="1" collapsed="1" x14ac:dyDescent="0.25">
      <c r="A5320" s="287"/>
      <c r="B5320" s="287"/>
      <c r="C5320" s="287"/>
      <c r="D5320" s="325">
        <v>100459616</v>
      </c>
      <c r="E5320" s="326"/>
      <c r="F5320" s="326"/>
      <c r="G5320" s="326"/>
      <c r="H5320" s="326"/>
      <c r="I5320" s="327">
        <v>0.67</v>
      </c>
      <c r="J5320" s="326"/>
      <c r="K5320" s="326"/>
      <c r="L5320" s="328"/>
      <c r="M5320" s="326"/>
      <c r="N5320" s="326"/>
      <c r="O5320" s="327">
        <v>0.67</v>
      </c>
      <c r="P5320" s="326"/>
      <c r="Q5320" s="290">
        <v>0</v>
      </c>
    </row>
    <row r="5321" spans="1:17" hidden="1" outlineLevel="1" collapsed="1" x14ac:dyDescent="0.25">
      <c r="A5321" s="287"/>
      <c r="B5321" s="287"/>
      <c r="C5321" s="287"/>
      <c r="D5321" s="325">
        <v>100459650</v>
      </c>
      <c r="E5321" s="326"/>
      <c r="F5321" s="326"/>
      <c r="G5321" s="326"/>
      <c r="H5321" s="326"/>
      <c r="I5321" s="327">
        <v>0.25</v>
      </c>
      <c r="J5321" s="326"/>
      <c r="K5321" s="326"/>
      <c r="L5321" s="328"/>
      <c r="M5321" s="326"/>
      <c r="N5321" s="326"/>
      <c r="O5321" s="327">
        <v>0.25</v>
      </c>
      <c r="P5321" s="326"/>
      <c r="Q5321" s="290">
        <v>0</v>
      </c>
    </row>
    <row r="5322" spans="1:17" hidden="1" outlineLevel="1" collapsed="1" x14ac:dyDescent="0.25">
      <c r="A5322" s="287"/>
      <c r="B5322" s="287"/>
      <c r="C5322" s="287"/>
      <c r="D5322" s="325">
        <v>100459715</v>
      </c>
      <c r="E5322" s="326"/>
      <c r="F5322" s="326"/>
      <c r="G5322" s="326"/>
      <c r="H5322" s="326"/>
      <c r="I5322" s="327">
        <v>0.28000000000000003</v>
      </c>
      <c r="J5322" s="326"/>
      <c r="K5322" s="326"/>
      <c r="L5322" s="328"/>
      <c r="M5322" s="326"/>
      <c r="N5322" s="326"/>
      <c r="O5322" s="327">
        <v>0.28000000000000003</v>
      </c>
      <c r="P5322" s="326"/>
      <c r="Q5322" s="290">
        <v>0</v>
      </c>
    </row>
    <row r="5323" spans="1:17" hidden="1" outlineLevel="1" collapsed="1" x14ac:dyDescent="0.25">
      <c r="A5323" s="287"/>
      <c r="B5323" s="287"/>
      <c r="C5323" s="287"/>
      <c r="D5323" s="325">
        <v>100459753</v>
      </c>
      <c r="E5323" s="326"/>
      <c r="F5323" s="326"/>
      <c r="G5323" s="326"/>
      <c r="H5323" s="326"/>
      <c r="I5323" s="327">
        <v>0.5</v>
      </c>
      <c r="J5323" s="326"/>
      <c r="K5323" s="326"/>
      <c r="L5323" s="328"/>
      <c r="M5323" s="326"/>
      <c r="N5323" s="326"/>
      <c r="O5323" s="327">
        <v>0.5</v>
      </c>
      <c r="P5323" s="326"/>
      <c r="Q5323" s="290">
        <v>0</v>
      </c>
    </row>
    <row r="5324" spans="1:17" hidden="1" outlineLevel="1" collapsed="1" x14ac:dyDescent="0.25">
      <c r="A5324" s="287"/>
      <c r="B5324" s="287"/>
      <c r="C5324" s="287"/>
      <c r="D5324" s="325">
        <v>100459754</v>
      </c>
      <c r="E5324" s="326"/>
      <c r="F5324" s="326"/>
      <c r="G5324" s="326"/>
      <c r="H5324" s="326"/>
      <c r="I5324" s="327">
        <v>0.38</v>
      </c>
      <c r="J5324" s="326"/>
      <c r="K5324" s="326"/>
      <c r="L5324" s="328"/>
      <c r="M5324" s="326"/>
      <c r="N5324" s="326"/>
      <c r="O5324" s="327">
        <v>0.38</v>
      </c>
      <c r="P5324" s="326"/>
      <c r="Q5324" s="290">
        <v>0</v>
      </c>
    </row>
    <row r="5325" spans="1:17" hidden="1" outlineLevel="1" collapsed="1" x14ac:dyDescent="0.25">
      <c r="A5325" s="287"/>
      <c r="B5325" s="287"/>
      <c r="C5325" s="287"/>
      <c r="D5325" s="325">
        <v>100459759</v>
      </c>
      <c r="E5325" s="326"/>
      <c r="F5325" s="326"/>
      <c r="G5325" s="326"/>
      <c r="H5325" s="326"/>
      <c r="I5325" s="327">
        <v>0.5</v>
      </c>
      <c r="J5325" s="326"/>
      <c r="K5325" s="326"/>
      <c r="L5325" s="328"/>
      <c r="M5325" s="326"/>
      <c r="N5325" s="326"/>
      <c r="O5325" s="327">
        <v>0.5</v>
      </c>
      <c r="P5325" s="326"/>
      <c r="Q5325" s="290">
        <v>0</v>
      </c>
    </row>
    <row r="5326" spans="1:17" hidden="1" outlineLevel="1" collapsed="1" x14ac:dyDescent="0.25">
      <c r="A5326" s="287"/>
      <c r="B5326" s="287"/>
      <c r="C5326" s="287"/>
      <c r="D5326" s="325">
        <v>100459012</v>
      </c>
      <c r="E5326" s="326"/>
      <c r="F5326" s="326"/>
      <c r="G5326" s="326"/>
      <c r="H5326" s="326"/>
      <c r="I5326" s="327">
        <v>0.41</v>
      </c>
      <c r="J5326" s="326"/>
      <c r="K5326" s="326"/>
      <c r="L5326" s="328"/>
      <c r="M5326" s="326"/>
      <c r="N5326" s="326"/>
      <c r="O5326" s="327">
        <v>0.41</v>
      </c>
      <c r="P5326" s="326"/>
      <c r="Q5326" s="290">
        <v>0</v>
      </c>
    </row>
    <row r="5327" spans="1:17" hidden="1" outlineLevel="1" collapsed="1" x14ac:dyDescent="0.25">
      <c r="A5327" s="287"/>
      <c r="B5327" s="287"/>
      <c r="C5327" s="287"/>
      <c r="D5327" s="325">
        <v>100459039</v>
      </c>
      <c r="E5327" s="326"/>
      <c r="F5327" s="326"/>
      <c r="G5327" s="326"/>
      <c r="H5327" s="326"/>
      <c r="I5327" s="327">
        <v>1.06</v>
      </c>
      <c r="J5327" s="326"/>
      <c r="K5327" s="326"/>
      <c r="L5327" s="328"/>
      <c r="M5327" s="326"/>
      <c r="N5327" s="326"/>
      <c r="O5327" s="327">
        <v>1.06</v>
      </c>
      <c r="P5327" s="326"/>
      <c r="Q5327" s="290">
        <v>0</v>
      </c>
    </row>
    <row r="5328" spans="1:17" hidden="1" outlineLevel="1" collapsed="1" x14ac:dyDescent="0.25">
      <c r="A5328" s="287"/>
      <c r="B5328" s="287"/>
      <c r="C5328" s="287"/>
      <c r="D5328" s="325">
        <v>100459117</v>
      </c>
      <c r="E5328" s="326"/>
      <c r="F5328" s="326"/>
      <c r="G5328" s="326"/>
      <c r="H5328" s="326"/>
      <c r="I5328" s="327">
        <v>0.69</v>
      </c>
      <c r="J5328" s="326"/>
      <c r="K5328" s="326"/>
      <c r="L5328" s="328"/>
      <c r="M5328" s="326"/>
      <c r="N5328" s="326"/>
      <c r="O5328" s="327">
        <v>0.69</v>
      </c>
      <c r="P5328" s="326"/>
      <c r="Q5328" s="290">
        <v>0</v>
      </c>
    </row>
    <row r="5329" spans="1:17" hidden="1" outlineLevel="1" collapsed="1" x14ac:dyDescent="0.25">
      <c r="A5329" s="287"/>
      <c r="B5329" s="287"/>
      <c r="C5329" s="287"/>
      <c r="D5329" s="325">
        <v>100459129</v>
      </c>
      <c r="E5329" s="326"/>
      <c r="F5329" s="326"/>
      <c r="G5329" s="326"/>
      <c r="H5329" s="326"/>
      <c r="I5329" s="327">
        <v>1.1299999999999999</v>
      </c>
      <c r="J5329" s="326"/>
      <c r="K5329" s="326"/>
      <c r="L5329" s="328"/>
      <c r="M5329" s="326"/>
      <c r="N5329" s="326"/>
      <c r="O5329" s="327">
        <v>1.1299999999999999</v>
      </c>
      <c r="P5329" s="326"/>
      <c r="Q5329" s="290">
        <v>0</v>
      </c>
    </row>
    <row r="5330" spans="1:17" hidden="1" outlineLevel="1" collapsed="1" x14ac:dyDescent="0.25">
      <c r="A5330" s="287"/>
      <c r="B5330" s="287"/>
      <c r="C5330" s="287"/>
      <c r="D5330" s="325">
        <v>100459141</v>
      </c>
      <c r="E5330" s="326"/>
      <c r="F5330" s="326"/>
      <c r="G5330" s="326"/>
      <c r="H5330" s="326"/>
      <c r="I5330" s="327">
        <v>0.56000000000000005</v>
      </c>
      <c r="J5330" s="326"/>
      <c r="K5330" s="326"/>
      <c r="L5330" s="328"/>
      <c r="M5330" s="326"/>
      <c r="N5330" s="326"/>
      <c r="O5330" s="327">
        <v>0.56000000000000005</v>
      </c>
      <c r="P5330" s="326"/>
      <c r="Q5330" s="290">
        <v>0</v>
      </c>
    </row>
    <row r="5331" spans="1:17" hidden="1" outlineLevel="1" collapsed="1" x14ac:dyDescent="0.25">
      <c r="A5331" s="287"/>
      <c r="B5331" s="287"/>
      <c r="C5331" s="287"/>
      <c r="D5331" s="325">
        <v>100458699</v>
      </c>
      <c r="E5331" s="326"/>
      <c r="F5331" s="326"/>
      <c r="G5331" s="326"/>
      <c r="H5331" s="326"/>
      <c r="I5331" s="327">
        <v>0.26</v>
      </c>
      <c r="J5331" s="326"/>
      <c r="K5331" s="326"/>
      <c r="L5331" s="328"/>
      <c r="M5331" s="326"/>
      <c r="N5331" s="326"/>
      <c r="O5331" s="327">
        <v>0.26</v>
      </c>
      <c r="P5331" s="326"/>
      <c r="Q5331" s="290">
        <v>0</v>
      </c>
    </row>
    <row r="5332" spans="1:17" hidden="1" outlineLevel="1" collapsed="1" x14ac:dyDescent="0.25">
      <c r="A5332" s="287"/>
      <c r="B5332" s="287"/>
      <c r="C5332" s="287"/>
      <c r="D5332" s="325">
        <v>100458786</v>
      </c>
      <c r="E5332" s="326"/>
      <c r="F5332" s="326"/>
      <c r="G5332" s="326"/>
      <c r="H5332" s="326"/>
      <c r="I5332" s="327">
        <v>0.28000000000000003</v>
      </c>
      <c r="J5332" s="326"/>
      <c r="K5332" s="326"/>
      <c r="L5332" s="328"/>
      <c r="M5332" s="326"/>
      <c r="N5332" s="326"/>
      <c r="O5332" s="327">
        <v>0.28000000000000003</v>
      </c>
      <c r="P5332" s="326"/>
      <c r="Q5332" s="290">
        <v>0</v>
      </c>
    </row>
    <row r="5333" spans="1:17" hidden="1" outlineLevel="1" collapsed="1" x14ac:dyDescent="0.25">
      <c r="A5333" s="287"/>
      <c r="B5333" s="287"/>
      <c r="C5333" s="287"/>
      <c r="D5333" s="325">
        <v>100458825</v>
      </c>
      <c r="E5333" s="326"/>
      <c r="F5333" s="326"/>
      <c r="G5333" s="326"/>
      <c r="H5333" s="326"/>
      <c r="I5333" s="327">
        <v>0.41</v>
      </c>
      <c r="J5333" s="326"/>
      <c r="K5333" s="326"/>
      <c r="L5333" s="328"/>
      <c r="M5333" s="326"/>
      <c r="N5333" s="326"/>
      <c r="O5333" s="327">
        <v>0.41</v>
      </c>
      <c r="P5333" s="326"/>
      <c r="Q5333" s="290">
        <v>0</v>
      </c>
    </row>
    <row r="5334" spans="1:17" hidden="1" outlineLevel="1" collapsed="1" x14ac:dyDescent="0.25">
      <c r="A5334" s="287"/>
      <c r="B5334" s="287"/>
      <c r="C5334" s="287"/>
      <c r="D5334" s="325">
        <v>100458835</v>
      </c>
      <c r="E5334" s="326"/>
      <c r="F5334" s="326"/>
      <c r="G5334" s="326"/>
      <c r="H5334" s="326"/>
      <c r="I5334" s="327">
        <v>0.17</v>
      </c>
      <c r="J5334" s="326"/>
      <c r="K5334" s="326"/>
      <c r="L5334" s="328"/>
      <c r="M5334" s="326"/>
      <c r="N5334" s="326"/>
      <c r="O5334" s="327">
        <v>0.17</v>
      </c>
      <c r="P5334" s="326"/>
      <c r="Q5334" s="290">
        <v>0</v>
      </c>
    </row>
    <row r="5335" spans="1:17" hidden="1" outlineLevel="1" collapsed="1" x14ac:dyDescent="0.25">
      <c r="A5335" s="287"/>
      <c r="B5335" s="287"/>
      <c r="C5335" s="287"/>
      <c r="D5335" s="325">
        <v>100458847</v>
      </c>
      <c r="E5335" s="326"/>
      <c r="F5335" s="326"/>
      <c r="G5335" s="326"/>
      <c r="H5335" s="326"/>
      <c r="I5335" s="327">
        <v>0.56999999999999995</v>
      </c>
      <c r="J5335" s="326"/>
      <c r="K5335" s="326"/>
      <c r="L5335" s="328"/>
      <c r="M5335" s="326"/>
      <c r="N5335" s="326"/>
      <c r="O5335" s="327">
        <v>0.56999999999999995</v>
      </c>
      <c r="P5335" s="326"/>
      <c r="Q5335" s="290">
        <v>0</v>
      </c>
    </row>
    <row r="5336" spans="1:17" hidden="1" outlineLevel="1" collapsed="1" x14ac:dyDescent="0.25">
      <c r="A5336" s="287"/>
      <c r="B5336" s="287"/>
      <c r="C5336" s="287"/>
      <c r="D5336" s="325">
        <v>100458916</v>
      </c>
      <c r="E5336" s="326"/>
      <c r="F5336" s="326"/>
      <c r="G5336" s="326"/>
      <c r="H5336" s="326"/>
      <c r="I5336" s="327">
        <v>0.16</v>
      </c>
      <c r="J5336" s="326"/>
      <c r="K5336" s="326"/>
      <c r="L5336" s="328"/>
      <c r="M5336" s="326"/>
      <c r="N5336" s="326"/>
      <c r="O5336" s="327">
        <v>0.16</v>
      </c>
      <c r="P5336" s="326"/>
      <c r="Q5336" s="290">
        <v>0</v>
      </c>
    </row>
    <row r="5337" spans="1:17" hidden="1" outlineLevel="1" collapsed="1" x14ac:dyDescent="0.25">
      <c r="A5337" s="287"/>
      <c r="B5337" s="287"/>
      <c r="C5337" s="287"/>
      <c r="D5337" s="325">
        <v>100458919</v>
      </c>
      <c r="E5337" s="326"/>
      <c r="F5337" s="326"/>
      <c r="G5337" s="326"/>
      <c r="H5337" s="326"/>
      <c r="I5337" s="327">
        <v>0.22</v>
      </c>
      <c r="J5337" s="326"/>
      <c r="K5337" s="326"/>
      <c r="L5337" s="328"/>
      <c r="M5337" s="326"/>
      <c r="N5337" s="326"/>
      <c r="O5337" s="327">
        <v>0.22</v>
      </c>
      <c r="P5337" s="326"/>
      <c r="Q5337" s="290">
        <v>0</v>
      </c>
    </row>
    <row r="5338" spans="1:17" hidden="1" outlineLevel="1" collapsed="1" x14ac:dyDescent="0.25">
      <c r="A5338" s="287"/>
      <c r="B5338" s="287"/>
      <c r="C5338" s="287"/>
      <c r="D5338" s="325">
        <v>100458924</v>
      </c>
      <c r="E5338" s="326"/>
      <c r="F5338" s="326"/>
      <c r="G5338" s="326"/>
      <c r="H5338" s="326"/>
      <c r="I5338" s="327">
        <v>0.22</v>
      </c>
      <c r="J5338" s="326"/>
      <c r="K5338" s="326"/>
      <c r="L5338" s="328"/>
      <c r="M5338" s="326"/>
      <c r="N5338" s="326"/>
      <c r="O5338" s="327">
        <v>0.22</v>
      </c>
      <c r="P5338" s="326"/>
      <c r="Q5338" s="290">
        <v>0</v>
      </c>
    </row>
    <row r="5339" spans="1:17" hidden="1" outlineLevel="1" collapsed="1" x14ac:dyDescent="0.25">
      <c r="A5339" s="287"/>
      <c r="B5339" s="287"/>
      <c r="C5339" s="287"/>
      <c r="D5339" s="325">
        <v>100460660</v>
      </c>
      <c r="E5339" s="326"/>
      <c r="F5339" s="326"/>
      <c r="G5339" s="326"/>
      <c r="H5339" s="326"/>
      <c r="I5339" s="327">
        <v>0.25</v>
      </c>
      <c r="J5339" s="326"/>
      <c r="K5339" s="326"/>
      <c r="L5339" s="328"/>
      <c r="M5339" s="326"/>
      <c r="N5339" s="326"/>
      <c r="O5339" s="327">
        <v>0.25</v>
      </c>
      <c r="P5339" s="326"/>
      <c r="Q5339" s="290">
        <v>0</v>
      </c>
    </row>
    <row r="5340" spans="1:17" hidden="1" outlineLevel="1" collapsed="1" x14ac:dyDescent="0.25">
      <c r="A5340" s="287"/>
      <c r="B5340" s="287"/>
      <c r="C5340" s="287"/>
      <c r="D5340" s="325">
        <v>100460665</v>
      </c>
      <c r="E5340" s="326"/>
      <c r="F5340" s="326"/>
      <c r="G5340" s="326"/>
      <c r="H5340" s="326"/>
      <c r="I5340" s="327">
        <v>0.15</v>
      </c>
      <c r="J5340" s="326"/>
      <c r="K5340" s="326"/>
      <c r="L5340" s="328"/>
      <c r="M5340" s="326"/>
      <c r="N5340" s="326"/>
      <c r="O5340" s="327">
        <v>0.15</v>
      </c>
      <c r="P5340" s="326"/>
      <c r="Q5340" s="290">
        <v>0</v>
      </c>
    </row>
    <row r="5341" spans="1:17" hidden="1" outlineLevel="1" collapsed="1" x14ac:dyDescent="0.25">
      <c r="A5341" s="287"/>
      <c r="B5341" s="287"/>
      <c r="C5341" s="287"/>
      <c r="D5341" s="325">
        <v>100460681</v>
      </c>
      <c r="E5341" s="326"/>
      <c r="F5341" s="326"/>
      <c r="G5341" s="326"/>
      <c r="H5341" s="326"/>
      <c r="I5341" s="327">
        <v>0.16</v>
      </c>
      <c r="J5341" s="326"/>
      <c r="K5341" s="326"/>
      <c r="L5341" s="328"/>
      <c r="M5341" s="326"/>
      <c r="N5341" s="326"/>
      <c r="O5341" s="327">
        <v>0.16</v>
      </c>
      <c r="P5341" s="326"/>
      <c r="Q5341" s="290">
        <v>0</v>
      </c>
    </row>
    <row r="5342" spans="1:17" hidden="1" outlineLevel="1" collapsed="1" x14ac:dyDescent="0.25">
      <c r="A5342" s="287"/>
      <c r="B5342" s="287"/>
      <c r="C5342" s="287"/>
      <c r="D5342" s="325">
        <v>100460688</v>
      </c>
      <c r="E5342" s="326"/>
      <c r="F5342" s="326"/>
      <c r="G5342" s="326"/>
      <c r="H5342" s="326"/>
      <c r="I5342" s="327">
        <v>0.15</v>
      </c>
      <c r="J5342" s="326"/>
      <c r="K5342" s="326"/>
      <c r="L5342" s="328"/>
      <c r="M5342" s="326"/>
      <c r="N5342" s="326"/>
      <c r="O5342" s="327">
        <v>0.15</v>
      </c>
      <c r="P5342" s="326"/>
      <c r="Q5342" s="290">
        <v>0</v>
      </c>
    </row>
    <row r="5343" spans="1:17" hidden="1" outlineLevel="1" collapsed="1" x14ac:dyDescent="0.25">
      <c r="A5343" s="287"/>
      <c r="B5343" s="287"/>
      <c r="C5343" s="287"/>
      <c r="D5343" s="325">
        <v>100460737</v>
      </c>
      <c r="E5343" s="326"/>
      <c r="F5343" s="326"/>
      <c r="G5343" s="326"/>
      <c r="H5343" s="326"/>
      <c r="I5343" s="327">
        <v>0.33</v>
      </c>
      <c r="J5343" s="326"/>
      <c r="K5343" s="326"/>
      <c r="L5343" s="328"/>
      <c r="M5343" s="326"/>
      <c r="N5343" s="326"/>
      <c r="O5343" s="327">
        <v>0.33</v>
      </c>
      <c r="P5343" s="326"/>
      <c r="Q5343" s="290">
        <v>0</v>
      </c>
    </row>
    <row r="5344" spans="1:17" hidden="1" outlineLevel="1" collapsed="1" x14ac:dyDescent="0.25">
      <c r="A5344" s="287"/>
      <c r="B5344" s="287"/>
      <c r="C5344" s="287"/>
      <c r="D5344" s="325">
        <v>100460071</v>
      </c>
      <c r="E5344" s="326"/>
      <c r="F5344" s="326"/>
      <c r="G5344" s="326"/>
      <c r="H5344" s="326"/>
      <c r="I5344" s="327">
        <v>0.13</v>
      </c>
      <c r="J5344" s="326"/>
      <c r="K5344" s="326"/>
      <c r="L5344" s="328"/>
      <c r="M5344" s="326"/>
      <c r="N5344" s="326"/>
      <c r="O5344" s="327">
        <v>0.13</v>
      </c>
      <c r="P5344" s="326"/>
      <c r="Q5344" s="290">
        <v>0</v>
      </c>
    </row>
    <row r="5345" spans="1:17" hidden="1" outlineLevel="1" collapsed="1" x14ac:dyDescent="0.25">
      <c r="A5345" s="287"/>
      <c r="B5345" s="287"/>
      <c r="C5345" s="287"/>
      <c r="D5345" s="325">
        <v>100460880</v>
      </c>
      <c r="E5345" s="326"/>
      <c r="F5345" s="326"/>
      <c r="G5345" s="326"/>
      <c r="H5345" s="326"/>
      <c r="I5345" s="327">
        <v>0.35</v>
      </c>
      <c r="J5345" s="326"/>
      <c r="K5345" s="326"/>
      <c r="L5345" s="328"/>
      <c r="M5345" s="326"/>
      <c r="N5345" s="326"/>
      <c r="O5345" s="327">
        <v>0.35</v>
      </c>
      <c r="P5345" s="326"/>
      <c r="Q5345" s="290">
        <v>0</v>
      </c>
    </row>
    <row r="5346" spans="1:17" hidden="1" outlineLevel="1" collapsed="1" x14ac:dyDescent="0.25">
      <c r="A5346" s="287"/>
      <c r="B5346" s="287"/>
      <c r="C5346" s="287"/>
      <c r="D5346" s="325">
        <v>100460896</v>
      </c>
      <c r="E5346" s="326"/>
      <c r="F5346" s="326"/>
      <c r="G5346" s="326"/>
      <c r="H5346" s="326"/>
      <c r="I5346" s="327">
        <v>0.79</v>
      </c>
      <c r="J5346" s="326"/>
      <c r="K5346" s="326"/>
      <c r="L5346" s="328"/>
      <c r="M5346" s="326"/>
      <c r="N5346" s="326"/>
      <c r="O5346" s="327">
        <v>0.79</v>
      </c>
      <c r="P5346" s="326"/>
      <c r="Q5346" s="290">
        <v>0</v>
      </c>
    </row>
    <row r="5347" spans="1:17" hidden="1" outlineLevel="1" collapsed="1" x14ac:dyDescent="0.25">
      <c r="A5347" s="287"/>
      <c r="B5347" s="287"/>
      <c r="C5347" s="287"/>
      <c r="D5347" s="325">
        <v>100460902</v>
      </c>
      <c r="E5347" s="326"/>
      <c r="F5347" s="326"/>
      <c r="G5347" s="326"/>
      <c r="H5347" s="326"/>
      <c r="I5347" s="327">
        <v>1.25</v>
      </c>
      <c r="J5347" s="326"/>
      <c r="K5347" s="326"/>
      <c r="L5347" s="328"/>
      <c r="M5347" s="326"/>
      <c r="N5347" s="326"/>
      <c r="O5347" s="327">
        <v>1.25</v>
      </c>
      <c r="P5347" s="326"/>
      <c r="Q5347" s="290">
        <v>0</v>
      </c>
    </row>
    <row r="5348" spans="1:17" hidden="1" outlineLevel="1" collapsed="1" x14ac:dyDescent="0.25">
      <c r="A5348" s="287"/>
      <c r="B5348" s="287"/>
      <c r="C5348" s="287"/>
      <c r="D5348" s="325">
        <v>100460920</v>
      </c>
      <c r="E5348" s="326"/>
      <c r="F5348" s="326"/>
      <c r="G5348" s="326"/>
      <c r="H5348" s="326"/>
      <c r="I5348" s="327">
        <v>0.09</v>
      </c>
      <c r="J5348" s="326"/>
      <c r="K5348" s="326"/>
      <c r="L5348" s="328"/>
      <c r="M5348" s="326"/>
      <c r="N5348" s="326"/>
      <c r="O5348" s="327">
        <v>0.09</v>
      </c>
      <c r="P5348" s="326"/>
      <c r="Q5348" s="290">
        <v>0</v>
      </c>
    </row>
    <row r="5349" spans="1:17" hidden="1" outlineLevel="1" collapsed="1" x14ac:dyDescent="0.25">
      <c r="A5349" s="287"/>
      <c r="B5349" s="287"/>
      <c r="C5349" s="287"/>
      <c r="D5349" s="325">
        <v>100460933</v>
      </c>
      <c r="E5349" s="326"/>
      <c r="F5349" s="326"/>
      <c r="G5349" s="326"/>
      <c r="H5349" s="326"/>
      <c r="I5349" s="327">
        <v>0.19</v>
      </c>
      <c r="J5349" s="326"/>
      <c r="K5349" s="326"/>
      <c r="L5349" s="328"/>
      <c r="M5349" s="326"/>
      <c r="N5349" s="326"/>
      <c r="O5349" s="327">
        <v>0.19</v>
      </c>
      <c r="P5349" s="326"/>
      <c r="Q5349" s="290">
        <v>0</v>
      </c>
    </row>
    <row r="5350" spans="1:17" hidden="1" outlineLevel="1" collapsed="1" x14ac:dyDescent="0.25">
      <c r="A5350" s="287"/>
      <c r="B5350" s="287"/>
      <c r="C5350" s="287"/>
      <c r="D5350" s="325">
        <v>100460937</v>
      </c>
      <c r="E5350" s="326"/>
      <c r="F5350" s="326"/>
      <c r="G5350" s="326"/>
      <c r="H5350" s="326"/>
      <c r="I5350" s="327">
        <v>0.17</v>
      </c>
      <c r="J5350" s="326"/>
      <c r="K5350" s="326"/>
      <c r="L5350" s="328"/>
      <c r="M5350" s="326"/>
      <c r="N5350" s="326"/>
      <c r="O5350" s="327">
        <v>0.17</v>
      </c>
      <c r="P5350" s="326"/>
      <c r="Q5350" s="290">
        <v>0</v>
      </c>
    </row>
    <row r="5351" spans="1:17" hidden="1" outlineLevel="1" collapsed="1" x14ac:dyDescent="0.25">
      <c r="A5351" s="287"/>
      <c r="B5351" s="287"/>
      <c r="C5351" s="287"/>
      <c r="D5351" s="325">
        <v>100460942</v>
      </c>
      <c r="E5351" s="326"/>
      <c r="F5351" s="326"/>
      <c r="G5351" s="326"/>
      <c r="H5351" s="326"/>
      <c r="I5351" s="327">
        <v>0.17</v>
      </c>
      <c r="J5351" s="326"/>
      <c r="K5351" s="326"/>
      <c r="L5351" s="328"/>
      <c r="M5351" s="326"/>
      <c r="N5351" s="326"/>
      <c r="O5351" s="327">
        <v>0.17</v>
      </c>
      <c r="P5351" s="326"/>
      <c r="Q5351" s="290">
        <v>0</v>
      </c>
    </row>
    <row r="5352" spans="1:17" hidden="1" outlineLevel="1" collapsed="1" x14ac:dyDescent="0.25">
      <c r="A5352" s="287"/>
      <c r="B5352" s="287"/>
      <c r="C5352" s="287"/>
      <c r="D5352" s="325">
        <v>100460943</v>
      </c>
      <c r="E5352" s="326"/>
      <c r="F5352" s="326"/>
      <c r="G5352" s="326"/>
      <c r="H5352" s="326"/>
      <c r="I5352" s="327">
        <v>0.55000000000000004</v>
      </c>
      <c r="J5352" s="326"/>
      <c r="K5352" s="326"/>
      <c r="L5352" s="328"/>
      <c r="M5352" s="326"/>
      <c r="N5352" s="326"/>
      <c r="O5352" s="327">
        <v>0.55000000000000004</v>
      </c>
      <c r="P5352" s="326"/>
      <c r="Q5352" s="290">
        <v>0</v>
      </c>
    </row>
    <row r="5353" spans="1:17" hidden="1" outlineLevel="1" collapsed="1" x14ac:dyDescent="0.25">
      <c r="A5353" s="287"/>
      <c r="B5353" s="287"/>
      <c r="C5353" s="287"/>
      <c r="D5353" s="325">
        <v>100460999</v>
      </c>
      <c r="E5353" s="326"/>
      <c r="F5353" s="326"/>
      <c r="G5353" s="326"/>
      <c r="H5353" s="326"/>
      <c r="I5353" s="327">
        <v>0.08</v>
      </c>
      <c r="J5353" s="326"/>
      <c r="K5353" s="326"/>
      <c r="L5353" s="328"/>
      <c r="M5353" s="326"/>
      <c r="N5353" s="326"/>
      <c r="O5353" s="327">
        <v>0.08</v>
      </c>
      <c r="P5353" s="326"/>
      <c r="Q5353" s="290">
        <v>0</v>
      </c>
    </row>
    <row r="5354" spans="1:17" hidden="1" outlineLevel="1" collapsed="1" x14ac:dyDescent="0.25">
      <c r="A5354" s="287"/>
      <c r="B5354" s="287"/>
      <c r="C5354" s="287"/>
      <c r="D5354" s="325">
        <v>100461010</v>
      </c>
      <c r="E5354" s="326"/>
      <c r="F5354" s="326"/>
      <c r="G5354" s="326"/>
      <c r="H5354" s="326"/>
      <c r="I5354" s="327">
        <v>0.12</v>
      </c>
      <c r="J5354" s="326"/>
      <c r="K5354" s="326"/>
      <c r="L5354" s="328"/>
      <c r="M5354" s="326"/>
      <c r="N5354" s="326"/>
      <c r="O5354" s="327">
        <v>0.12</v>
      </c>
      <c r="P5354" s="326"/>
      <c r="Q5354" s="290">
        <v>0</v>
      </c>
    </row>
    <row r="5355" spans="1:17" hidden="1" outlineLevel="1" collapsed="1" x14ac:dyDescent="0.25">
      <c r="A5355" s="287"/>
      <c r="B5355" s="287"/>
      <c r="C5355" s="287"/>
      <c r="D5355" s="325">
        <v>100460852</v>
      </c>
      <c r="E5355" s="326"/>
      <c r="F5355" s="326"/>
      <c r="G5355" s="326"/>
      <c r="H5355" s="326"/>
      <c r="I5355" s="327">
        <v>2.5</v>
      </c>
      <c r="J5355" s="326"/>
      <c r="K5355" s="326"/>
      <c r="L5355" s="328"/>
      <c r="M5355" s="326"/>
      <c r="N5355" s="326"/>
      <c r="O5355" s="327">
        <v>2.5</v>
      </c>
      <c r="P5355" s="326"/>
      <c r="Q5355" s="290">
        <v>0</v>
      </c>
    </row>
    <row r="5356" spans="1:17" hidden="1" outlineLevel="1" collapsed="1" x14ac:dyDescent="0.25">
      <c r="A5356" s="287"/>
      <c r="B5356" s="287"/>
      <c r="C5356" s="287"/>
      <c r="D5356" s="325">
        <v>100461032</v>
      </c>
      <c r="E5356" s="326"/>
      <c r="F5356" s="326"/>
      <c r="G5356" s="326"/>
      <c r="H5356" s="326"/>
      <c r="I5356" s="327">
        <v>0.3</v>
      </c>
      <c r="J5356" s="326"/>
      <c r="K5356" s="326"/>
      <c r="L5356" s="328"/>
      <c r="M5356" s="326"/>
      <c r="N5356" s="326"/>
      <c r="O5356" s="327">
        <v>0.3</v>
      </c>
      <c r="P5356" s="326"/>
      <c r="Q5356" s="290">
        <v>0</v>
      </c>
    </row>
    <row r="5357" spans="1:17" hidden="1" outlineLevel="1" collapsed="1" x14ac:dyDescent="0.25">
      <c r="A5357" s="287"/>
      <c r="B5357" s="287"/>
      <c r="C5357" s="287"/>
      <c r="D5357" s="325">
        <v>100461068</v>
      </c>
      <c r="E5357" s="326"/>
      <c r="F5357" s="326"/>
      <c r="G5357" s="326"/>
      <c r="H5357" s="326"/>
      <c r="I5357" s="327">
        <v>0.19</v>
      </c>
      <c r="J5357" s="326"/>
      <c r="K5357" s="326"/>
      <c r="L5357" s="328"/>
      <c r="M5357" s="326"/>
      <c r="N5357" s="326"/>
      <c r="O5357" s="327">
        <v>0.19</v>
      </c>
      <c r="P5357" s="326"/>
      <c r="Q5357" s="290">
        <v>0</v>
      </c>
    </row>
    <row r="5358" spans="1:17" hidden="1" outlineLevel="1" collapsed="1" x14ac:dyDescent="0.25">
      <c r="A5358" s="287"/>
      <c r="B5358" s="287"/>
      <c r="C5358" s="287"/>
      <c r="D5358" s="325">
        <v>100461073</v>
      </c>
      <c r="E5358" s="326"/>
      <c r="F5358" s="326"/>
      <c r="G5358" s="326"/>
      <c r="H5358" s="326"/>
      <c r="I5358" s="327">
        <v>0.26</v>
      </c>
      <c r="J5358" s="326"/>
      <c r="K5358" s="326"/>
      <c r="L5358" s="328"/>
      <c r="M5358" s="326"/>
      <c r="N5358" s="326"/>
      <c r="O5358" s="327">
        <v>0.26</v>
      </c>
      <c r="P5358" s="326"/>
      <c r="Q5358" s="290">
        <v>0</v>
      </c>
    </row>
    <row r="5359" spans="1:17" hidden="1" outlineLevel="1" collapsed="1" x14ac:dyDescent="0.25">
      <c r="A5359" s="287"/>
      <c r="B5359" s="287"/>
      <c r="C5359" s="287"/>
      <c r="D5359" s="325">
        <v>100461094</v>
      </c>
      <c r="E5359" s="326"/>
      <c r="F5359" s="326"/>
      <c r="G5359" s="326"/>
      <c r="H5359" s="326"/>
      <c r="I5359" s="327">
        <v>0.65</v>
      </c>
      <c r="J5359" s="326"/>
      <c r="K5359" s="326"/>
      <c r="L5359" s="328"/>
      <c r="M5359" s="326"/>
      <c r="N5359" s="326"/>
      <c r="O5359" s="327">
        <v>0.65</v>
      </c>
      <c r="P5359" s="326"/>
      <c r="Q5359" s="290">
        <v>0</v>
      </c>
    </row>
    <row r="5360" spans="1:17" hidden="1" outlineLevel="1" collapsed="1" x14ac:dyDescent="0.25">
      <c r="A5360" s="287"/>
      <c r="B5360" s="287"/>
      <c r="C5360" s="287"/>
      <c r="D5360" s="325">
        <v>100461123</v>
      </c>
      <c r="E5360" s="326"/>
      <c r="F5360" s="326"/>
      <c r="G5360" s="326"/>
      <c r="H5360" s="326"/>
      <c r="I5360" s="327">
        <v>0.66</v>
      </c>
      <c r="J5360" s="326"/>
      <c r="K5360" s="326"/>
      <c r="L5360" s="328"/>
      <c r="M5360" s="326"/>
      <c r="N5360" s="326"/>
      <c r="O5360" s="327">
        <v>0.66</v>
      </c>
      <c r="P5360" s="326"/>
      <c r="Q5360" s="290">
        <v>0</v>
      </c>
    </row>
    <row r="5361" spans="1:17" hidden="1" outlineLevel="1" collapsed="1" x14ac:dyDescent="0.25">
      <c r="A5361" s="287"/>
      <c r="B5361" s="287"/>
      <c r="C5361" s="287"/>
      <c r="D5361" s="325">
        <v>100461173</v>
      </c>
      <c r="E5361" s="326"/>
      <c r="F5361" s="326"/>
      <c r="G5361" s="326"/>
      <c r="H5361" s="326"/>
      <c r="I5361" s="327">
        <v>0.99</v>
      </c>
      <c r="J5361" s="326"/>
      <c r="K5361" s="326"/>
      <c r="L5361" s="328"/>
      <c r="M5361" s="326"/>
      <c r="N5361" s="326"/>
      <c r="O5361" s="327">
        <v>0.99</v>
      </c>
      <c r="P5361" s="326"/>
      <c r="Q5361" s="290">
        <v>0</v>
      </c>
    </row>
    <row r="5362" spans="1:17" hidden="1" outlineLevel="1" collapsed="1" x14ac:dyDescent="0.25">
      <c r="A5362" s="287"/>
      <c r="B5362" s="287"/>
      <c r="C5362" s="287"/>
      <c r="D5362" s="325">
        <v>100461192</v>
      </c>
      <c r="E5362" s="326"/>
      <c r="F5362" s="326"/>
      <c r="G5362" s="326"/>
      <c r="H5362" s="326"/>
      <c r="I5362" s="327">
        <v>0.51</v>
      </c>
      <c r="J5362" s="326"/>
      <c r="K5362" s="326"/>
      <c r="L5362" s="328"/>
      <c r="M5362" s="326"/>
      <c r="N5362" s="326"/>
      <c r="O5362" s="327">
        <v>0.51</v>
      </c>
      <c r="P5362" s="326"/>
      <c r="Q5362" s="290">
        <v>0</v>
      </c>
    </row>
    <row r="5363" spans="1:17" hidden="1" outlineLevel="1" collapsed="1" x14ac:dyDescent="0.25">
      <c r="A5363" s="287"/>
      <c r="B5363" s="287"/>
      <c r="C5363" s="287"/>
      <c r="D5363" s="325">
        <v>100461198</v>
      </c>
      <c r="E5363" s="326"/>
      <c r="F5363" s="326"/>
      <c r="G5363" s="326"/>
      <c r="H5363" s="326"/>
      <c r="I5363" s="327">
        <v>1.18</v>
      </c>
      <c r="J5363" s="326"/>
      <c r="K5363" s="326"/>
      <c r="L5363" s="328"/>
      <c r="M5363" s="326"/>
      <c r="N5363" s="326"/>
      <c r="O5363" s="327">
        <v>1.18</v>
      </c>
      <c r="P5363" s="326"/>
      <c r="Q5363" s="290">
        <v>0</v>
      </c>
    </row>
    <row r="5364" spans="1:17" hidden="1" outlineLevel="1" collapsed="1" x14ac:dyDescent="0.25">
      <c r="A5364" s="287"/>
      <c r="B5364" s="287"/>
      <c r="C5364" s="287"/>
      <c r="D5364" s="325">
        <v>100461528</v>
      </c>
      <c r="E5364" s="326"/>
      <c r="F5364" s="326"/>
      <c r="G5364" s="326"/>
      <c r="H5364" s="326"/>
      <c r="I5364" s="327">
        <v>0.24</v>
      </c>
      <c r="J5364" s="326"/>
      <c r="K5364" s="326"/>
      <c r="L5364" s="328"/>
      <c r="M5364" s="326"/>
      <c r="N5364" s="326"/>
      <c r="O5364" s="327">
        <v>0.24</v>
      </c>
      <c r="P5364" s="326"/>
      <c r="Q5364" s="290">
        <v>0</v>
      </c>
    </row>
    <row r="5365" spans="1:17" hidden="1" outlineLevel="1" collapsed="1" x14ac:dyDescent="0.25">
      <c r="A5365" s="287"/>
      <c r="B5365" s="287"/>
      <c r="C5365" s="287"/>
      <c r="D5365" s="325">
        <v>100461539</v>
      </c>
      <c r="E5365" s="326"/>
      <c r="F5365" s="326"/>
      <c r="G5365" s="326"/>
      <c r="H5365" s="326"/>
      <c r="I5365" s="327">
        <v>0.52</v>
      </c>
      <c r="J5365" s="326"/>
      <c r="K5365" s="326"/>
      <c r="L5365" s="328"/>
      <c r="M5365" s="326"/>
      <c r="N5365" s="326"/>
      <c r="O5365" s="327">
        <v>0.52</v>
      </c>
      <c r="P5365" s="326"/>
      <c r="Q5365" s="290">
        <v>0</v>
      </c>
    </row>
    <row r="5366" spans="1:17" hidden="1" outlineLevel="1" collapsed="1" x14ac:dyDescent="0.25">
      <c r="A5366" s="287"/>
      <c r="B5366" s="287"/>
      <c r="C5366" s="287"/>
      <c r="D5366" s="325">
        <v>100461598</v>
      </c>
      <c r="E5366" s="326"/>
      <c r="F5366" s="326"/>
      <c r="G5366" s="326"/>
      <c r="H5366" s="326"/>
      <c r="I5366" s="327">
        <v>0.3</v>
      </c>
      <c r="J5366" s="326"/>
      <c r="K5366" s="326"/>
      <c r="L5366" s="328"/>
      <c r="M5366" s="326"/>
      <c r="N5366" s="326"/>
      <c r="O5366" s="327">
        <v>0.3</v>
      </c>
      <c r="P5366" s="326"/>
      <c r="Q5366" s="290">
        <v>0</v>
      </c>
    </row>
    <row r="5367" spans="1:17" hidden="1" outlineLevel="1" collapsed="1" x14ac:dyDescent="0.25">
      <c r="A5367" s="287"/>
      <c r="B5367" s="287"/>
      <c r="C5367" s="287"/>
      <c r="D5367" s="325">
        <v>100461602</v>
      </c>
      <c r="E5367" s="326"/>
      <c r="F5367" s="326"/>
      <c r="G5367" s="326"/>
      <c r="H5367" s="326"/>
      <c r="I5367" s="327">
        <v>0.59</v>
      </c>
      <c r="J5367" s="326"/>
      <c r="K5367" s="326"/>
      <c r="L5367" s="328"/>
      <c r="M5367" s="326"/>
      <c r="N5367" s="326"/>
      <c r="O5367" s="327">
        <v>0.59</v>
      </c>
      <c r="P5367" s="326"/>
      <c r="Q5367" s="290">
        <v>0</v>
      </c>
    </row>
    <row r="5368" spans="1:17" hidden="1" outlineLevel="1" collapsed="1" x14ac:dyDescent="0.25">
      <c r="A5368" s="287"/>
      <c r="B5368" s="287"/>
      <c r="C5368" s="287"/>
      <c r="D5368" s="325">
        <v>100461430</v>
      </c>
      <c r="E5368" s="326"/>
      <c r="F5368" s="326"/>
      <c r="G5368" s="326"/>
      <c r="H5368" s="326"/>
      <c r="I5368" s="327">
        <v>0.33</v>
      </c>
      <c r="J5368" s="326"/>
      <c r="K5368" s="326"/>
      <c r="L5368" s="328"/>
      <c r="M5368" s="326"/>
      <c r="N5368" s="326"/>
      <c r="O5368" s="327">
        <v>0.33</v>
      </c>
      <c r="P5368" s="326"/>
      <c r="Q5368" s="290">
        <v>0</v>
      </c>
    </row>
    <row r="5369" spans="1:17" hidden="1" outlineLevel="1" collapsed="1" x14ac:dyDescent="0.25">
      <c r="A5369" s="287"/>
      <c r="B5369" s="287"/>
      <c r="C5369" s="287"/>
      <c r="D5369" s="325">
        <v>100461267</v>
      </c>
      <c r="E5369" s="326"/>
      <c r="F5369" s="326"/>
      <c r="G5369" s="326"/>
      <c r="H5369" s="326"/>
      <c r="I5369" s="327">
        <v>0.04</v>
      </c>
      <c r="J5369" s="326"/>
      <c r="K5369" s="326"/>
      <c r="L5369" s="328"/>
      <c r="M5369" s="326"/>
      <c r="N5369" s="326"/>
      <c r="O5369" s="327">
        <v>0.04</v>
      </c>
      <c r="P5369" s="326"/>
      <c r="Q5369" s="290">
        <v>0</v>
      </c>
    </row>
    <row r="5370" spans="1:17" hidden="1" outlineLevel="1" collapsed="1" x14ac:dyDescent="0.25">
      <c r="A5370" s="287"/>
      <c r="B5370" s="287"/>
      <c r="C5370" s="287"/>
      <c r="D5370" s="325">
        <v>100461144</v>
      </c>
      <c r="E5370" s="326"/>
      <c r="F5370" s="326"/>
      <c r="G5370" s="326"/>
      <c r="H5370" s="326"/>
      <c r="I5370" s="327">
        <v>1.18</v>
      </c>
      <c r="J5370" s="326"/>
      <c r="K5370" s="326"/>
      <c r="L5370" s="328"/>
      <c r="M5370" s="326"/>
      <c r="N5370" s="326"/>
      <c r="O5370" s="327">
        <v>1.18</v>
      </c>
      <c r="P5370" s="326"/>
      <c r="Q5370" s="290">
        <v>0</v>
      </c>
    </row>
    <row r="5371" spans="1:17" hidden="1" outlineLevel="1" collapsed="1" x14ac:dyDescent="0.25">
      <c r="A5371" s="287"/>
      <c r="B5371" s="287"/>
      <c r="C5371" s="287"/>
      <c r="D5371" s="325">
        <v>100461146</v>
      </c>
      <c r="E5371" s="326"/>
      <c r="F5371" s="326"/>
      <c r="G5371" s="326"/>
      <c r="H5371" s="326"/>
      <c r="I5371" s="327">
        <v>0.43</v>
      </c>
      <c r="J5371" s="326"/>
      <c r="K5371" s="326"/>
      <c r="L5371" s="328"/>
      <c r="M5371" s="326"/>
      <c r="N5371" s="326"/>
      <c r="O5371" s="327">
        <v>0.43</v>
      </c>
      <c r="P5371" s="326"/>
      <c r="Q5371" s="290">
        <v>0</v>
      </c>
    </row>
    <row r="5372" spans="1:17" hidden="1" outlineLevel="1" collapsed="1" x14ac:dyDescent="0.25">
      <c r="A5372" s="287"/>
      <c r="B5372" s="287"/>
      <c r="C5372" s="287"/>
      <c r="D5372" s="325">
        <v>100461250</v>
      </c>
      <c r="E5372" s="326"/>
      <c r="F5372" s="326"/>
      <c r="G5372" s="326"/>
      <c r="H5372" s="326"/>
      <c r="I5372" s="327">
        <v>0.18</v>
      </c>
      <c r="J5372" s="326"/>
      <c r="K5372" s="326"/>
      <c r="L5372" s="328"/>
      <c r="M5372" s="326"/>
      <c r="N5372" s="326"/>
      <c r="O5372" s="327">
        <v>0.18</v>
      </c>
      <c r="P5372" s="326"/>
      <c r="Q5372" s="290">
        <v>0</v>
      </c>
    </row>
    <row r="5373" spans="1:17" hidden="1" outlineLevel="1" collapsed="1" x14ac:dyDescent="0.25">
      <c r="A5373" s="287"/>
      <c r="B5373" s="287"/>
      <c r="C5373" s="287"/>
      <c r="D5373" s="325">
        <v>100461251</v>
      </c>
      <c r="E5373" s="326"/>
      <c r="F5373" s="326"/>
      <c r="G5373" s="326"/>
      <c r="H5373" s="326"/>
      <c r="I5373" s="327">
        <v>0.36</v>
      </c>
      <c r="J5373" s="326"/>
      <c r="K5373" s="326"/>
      <c r="L5373" s="328"/>
      <c r="M5373" s="326"/>
      <c r="N5373" s="326"/>
      <c r="O5373" s="327">
        <v>0.36</v>
      </c>
      <c r="P5373" s="326"/>
      <c r="Q5373" s="290">
        <v>0</v>
      </c>
    </row>
    <row r="5374" spans="1:17" hidden="1" outlineLevel="1" collapsed="1" x14ac:dyDescent="0.25">
      <c r="A5374" s="287"/>
      <c r="B5374" s="287"/>
      <c r="C5374" s="287"/>
      <c r="D5374" s="325">
        <v>100461757</v>
      </c>
      <c r="E5374" s="326"/>
      <c r="F5374" s="326"/>
      <c r="G5374" s="326"/>
      <c r="H5374" s="326"/>
      <c r="I5374" s="327">
        <v>1.35</v>
      </c>
      <c r="J5374" s="326"/>
      <c r="K5374" s="326"/>
      <c r="L5374" s="328"/>
      <c r="M5374" s="326"/>
      <c r="N5374" s="326"/>
      <c r="O5374" s="327">
        <v>1.35</v>
      </c>
      <c r="P5374" s="326"/>
      <c r="Q5374" s="290">
        <v>0</v>
      </c>
    </row>
    <row r="5375" spans="1:17" hidden="1" outlineLevel="1" collapsed="1" x14ac:dyDescent="0.25">
      <c r="A5375" s="287"/>
      <c r="B5375" s="287"/>
      <c r="C5375" s="287"/>
      <c r="D5375" s="325">
        <v>100461758</v>
      </c>
      <c r="E5375" s="326"/>
      <c r="F5375" s="326"/>
      <c r="G5375" s="326"/>
      <c r="H5375" s="326"/>
      <c r="I5375" s="327">
        <v>0.46</v>
      </c>
      <c r="J5375" s="326"/>
      <c r="K5375" s="326"/>
      <c r="L5375" s="328"/>
      <c r="M5375" s="326"/>
      <c r="N5375" s="326"/>
      <c r="O5375" s="327">
        <v>0.46</v>
      </c>
      <c r="P5375" s="326"/>
      <c r="Q5375" s="290">
        <v>0</v>
      </c>
    </row>
    <row r="5376" spans="1:17" hidden="1" outlineLevel="1" collapsed="1" x14ac:dyDescent="0.25">
      <c r="A5376" s="287"/>
      <c r="B5376" s="287"/>
      <c r="C5376" s="287"/>
      <c r="D5376" s="325">
        <v>100461774</v>
      </c>
      <c r="E5376" s="326"/>
      <c r="F5376" s="326"/>
      <c r="G5376" s="326"/>
      <c r="H5376" s="326"/>
      <c r="I5376" s="327">
        <v>1.47</v>
      </c>
      <c r="J5376" s="326"/>
      <c r="K5376" s="326"/>
      <c r="L5376" s="328"/>
      <c r="M5376" s="326"/>
      <c r="N5376" s="326"/>
      <c r="O5376" s="327">
        <v>1.47</v>
      </c>
      <c r="P5376" s="326"/>
      <c r="Q5376" s="290">
        <v>0</v>
      </c>
    </row>
    <row r="5377" spans="1:17" hidden="1" outlineLevel="1" collapsed="1" x14ac:dyDescent="0.25">
      <c r="A5377" s="287"/>
      <c r="B5377" s="287"/>
      <c r="C5377" s="287"/>
      <c r="D5377" s="325">
        <v>100461665</v>
      </c>
      <c r="E5377" s="326"/>
      <c r="F5377" s="326"/>
      <c r="G5377" s="326"/>
      <c r="H5377" s="326"/>
      <c r="I5377" s="327">
        <v>0.39</v>
      </c>
      <c r="J5377" s="326"/>
      <c r="K5377" s="326"/>
      <c r="L5377" s="328"/>
      <c r="M5377" s="326"/>
      <c r="N5377" s="326"/>
      <c r="O5377" s="327">
        <v>0.39</v>
      </c>
      <c r="P5377" s="326"/>
      <c r="Q5377" s="290">
        <v>0</v>
      </c>
    </row>
    <row r="5378" spans="1:17" hidden="1" outlineLevel="1" collapsed="1" x14ac:dyDescent="0.25">
      <c r="A5378" s="287"/>
      <c r="B5378" s="287"/>
      <c r="C5378" s="287"/>
      <c r="D5378" s="325">
        <v>100461905</v>
      </c>
      <c r="E5378" s="326"/>
      <c r="F5378" s="326"/>
      <c r="G5378" s="326"/>
      <c r="H5378" s="326"/>
      <c r="I5378" s="327">
        <v>0.09</v>
      </c>
      <c r="J5378" s="326"/>
      <c r="K5378" s="326"/>
      <c r="L5378" s="328"/>
      <c r="M5378" s="326"/>
      <c r="N5378" s="326"/>
      <c r="O5378" s="327">
        <v>0.09</v>
      </c>
      <c r="P5378" s="326"/>
      <c r="Q5378" s="290">
        <v>0</v>
      </c>
    </row>
    <row r="5379" spans="1:17" hidden="1" outlineLevel="1" collapsed="1" x14ac:dyDescent="0.25">
      <c r="A5379" s="287"/>
      <c r="B5379" s="287"/>
      <c r="C5379" s="287"/>
      <c r="D5379" s="325">
        <v>100461927</v>
      </c>
      <c r="E5379" s="326"/>
      <c r="F5379" s="326"/>
      <c r="G5379" s="326"/>
      <c r="H5379" s="326"/>
      <c r="I5379" s="327">
        <v>0.51</v>
      </c>
      <c r="J5379" s="326"/>
      <c r="K5379" s="326"/>
      <c r="L5379" s="328"/>
      <c r="M5379" s="326"/>
      <c r="N5379" s="326"/>
      <c r="O5379" s="327">
        <v>0.51</v>
      </c>
      <c r="P5379" s="326"/>
      <c r="Q5379" s="290">
        <v>0</v>
      </c>
    </row>
    <row r="5380" spans="1:17" hidden="1" outlineLevel="1" collapsed="1" x14ac:dyDescent="0.25">
      <c r="A5380" s="287"/>
      <c r="B5380" s="287"/>
      <c r="C5380" s="287"/>
      <c r="D5380" s="325">
        <v>100461943</v>
      </c>
      <c r="E5380" s="326"/>
      <c r="F5380" s="326"/>
      <c r="G5380" s="326"/>
      <c r="H5380" s="326"/>
      <c r="I5380" s="327">
        <v>0.51</v>
      </c>
      <c r="J5380" s="326"/>
      <c r="K5380" s="326"/>
      <c r="L5380" s="328"/>
      <c r="M5380" s="326"/>
      <c r="N5380" s="326"/>
      <c r="O5380" s="327">
        <v>0.51</v>
      </c>
      <c r="P5380" s="326"/>
      <c r="Q5380" s="290">
        <v>0</v>
      </c>
    </row>
    <row r="5381" spans="1:17" hidden="1" outlineLevel="1" collapsed="1" x14ac:dyDescent="0.25">
      <c r="A5381" s="287"/>
      <c r="B5381" s="287"/>
      <c r="C5381" s="287"/>
      <c r="D5381" s="325">
        <v>100461946</v>
      </c>
      <c r="E5381" s="326"/>
      <c r="F5381" s="326"/>
      <c r="G5381" s="326"/>
      <c r="H5381" s="326"/>
      <c r="I5381" s="327">
        <v>0.22</v>
      </c>
      <c r="J5381" s="326"/>
      <c r="K5381" s="326"/>
      <c r="L5381" s="328"/>
      <c r="M5381" s="326"/>
      <c r="N5381" s="326"/>
      <c r="O5381" s="327">
        <v>0.22</v>
      </c>
      <c r="P5381" s="326"/>
      <c r="Q5381" s="290">
        <v>0</v>
      </c>
    </row>
    <row r="5382" spans="1:17" hidden="1" outlineLevel="1" collapsed="1" x14ac:dyDescent="0.25">
      <c r="A5382" s="287"/>
      <c r="B5382" s="287"/>
      <c r="C5382" s="287"/>
      <c r="D5382" s="325">
        <v>100461960</v>
      </c>
      <c r="E5382" s="326"/>
      <c r="F5382" s="326"/>
      <c r="G5382" s="326"/>
      <c r="H5382" s="326"/>
      <c r="I5382" s="327">
        <v>0.43</v>
      </c>
      <c r="J5382" s="326"/>
      <c r="K5382" s="326"/>
      <c r="L5382" s="328"/>
      <c r="M5382" s="326"/>
      <c r="N5382" s="326"/>
      <c r="O5382" s="327">
        <v>0.43</v>
      </c>
      <c r="P5382" s="326"/>
      <c r="Q5382" s="290">
        <v>0</v>
      </c>
    </row>
    <row r="5383" spans="1:17" hidden="1" outlineLevel="1" collapsed="1" x14ac:dyDescent="0.25">
      <c r="A5383" s="287"/>
      <c r="B5383" s="287"/>
      <c r="C5383" s="287"/>
      <c r="D5383" s="325">
        <v>100461964</v>
      </c>
      <c r="E5383" s="326"/>
      <c r="F5383" s="326"/>
      <c r="G5383" s="326"/>
      <c r="H5383" s="326"/>
      <c r="I5383" s="327">
        <v>0.61</v>
      </c>
      <c r="J5383" s="326"/>
      <c r="K5383" s="326"/>
      <c r="L5383" s="328"/>
      <c r="M5383" s="326"/>
      <c r="N5383" s="326"/>
      <c r="O5383" s="327">
        <v>0.61</v>
      </c>
      <c r="P5383" s="326"/>
      <c r="Q5383" s="290">
        <v>0</v>
      </c>
    </row>
    <row r="5384" spans="1:17" hidden="1" outlineLevel="1" collapsed="1" x14ac:dyDescent="0.25">
      <c r="A5384" s="287"/>
      <c r="B5384" s="287"/>
      <c r="C5384" s="287"/>
      <c r="D5384" s="325">
        <v>100461982</v>
      </c>
      <c r="E5384" s="326"/>
      <c r="F5384" s="326"/>
      <c r="G5384" s="326"/>
      <c r="H5384" s="326"/>
      <c r="I5384" s="327">
        <v>0.27</v>
      </c>
      <c r="J5384" s="326"/>
      <c r="K5384" s="326"/>
      <c r="L5384" s="328"/>
      <c r="M5384" s="326"/>
      <c r="N5384" s="326"/>
      <c r="O5384" s="327">
        <v>0.27</v>
      </c>
      <c r="P5384" s="326"/>
      <c r="Q5384" s="290">
        <v>0</v>
      </c>
    </row>
    <row r="5385" spans="1:17" hidden="1" outlineLevel="1" collapsed="1" x14ac:dyDescent="0.25">
      <c r="A5385" s="287"/>
      <c r="B5385" s="287"/>
      <c r="C5385" s="287"/>
      <c r="D5385" s="325">
        <v>100462010</v>
      </c>
      <c r="E5385" s="326"/>
      <c r="F5385" s="326"/>
      <c r="G5385" s="326"/>
      <c r="H5385" s="326"/>
      <c r="I5385" s="327">
        <v>0.28999999999999998</v>
      </c>
      <c r="J5385" s="326"/>
      <c r="K5385" s="326"/>
      <c r="L5385" s="328"/>
      <c r="M5385" s="326"/>
      <c r="N5385" s="326"/>
      <c r="O5385" s="327">
        <v>0.28999999999999998</v>
      </c>
      <c r="P5385" s="326"/>
      <c r="Q5385" s="290">
        <v>0</v>
      </c>
    </row>
    <row r="5386" spans="1:17" hidden="1" outlineLevel="1" collapsed="1" x14ac:dyDescent="0.25">
      <c r="A5386" s="287"/>
      <c r="B5386" s="287"/>
      <c r="C5386" s="339" t="s">
        <v>318</v>
      </c>
      <c r="D5386" s="340"/>
      <c r="E5386" s="340"/>
      <c r="F5386" s="340"/>
      <c r="G5386" s="340"/>
      <c r="H5386" s="340"/>
      <c r="I5386" s="341">
        <v>78</v>
      </c>
      <c r="J5386" s="340"/>
      <c r="K5386" s="340"/>
      <c r="L5386" s="341">
        <v>0</v>
      </c>
      <c r="M5386" s="340"/>
      <c r="N5386" s="340"/>
      <c r="O5386" s="341">
        <v>78</v>
      </c>
      <c r="P5386" s="340"/>
      <c r="Q5386" s="291">
        <v>0</v>
      </c>
    </row>
    <row r="5387" spans="1:17" ht="13.8" collapsed="1" thickBot="1" x14ac:dyDescent="0.3">
      <c r="A5387" s="287"/>
      <c r="C5387" s="329" t="s">
        <v>319</v>
      </c>
      <c r="D5387" s="330"/>
      <c r="E5387" s="330"/>
      <c r="F5387" s="330"/>
      <c r="G5387" s="330"/>
      <c r="H5387" s="330"/>
      <c r="I5387" s="332">
        <v>5.4685000000000015</v>
      </c>
      <c r="J5387" s="330"/>
      <c r="K5387" s="330"/>
      <c r="L5387" s="331"/>
      <c r="M5387" s="330"/>
      <c r="N5387" s="330"/>
      <c r="O5387" s="332">
        <v>5.4685000000000015</v>
      </c>
      <c r="P5387" s="330"/>
      <c r="Q5387" s="289">
        <v>0</v>
      </c>
    </row>
    <row r="5388" spans="1:17" ht="13.8" hidden="1" outlineLevel="1" collapsed="1" thickBot="1" x14ac:dyDescent="0.3">
      <c r="A5388" s="287"/>
      <c r="B5388" s="287"/>
      <c r="C5388" s="287"/>
      <c r="D5388" s="325">
        <v>100459897</v>
      </c>
      <c r="E5388" s="326"/>
      <c r="F5388" s="326"/>
      <c r="G5388" s="326"/>
      <c r="H5388" s="326"/>
      <c r="I5388" s="327">
        <v>0.06</v>
      </c>
      <c r="J5388" s="326"/>
      <c r="K5388" s="326"/>
      <c r="L5388" s="328"/>
      <c r="M5388" s="326"/>
      <c r="N5388" s="326"/>
      <c r="O5388" s="327">
        <v>0.06</v>
      </c>
      <c r="P5388" s="326"/>
      <c r="Q5388" s="290">
        <v>0</v>
      </c>
    </row>
    <row r="5389" spans="1:17" ht="13.8" hidden="1" outlineLevel="1" collapsed="1" thickBot="1" x14ac:dyDescent="0.3">
      <c r="A5389" s="287"/>
      <c r="B5389" s="287"/>
      <c r="C5389" s="287"/>
      <c r="D5389" s="325">
        <v>100459958</v>
      </c>
      <c r="E5389" s="326"/>
      <c r="F5389" s="326"/>
      <c r="G5389" s="326"/>
      <c r="H5389" s="326"/>
      <c r="I5389" s="327">
        <v>0.17449999999999999</v>
      </c>
      <c r="J5389" s="326"/>
      <c r="K5389" s="326"/>
      <c r="L5389" s="328"/>
      <c r="M5389" s="326"/>
      <c r="N5389" s="326"/>
      <c r="O5389" s="327">
        <v>0.17449999999999999</v>
      </c>
      <c r="P5389" s="326"/>
      <c r="Q5389" s="290">
        <v>0</v>
      </c>
    </row>
    <row r="5390" spans="1:17" ht="13.8" hidden="1" outlineLevel="1" collapsed="1" thickBot="1" x14ac:dyDescent="0.3">
      <c r="A5390" s="287"/>
      <c r="B5390" s="287"/>
      <c r="C5390" s="287"/>
      <c r="D5390" s="325">
        <v>100460199</v>
      </c>
      <c r="E5390" s="326"/>
      <c r="F5390" s="326"/>
      <c r="G5390" s="326"/>
      <c r="H5390" s="326"/>
      <c r="I5390" s="327">
        <v>0.17449999999999999</v>
      </c>
      <c r="J5390" s="326"/>
      <c r="K5390" s="326"/>
      <c r="L5390" s="328"/>
      <c r="M5390" s="326"/>
      <c r="N5390" s="326"/>
      <c r="O5390" s="327">
        <v>0.17449999999999999</v>
      </c>
      <c r="P5390" s="326"/>
      <c r="Q5390" s="290">
        <v>0</v>
      </c>
    </row>
    <row r="5391" spans="1:17" ht="13.8" hidden="1" outlineLevel="1" collapsed="1" thickBot="1" x14ac:dyDescent="0.3">
      <c r="A5391" s="287"/>
      <c r="B5391" s="287"/>
      <c r="C5391" s="287"/>
      <c r="D5391" s="325">
        <v>100460171</v>
      </c>
      <c r="E5391" s="326"/>
      <c r="F5391" s="326"/>
      <c r="G5391" s="326"/>
      <c r="H5391" s="326"/>
      <c r="I5391" s="327">
        <v>0.17449999999999999</v>
      </c>
      <c r="J5391" s="326"/>
      <c r="K5391" s="326"/>
      <c r="L5391" s="328"/>
      <c r="M5391" s="326"/>
      <c r="N5391" s="326"/>
      <c r="O5391" s="327">
        <v>0.17449999999999999</v>
      </c>
      <c r="P5391" s="326"/>
      <c r="Q5391" s="290">
        <v>0</v>
      </c>
    </row>
    <row r="5392" spans="1:17" ht="13.8" hidden="1" outlineLevel="1" collapsed="1" thickBot="1" x14ac:dyDescent="0.3">
      <c r="A5392" s="287"/>
      <c r="B5392" s="287"/>
      <c r="C5392" s="287"/>
      <c r="D5392" s="325">
        <v>100460429</v>
      </c>
      <c r="E5392" s="326"/>
      <c r="F5392" s="326"/>
      <c r="G5392" s="326"/>
      <c r="H5392" s="326"/>
      <c r="I5392" s="327">
        <v>0.32</v>
      </c>
      <c r="J5392" s="326"/>
      <c r="K5392" s="326"/>
      <c r="L5392" s="328"/>
      <c r="M5392" s="326"/>
      <c r="N5392" s="326"/>
      <c r="O5392" s="327">
        <v>0.32</v>
      </c>
      <c r="P5392" s="326"/>
      <c r="Q5392" s="290">
        <v>0</v>
      </c>
    </row>
    <row r="5393" spans="1:17" ht="13.8" hidden="1" outlineLevel="1" collapsed="1" thickBot="1" x14ac:dyDescent="0.3">
      <c r="A5393" s="287"/>
      <c r="B5393" s="287"/>
      <c r="C5393" s="287"/>
      <c r="D5393" s="325">
        <v>100460233</v>
      </c>
      <c r="E5393" s="326"/>
      <c r="F5393" s="326"/>
      <c r="G5393" s="326"/>
      <c r="H5393" s="326"/>
      <c r="I5393" s="327">
        <v>0.98</v>
      </c>
      <c r="J5393" s="326"/>
      <c r="K5393" s="326"/>
      <c r="L5393" s="328"/>
      <c r="M5393" s="326"/>
      <c r="N5393" s="326"/>
      <c r="O5393" s="327">
        <v>0.98</v>
      </c>
      <c r="P5393" s="326"/>
      <c r="Q5393" s="290">
        <v>0</v>
      </c>
    </row>
    <row r="5394" spans="1:17" ht="13.8" hidden="1" outlineLevel="1" collapsed="1" thickBot="1" x14ac:dyDescent="0.3">
      <c r="A5394" s="287"/>
      <c r="B5394" s="287"/>
      <c r="C5394" s="287"/>
      <c r="D5394" s="325">
        <v>100460827</v>
      </c>
      <c r="E5394" s="326"/>
      <c r="F5394" s="326"/>
      <c r="G5394" s="326"/>
      <c r="H5394" s="326"/>
      <c r="I5394" s="327">
        <v>0.17449999999999999</v>
      </c>
      <c r="J5394" s="326"/>
      <c r="K5394" s="326"/>
      <c r="L5394" s="328"/>
      <c r="M5394" s="326"/>
      <c r="N5394" s="326"/>
      <c r="O5394" s="327">
        <v>0.17449999999999999</v>
      </c>
      <c r="P5394" s="326"/>
      <c r="Q5394" s="290">
        <v>0</v>
      </c>
    </row>
    <row r="5395" spans="1:17" ht="13.8" hidden="1" outlineLevel="1" collapsed="1" thickBot="1" x14ac:dyDescent="0.3">
      <c r="A5395" s="287"/>
      <c r="B5395" s="287"/>
      <c r="C5395" s="287"/>
      <c r="D5395" s="325">
        <v>100461846</v>
      </c>
      <c r="E5395" s="326"/>
      <c r="F5395" s="326"/>
      <c r="G5395" s="326"/>
      <c r="H5395" s="326"/>
      <c r="I5395" s="327">
        <v>0.17449999999999999</v>
      </c>
      <c r="J5395" s="326"/>
      <c r="K5395" s="326"/>
      <c r="L5395" s="328"/>
      <c r="M5395" s="326"/>
      <c r="N5395" s="326"/>
      <c r="O5395" s="327">
        <v>0.17449999999999999</v>
      </c>
      <c r="P5395" s="326"/>
      <c r="Q5395" s="290">
        <v>0</v>
      </c>
    </row>
    <row r="5396" spans="1:17" ht="13.8" hidden="1" outlineLevel="1" collapsed="1" thickBot="1" x14ac:dyDescent="0.3">
      <c r="A5396" s="287"/>
      <c r="B5396" s="287"/>
      <c r="C5396" s="287"/>
      <c r="D5396" s="325">
        <v>100461888</v>
      </c>
      <c r="E5396" s="326"/>
      <c r="F5396" s="326"/>
      <c r="G5396" s="326"/>
      <c r="H5396" s="326"/>
      <c r="I5396" s="327">
        <v>0.17449999999999999</v>
      </c>
      <c r="J5396" s="326"/>
      <c r="K5396" s="326"/>
      <c r="L5396" s="328"/>
      <c r="M5396" s="326"/>
      <c r="N5396" s="326"/>
      <c r="O5396" s="327">
        <v>0.17449999999999999</v>
      </c>
      <c r="P5396" s="326"/>
      <c r="Q5396" s="290">
        <v>0</v>
      </c>
    </row>
    <row r="5397" spans="1:17" ht="13.8" hidden="1" outlineLevel="1" collapsed="1" thickBot="1" x14ac:dyDescent="0.3">
      <c r="A5397" s="287"/>
      <c r="B5397" s="287"/>
      <c r="C5397" s="287"/>
      <c r="D5397" s="325">
        <v>100461884</v>
      </c>
      <c r="E5397" s="326"/>
      <c r="F5397" s="326"/>
      <c r="G5397" s="326"/>
      <c r="H5397" s="326"/>
      <c r="I5397" s="327">
        <v>0.17449999999999999</v>
      </c>
      <c r="J5397" s="326"/>
      <c r="K5397" s="326"/>
      <c r="L5397" s="328"/>
      <c r="M5397" s="326"/>
      <c r="N5397" s="326"/>
      <c r="O5397" s="327">
        <v>0.17449999999999999</v>
      </c>
      <c r="P5397" s="326"/>
      <c r="Q5397" s="290">
        <v>0</v>
      </c>
    </row>
    <row r="5398" spans="1:17" ht="13.8" hidden="1" outlineLevel="1" collapsed="1" thickBot="1" x14ac:dyDescent="0.3">
      <c r="A5398" s="287"/>
      <c r="B5398" s="287"/>
      <c r="C5398" s="287"/>
      <c r="D5398" s="325">
        <v>100461872</v>
      </c>
      <c r="E5398" s="326"/>
      <c r="F5398" s="326"/>
      <c r="G5398" s="326"/>
      <c r="H5398" s="326"/>
      <c r="I5398" s="327">
        <v>0.53</v>
      </c>
      <c r="J5398" s="326"/>
      <c r="K5398" s="326"/>
      <c r="L5398" s="328"/>
      <c r="M5398" s="326"/>
      <c r="N5398" s="326"/>
      <c r="O5398" s="327">
        <v>0.53</v>
      </c>
      <c r="P5398" s="326"/>
      <c r="Q5398" s="290">
        <v>0</v>
      </c>
    </row>
    <row r="5399" spans="1:17" ht="13.8" hidden="1" outlineLevel="1" collapsed="1" thickBot="1" x14ac:dyDescent="0.3">
      <c r="A5399" s="287"/>
      <c r="B5399" s="287"/>
      <c r="C5399" s="287"/>
      <c r="D5399" s="325">
        <v>100461599</v>
      </c>
      <c r="E5399" s="326"/>
      <c r="F5399" s="326"/>
      <c r="G5399" s="326"/>
      <c r="H5399" s="326"/>
      <c r="I5399" s="327">
        <v>0.24</v>
      </c>
      <c r="J5399" s="326"/>
      <c r="K5399" s="326"/>
      <c r="L5399" s="328"/>
      <c r="M5399" s="326"/>
      <c r="N5399" s="326"/>
      <c r="O5399" s="327">
        <v>0.24</v>
      </c>
      <c r="P5399" s="326"/>
      <c r="Q5399" s="290">
        <v>0</v>
      </c>
    </row>
    <row r="5400" spans="1:17" ht="13.8" hidden="1" outlineLevel="1" collapsed="1" thickBot="1" x14ac:dyDescent="0.3">
      <c r="A5400" s="287"/>
      <c r="B5400" s="287"/>
      <c r="C5400" s="287"/>
      <c r="D5400" s="325">
        <v>100461391</v>
      </c>
      <c r="E5400" s="326"/>
      <c r="F5400" s="326"/>
      <c r="G5400" s="326"/>
      <c r="H5400" s="326"/>
      <c r="I5400" s="327">
        <v>0.17449999999999999</v>
      </c>
      <c r="J5400" s="326"/>
      <c r="K5400" s="326"/>
      <c r="L5400" s="328"/>
      <c r="M5400" s="326"/>
      <c r="N5400" s="326"/>
      <c r="O5400" s="327">
        <v>0.17449999999999999</v>
      </c>
      <c r="P5400" s="326"/>
      <c r="Q5400" s="290">
        <v>0</v>
      </c>
    </row>
    <row r="5401" spans="1:17" ht="13.8" hidden="1" outlineLevel="1" collapsed="1" thickBot="1" x14ac:dyDescent="0.3">
      <c r="A5401" s="287"/>
      <c r="B5401" s="287"/>
      <c r="C5401" s="287"/>
      <c r="D5401" s="325">
        <v>100462378</v>
      </c>
      <c r="E5401" s="326"/>
      <c r="F5401" s="326"/>
      <c r="G5401" s="326"/>
      <c r="H5401" s="326"/>
      <c r="I5401" s="327">
        <v>0.17449999999999999</v>
      </c>
      <c r="J5401" s="326"/>
      <c r="K5401" s="326"/>
      <c r="L5401" s="328"/>
      <c r="M5401" s="326"/>
      <c r="N5401" s="326"/>
      <c r="O5401" s="327">
        <v>0.17449999999999999</v>
      </c>
      <c r="P5401" s="326"/>
      <c r="Q5401" s="290">
        <v>0</v>
      </c>
    </row>
    <row r="5402" spans="1:17" ht="13.8" hidden="1" outlineLevel="1" collapsed="1" thickBot="1" x14ac:dyDescent="0.3">
      <c r="A5402" s="287"/>
      <c r="B5402" s="287"/>
      <c r="C5402" s="287"/>
      <c r="D5402" s="325">
        <v>100462324</v>
      </c>
      <c r="E5402" s="326"/>
      <c r="F5402" s="326"/>
      <c r="G5402" s="326"/>
      <c r="H5402" s="326"/>
      <c r="I5402" s="327">
        <v>0.17449999999999999</v>
      </c>
      <c r="J5402" s="326"/>
      <c r="K5402" s="326"/>
      <c r="L5402" s="328"/>
      <c r="M5402" s="326"/>
      <c r="N5402" s="326"/>
      <c r="O5402" s="327">
        <v>0.17449999999999999</v>
      </c>
      <c r="P5402" s="326"/>
      <c r="Q5402" s="290">
        <v>0</v>
      </c>
    </row>
    <row r="5403" spans="1:17" ht="13.8" hidden="1" outlineLevel="1" collapsed="1" thickBot="1" x14ac:dyDescent="0.3">
      <c r="A5403" s="287"/>
      <c r="B5403" s="287"/>
      <c r="C5403" s="287"/>
      <c r="D5403" s="325">
        <v>100462548</v>
      </c>
      <c r="E5403" s="326"/>
      <c r="F5403" s="326"/>
      <c r="G5403" s="326"/>
      <c r="H5403" s="326"/>
      <c r="I5403" s="327">
        <v>0.83</v>
      </c>
      <c r="J5403" s="326"/>
      <c r="K5403" s="326"/>
      <c r="L5403" s="328"/>
      <c r="M5403" s="326"/>
      <c r="N5403" s="326"/>
      <c r="O5403" s="327">
        <v>0.83</v>
      </c>
      <c r="P5403" s="326"/>
      <c r="Q5403" s="290">
        <v>0</v>
      </c>
    </row>
    <row r="5404" spans="1:17" ht="13.8" hidden="1" outlineLevel="1" collapsed="1" thickBot="1" x14ac:dyDescent="0.3">
      <c r="A5404" s="287"/>
      <c r="B5404" s="287"/>
      <c r="C5404" s="287"/>
      <c r="D5404" s="325">
        <v>100462539</v>
      </c>
      <c r="E5404" s="326"/>
      <c r="F5404" s="326"/>
      <c r="G5404" s="326"/>
      <c r="H5404" s="326"/>
      <c r="I5404" s="327">
        <v>0.17449999999999999</v>
      </c>
      <c r="J5404" s="326"/>
      <c r="K5404" s="326"/>
      <c r="L5404" s="328"/>
      <c r="M5404" s="326"/>
      <c r="N5404" s="326"/>
      <c r="O5404" s="327">
        <v>0.17449999999999999</v>
      </c>
      <c r="P5404" s="326"/>
      <c r="Q5404" s="290">
        <v>0</v>
      </c>
    </row>
    <row r="5405" spans="1:17" ht="13.8" hidden="1" outlineLevel="1" collapsed="1" thickBot="1" x14ac:dyDescent="0.3">
      <c r="A5405" s="287"/>
      <c r="B5405" s="287"/>
      <c r="C5405" s="287"/>
      <c r="D5405" s="325">
        <v>100462513</v>
      </c>
      <c r="E5405" s="326"/>
      <c r="F5405" s="326"/>
      <c r="G5405" s="326"/>
      <c r="H5405" s="326"/>
      <c r="I5405" s="327">
        <v>0.17449999999999999</v>
      </c>
      <c r="J5405" s="326"/>
      <c r="K5405" s="326"/>
      <c r="L5405" s="328"/>
      <c r="M5405" s="326"/>
      <c r="N5405" s="326"/>
      <c r="O5405" s="327">
        <v>0.17449999999999999</v>
      </c>
      <c r="P5405" s="326"/>
      <c r="Q5405" s="290">
        <v>0</v>
      </c>
    </row>
    <row r="5406" spans="1:17" ht="13.8" hidden="1" outlineLevel="1" collapsed="1" thickBot="1" x14ac:dyDescent="0.3">
      <c r="A5406" s="287"/>
      <c r="B5406" s="287"/>
      <c r="C5406" s="287"/>
      <c r="D5406" s="325">
        <v>100463421</v>
      </c>
      <c r="E5406" s="326"/>
      <c r="F5406" s="326"/>
      <c r="G5406" s="326"/>
      <c r="H5406" s="326"/>
      <c r="I5406" s="327">
        <v>0.11</v>
      </c>
      <c r="J5406" s="326"/>
      <c r="K5406" s="326"/>
      <c r="L5406" s="328"/>
      <c r="M5406" s="326"/>
      <c r="N5406" s="326"/>
      <c r="O5406" s="327">
        <v>0.11</v>
      </c>
      <c r="P5406" s="326"/>
      <c r="Q5406" s="290">
        <v>0</v>
      </c>
    </row>
    <row r="5407" spans="1:17" ht="13.8" hidden="1" outlineLevel="1" collapsed="1" thickBot="1" x14ac:dyDescent="0.3">
      <c r="A5407" s="287"/>
      <c r="B5407" s="287"/>
      <c r="C5407" s="287"/>
      <c r="D5407" s="325">
        <v>100463424</v>
      </c>
      <c r="E5407" s="326"/>
      <c r="F5407" s="326"/>
      <c r="G5407" s="326"/>
      <c r="H5407" s="326"/>
      <c r="I5407" s="327">
        <v>0.17449999999999999</v>
      </c>
      <c r="J5407" s="326"/>
      <c r="K5407" s="326"/>
      <c r="L5407" s="328"/>
      <c r="M5407" s="326"/>
      <c r="N5407" s="326"/>
      <c r="O5407" s="327">
        <v>0.17449999999999999</v>
      </c>
      <c r="P5407" s="326"/>
      <c r="Q5407" s="290">
        <v>0</v>
      </c>
    </row>
    <row r="5408" spans="1:17" ht="13.8" hidden="1" outlineLevel="1" collapsed="1" thickBot="1" x14ac:dyDescent="0.3">
      <c r="A5408" s="287"/>
      <c r="B5408" s="287"/>
      <c r="C5408" s="287"/>
      <c r="D5408" s="325">
        <v>100463428</v>
      </c>
      <c r="E5408" s="326"/>
      <c r="F5408" s="326"/>
      <c r="G5408" s="326"/>
      <c r="H5408" s="326"/>
      <c r="I5408" s="327">
        <v>0.13</v>
      </c>
      <c r="J5408" s="326"/>
      <c r="K5408" s="326"/>
      <c r="L5408" s="328"/>
      <c r="M5408" s="326"/>
      <c r="N5408" s="326"/>
      <c r="O5408" s="327">
        <v>0.13</v>
      </c>
      <c r="P5408" s="326"/>
      <c r="Q5408" s="290">
        <v>0</v>
      </c>
    </row>
    <row r="5409" spans="1:17" ht="13.8" hidden="1" outlineLevel="1" collapsed="1" thickBot="1" x14ac:dyDescent="0.3">
      <c r="A5409" s="287"/>
      <c r="B5409" s="287"/>
      <c r="C5409" s="339" t="s">
        <v>320</v>
      </c>
      <c r="D5409" s="340"/>
      <c r="E5409" s="340"/>
      <c r="F5409" s="340"/>
      <c r="G5409" s="340"/>
      <c r="H5409" s="340"/>
      <c r="I5409" s="341">
        <v>5.4685000000000015</v>
      </c>
      <c r="J5409" s="340"/>
      <c r="K5409" s="340"/>
      <c r="L5409" s="342"/>
      <c r="M5409" s="340"/>
      <c r="N5409" s="340"/>
      <c r="O5409" s="341">
        <v>5.4685000000000015</v>
      </c>
      <c r="P5409" s="340"/>
      <c r="Q5409" s="291">
        <v>0</v>
      </c>
    </row>
    <row r="5410" spans="1:17" x14ac:dyDescent="0.25">
      <c r="A5410" s="287"/>
      <c r="B5410" s="343" t="s">
        <v>321</v>
      </c>
      <c r="C5410" s="344"/>
      <c r="D5410" s="344"/>
      <c r="E5410" s="344"/>
      <c r="F5410" s="344"/>
      <c r="G5410" s="344"/>
      <c r="H5410" s="344"/>
      <c r="I5410" s="345">
        <v>579.16050000000155</v>
      </c>
      <c r="J5410" s="344"/>
      <c r="K5410" s="344"/>
      <c r="L5410" s="345">
        <v>0</v>
      </c>
      <c r="M5410" s="344"/>
      <c r="N5410" s="344"/>
      <c r="O5410" s="345">
        <v>397.7675000000005</v>
      </c>
      <c r="P5410" s="344"/>
      <c r="Q5410" s="292">
        <v>181.39299999999986</v>
      </c>
    </row>
    <row r="5411" spans="1:17" x14ac:dyDescent="0.25">
      <c r="A5411" s="287"/>
      <c r="B5411" s="329" t="s">
        <v>44</v>
      </c>
      <c r="C5411" s="330"/>
      <c r="D5411" s="330"/>
      <c r="E5411" s="330"/>
      <c r="F5411" s="330"/>
      <c r="G5411" s="330"/>
      <c r="H5411" s="330"/>
      <c r="I5411" s="331"/>
      <c r="J5411" s="330"/>
      <c r="K5411" s="330"/>
      <c r="L5411" s="331"/>
      <c r="M5411" s="330"/>
      <c r="N5411" s="330"/>
      <c r="O5411" s="331"/>
      <c r="P5411" s="330"/>
      <c r="Q5411" s="288"/>
    </row>
    <row r="5412" spans="1:17" collapsed="1" x14ac:dyDescent="0.25">
      <c r="A5412" s="287"/>
      <c r="C5412" s="329" t="s">
        <v>365</v>
      </c>
      <c r="D5412" s="330"/>
      <c r="E5412" s="330"/>
      <c r="F5412" s="330"/>
      <c r="G5412" s="330"/>
      <c r="H5412" s="330"/>
      <c r="I5412" s="332">
        <v>36.08</v>
      </c>
      <c r="J5412" s="330"/>
      <c r="K5412" s="330"/>
      <c r="L5412" s="331"/>
      <c r="M5412" s="330"/>
      <c r="N5412" s="330"/>
      <c r="O5412" s="331"/>
      <c r="P5412" s="330"/>
      <c r="Q5412" s="289">
        <v>36.08</v>
      </c>
    </row>
    <row r="5413" spans="1:17" hidden="1" outlineLevel="1" collapsed="1" x14ac:dyDescent="0.25">
      <c r="A5413" s="287"/>
      <c r="B5413" s="287"/>
      <c r="C5413" s="287"/>
      <c r="D5413" s="325">
        <v>100463033</v>
      </c>
      <c r="E5413" s="326"/>
      <c r="F5413" s="326"/>
      <c r="G5413" s="326"/>
      <c r="H5413" s="326"/>
      <c r="I5413" s="327">
        <v>18.07</v>
      </c>
      <c r="J5413" s="326"/>
      <c r="K5413" s="326"/>
      <c r="L5413" s="328"/>
      <c r="M5413" s="326"/>
      <c r="N5413" s="326"/>
      <c r="O5413" s="328"/>
      <c r="P5413" s="326"/>
      <c r="Q5413" s="290">
        <v>18.07</v>
      </c>
    </row>
    <row r="5414" spans="1:17" hidden="1" outlineLevel="1" collapsed="1" x14ac:dyDescent="0.25">
      <c r="A5414" s="287"/>
      <c r="B5414" s="287"/>
      <c r="C5414" s="287"/>
      <c r="D5414" s="325">
        <v>100462656</v>
      </c>
      <c r="E5414" s="326"/>
      <c r="F5414" s="326"/>
      <c r="G5414" s="326"/>
      <c r="H5414" s="326"/>
      <c r="I5414" s="327">
        <v>18.010000000000002</v>
      </c>
      <c r="J5414" s="326"/>
      <c r="K5414" s="326"/>
      <c r="L5414" s="328"/>
      <c r="M5414" s="326"/>
      <c r="N5414" s="326"/>
      <c r="O5414" s="328"/>
      <c r="P5414" s="326"/>
      <c r="Q5414" s="290">
        <v>18.010000000000002</v>
      </c>
    </row>
    <row r="5415" spans="1:17" hidden="1" outlineLevel="1" collapsed="1" x14ac:dyDescent="0.25">
      <c r="A5415" s="287"/>
      <c r="B5415" s="287"/>
      <c r="C5415" s="339" t="s">
        <v>366</v>
      </c>
      <c r="D5415" s="340"/>
      <c r="E5415" s="340"/>
      <c r="F5415" s="340"/>
      <c r="G5415" s="340"/>
      <c r="H5415" s="340"/>
      <c r="I5415" s="341">
        <v>36.08</v>
      </c>
      <c r="J5415" s="340"/>
      <c r="K5415" s="340"/>
      <c r="L5415" s="342"/>
      <c r="M5415" s="340"/>
      <c r="N5415" s="340"/>
      <c r="O5415" s="342"/>
      <c r="P5415" s="340"/>
      <c r="Q5415" s="291">
        <v>36.08</v>
      </c>
    </row>
    <row r="5416" spans="1:17" collapsed="1" x14ac:dyDescent="0.25">
      <c r="A5416" s="287"/>
      <c r="C5416" s="329" t="s">
        <v>394</v>
      </c>
      <c r="D5416" s="330"/>
      <c r="E5416" s="330"/>
      <c r="F5416" s="330"/>
      <c r="G5416" s="330"/>
      <c r="H5416" s="330"/>
      <c r="I5416" s="332">
        <v>1.17</v>
      </c>
      <c r="J5416" s="330"/>
      <c r="K5416" s="330"/>
      <c r="L5416" s="331"/>
      <c r="M5416" s="330"/>
      <c r="N5416" s="330"/>
      <c r="O5416" s="332">
        <v>1.17</v>
      </c>
      <c r="P5416" s="330"/>
      <c r="Q5416" s="289">
        <v>0</v>
      </c>
    </row>
    <row r="5417" spans="1:17" hidden="1" outlineLevel="1" collapsed="1" x14ac:dyDescent="0.25">
      <c r="A5417" s="287"/>
      <c r="B5417" s="287"/>
      <c r="C5417" s="287"/>
      <c r="D5417" s="325">
        <v>100462073</v>
      </c>
      <c r="E5417" s="326"/>
      <c r="F5417" s="326"/>
      <c r="G5417" s="326"/>
      <c r="H5417" s="326"/>
      <c r="I5417" s="327">
        <v>1.17</v>
      </c>
      <c r="J5417" s="326"/>
      <c r="K5417" s="326"/>
      <c r="L5417" s="328"/>
      <c r="M5417" s="326"/>
      <c r="N5417" s="326"/>
      <c r="O5417" s="327">
        <v>1.17</v>
      </c>
      <c r="P5417" s="326"/>
      <c r="Q5417" s="290">
        <v>0</v>
      </c>
    </row>
    <row r="5418" spans="1:17" hidden="1" outlineLevel="1" collapsed="1" x14ac:dyDescent="0.25">
      <c r="A5418" s="287"/>
      <c r="B5418" s="287"/>
      <c r="C5418" s="339" t="s">
        <v>395</v>
      </c>
      <c r="D5418" s="340"/>
      <c r="E5418" s="340"/>
      <c r="F5418" s="340"/>
      <c r="G5418" s="340"/>
      <c r="H5418" s="340"/>
      <c r="I5418" s="341">
        <v>1.17</v>
      </c>
      <c r="J5418" s="340"/>
      <c r="K5418" s="340"/>
      <c r="L5418" s="342"/>
      <c r="M5418" s="340"/>
      <c r="N5418" s="340"/>
      <c r="O5418" s="341">
        <v>1.17</v>
      </c>
      <c r="P5418" s="340"/>
      <c r="Q5418" s="291">
        <v>0</v>
      </c>
    </row>
    <row r="5419" spans="1:17" collapsed="1" x14ac:dyDescent="0.25">
      <c r="A5419" s="287"/>
      <c r="C5419" s="329" t="s">
        <v>396</v>
      </c>
      <c r="D5419" s="330"/>
      <c r="E5419" s="330"/>
      <c r="F5419" s="330"/>
      <c r="G5419" s="330"/>
      <c r="H5419" s="330"/>
      <c r="I5419" s="332">
        <v>3.61</v>
      </c>
      <c r="J5419" s="330"/>
      <c r="K5419" s="330"/>
      <c r="L5419" s="331"/>
      <c r="M5419" s="330"/>
      <c r="N5419" s="330"/>
      <c r="O5419" s="332">
        <v>3.61</v>
      </c>
      <c r="P5419" s="330"/>
      <c r="Q5419" s="289">
        <v>0</v>
      </c>
    </row>
    <row r="5420" spans="1:17" hidden="1" outlineLevel="1" collapsed="1" x14ac:dyDescent="0.25">
      <c r="A5420" s="287"/>
      <c r="B5420" s="287"/>
      <c r="C5420" s="287"/>
      <c r="D5420" s="325">
        <v>100459860</v>
      </c>
      <c r="E5420" s="326"/>
      <c r="F5420" s="326"/>
      <c r="G5420" s="326"/>
      <c r="H5420" s="326"/>
      <c r="I5420" s="327">
        <v>2.71</v>
      </c>
      <c r="J5420" s="326"/>
      <c r="K5420" s="326"/>
      <c r="L5420" s="328"/>
      <c r="M5420" s="326"/>
      <c r="N5420" s="326"/>
      <c r="O5420" s="327">
        <v>2.71</v>
      </c>
      <c r="P5420" s="326"/>
      <c r="Q5420" s="290">
        <v>0</v>
      </c>
    </row>
    <row r="5421" spans="1:17" hidden="1" outlineLevel="1" collapsed="1" x14ac:dyDescent="0.25">
      <c r="A5421" s="287"/>
      <c r="B5421" s="287"/>
      <c r="C5421" s="287"/>
      <c r="D5421" s="325">
        <v>100462360</v>
      </c>
      <c r="E5421" s="326"/>
      <c r="F5421" s="326"/>
      <c r="G5421" s="326"/>
      <c r="H5421" s="326"/>
      <c r="I5421" s="327">
        <v>0.9</v>
      </c>
      <c r="J5421" s="326"/>
      <c r="K5421" s="326"/>
      <c r="L5421" s="328"/>
      <c r="M5421" s="326"/>
      <c r="N5421" s="326"/>
      <c r="O5421" s="327">
        <v>0.9</v>
      </c>
      <c r="P5421" s="326"/>
      <c r="Q5421" s="290">
        <v>0</v>
      </c>
    </row>
    <row r="5422" spans="1:17" hidden="1" outlineLevel="1" collapsed="1" x14ac:dyDescent="0.25">
      <c r="A5422" s="287"/>
      <c r="B5422" s="287"/>
      <c r="C5422" s="339" t="s">
        <v>397</v>
      </c>
      <c r="D5422" s="340"/>
      <c r="E5422" s="340"/>
      <c r="F5422" s="340"/>
      <c r="G5422" s="340"/>
      <c r="H5422" s="340"/>
      <c r="I5422" s="341">
        <v>3.61</v>
      </c>
      <c r="J5422" s="340"/>
      <c r="K5422" s="340"/>
      <c r="L5422" s="342"/>
      <c r="M5422" s="340"/>
      <c r="N5422" s="340"/>
      <c r="O5422" s="341">
        <v>3.61</v>
      </c>
      <c r="P5422" s="340"/>
      <c r="Q5422" s="291">
        <v>0</v>
      </c>
    </row>
    <row r="5423" spans="1:17" ht="13.8" collapsed="1" thickBot="1" x14ac:dyDescent="0.3">
      <c r="A5423" s="287"/>
      <c r="C5423" s="329" t="s">
        <v>398</v>
      </c>
      <c r="D5423" s="330"/>
      <c r="E5423" s="330"/>
      <c r="F5423" s="330"/>
      <c r="G5423" s="330"/>
      <c r="H5423" s="330"/>
      <c r="I5423" s="332">
        <v>1.68</v>
      </c>
      <c r="J5423" s="330"/>
      <c r="K5423" s="330"/>
      <c r="L5423" s="331"/>
      <c r="M5423" s="330"/>
      <c r="N5423" s="330"/>
      <c r="O5423" s="332">
        <v>1.68</v>
      </c>
      <c r="P5423" s="330"/>
      <c r="Q5423" s="289">
        <v>0</v>
      </c>
    </row>
    <row r="5424" spans="1:17" ht="13.8" hidden="1" outlineLevel="1" collapsed="1" thickBot="1" x14ac:dyDescent="0.3">
      <c r="A5424" s="287"/>
      <c r="B5424" s="287"/>
      <c r="C5424" s="287"/>
      <c r="D5424" s="325">
        <v>100462019</v>
      </c>
      <c r="E5424" s="326"/>
      <c r="F5424" s="326"/>
      <c r="G5424" s="326"/>
      <c r="H5424" s="326"/>
      <c r="I5424" s="327">
        <v>1.68</v>
      </c>
      <c r="J5424" s="326"/>
      <c r="K5424" s="326"/>
      <c r="L5424" s="328"/>
      <c r="M5424" s="326"/>
      <c r="N5424" s="326"/>
      <c r="O5424" s="327">
        <v>1.68</v>
      </c>
      <c r="P5424" s="326"/>
      <c r="Q5424" s="290">
        <v>0</v>
      </c>
    </row>
    <row r="5425" spans="1:17" ht="13.8" hidden="1" outlineLevel="1" collapsed="1" thickBot="1" x14ac:dyDescent="0.3">
      <c r="A5425" s="287"/>
      <c r="B5425" s="287"/>
      <c r="C5425" s="339" t="s">
        <v>399</v>
      </c>
      <c r="D5425" s="340"/>
      <c r="E5425" s="340"/>
      <c r="F5425" s="340"/>
      <c r="G5425" s="340"/>
      <c r="H5425" s="340"/>
      <c r="I5425" s="341">
        <v>1.68</v>
      </c>
      <c r="J5425" s="340"/>
      <c r="K5425" s="340"/>
      <c r="L5425" s="342"/>
      <c r="M5425" s="340"/>
      <c r="N5425" s="340"/>
      <c r="O5425" s="341">
        <v>1.68</v>
      </c>
      <c r="P5425" s="340"/>
      <c r="Q5425" s="291">
        <v>0</v>
      </c>
    </row>
    <row r="5426" spans="1:17" x14ac:dyDescent="0.25">
      <c r="A5426" s="287"/>
      <c r="B5426" s="343" t="s">
        <v>322</v>
      </c>
      <c r="C5426" s="344"/>
      <c r="D5426" s="344"/>
      <c r="E5426" s="344"/>
      <c r="F5426" s="344"/>
      <c r="G5426" s="344"/>
      <c r="H5426" s="344"/>
      <c r="I5426" s="345">
        <v>42.54</v>
      </c>
      <c r="J5426" s="344"/>
      <c r="K5426" s="344"/>
      <c r="L5426" s="346"/>
      <c r="M5426" s="344"/>
      <c r="N5426" s="344"/>
      <c r="O5426" s="345">
        <v>6.46</v>
      </c>
      <c r="P5426" s="344"/>
      <c r="Q5426" s="292">
        <v>36.08</v>
      </c>
    </row>
    <row r="5427" spans="1:17" x14ac:dyDescent="0.25">
      <c r="A5427" s="287"/>
      <c r="B5427" s="329" t="s">
        <v>45</v>
      </c>
      <c r="C5427" s="330"/>
      <c r="D5427" s="330"/>
      <c r="E5427" s="330"/>
      <c r="F5427" s="330"/>
      <c r="G5427" s="330"/>
      <c r="H5427" s="330"/>
      <c r="I5427" s="331"/>
      <c r="J5427" s="330"/>
      <c r="K5427" s="330"/>
      <c r="L5427" s="331"/>
      <c r="M5427" s="330"/>
      <c r="N5427" s="330"/>
      <c r="O5427" s="331"/>
      <c r="P5427" s="330"/>
      <c r="Q5427" s="288"/>
    </row>
    <row r="5428" spans="1:17" ht="13.8" thickBot="1" x14ac:dyDescent="0.3">
      <c r="A5428" s="287"/>
      <c r="C5428" s="329" t="s">
        <v>323</v>
      </c>
      <c r="D5428" s="330"/>
      <c r="E5428" s="330"/>
      <c r="F5428" s="330"/>
      <c r="G5428" s="330"/>
      <c r="H5428" s="330"/>
      <c r="I5428" s="332">
        <v>82.5745</v>
      </c>
      <c r="J5428" s="330"/>
      <c r="K5428" s="330"/>
      <c r="L5428" s="331"/>
      <c r="M5428" s="330"/>
      <c r="N5428" s="330"/>
      <c r="O5428" s="331"/>
      <c r="P5428" s="330"/>
      <c r="Q5428" s="289">
        <v>82.5745</v>
      </c>
    </row>
    <row r="5429" spans="1:17" ht="13.8" hidden="1" outlineLevel="1" collapsed="1" thickBot="1" x14ac:dyDescent="0.3">
      <c r="A5429" s="287"/>
      <c r="B5429" s="287"/>
      <c r="C5429" s="287"/>
      <c r="D5429" s="325">
        <v>100462187</v>
      </c>
      <c r="E5429" s="326"/>
      <c r="F5429" s="326"/>
      <c r="G5429" s="326"/>
      <c r="H5429" s="326"/>
      <c r="I5429" s="327">
        <v>0.17449999999999999</v>
      </c>
      <c r="J5429" s="326"/>
      <c r="K5429" s="326"/>
      <c r="L5429" s="328"/>
      <c r="M5429" s="326"/>
      <c r="N5429" s="326"/>
      <c r="O5429" s="328"/>
      <c r="P5429" s="326"/>
      <c r="Q5429" s="290">
        <v>0.17449999999999999</v>
      </c>
    </row>
    <row r="5430" spans="1:17" ht="13.8" hidden="1" outlineLevel="1" collapsed="1" thickBot="1" x14ac:dyDescent="0.3">
      <c r="A5430" s="287"/>
      <c r="B5430" s="287"/>
      <c r="C5430" s="287"/>
      <c r="D5430" s="325">
        <v>100461314</v>
      </c>
      <c r="E5430" s="326"/>
      <c r="F5430" s="326"/>
      <c r="G5430" s="326"/>
      <c r="H5430" s="326"/>
      <c r="I5430" s="327">
        <v>2.29</v>
      </c>
      <c r="J5430" s="326"/>
      <c r="K5430" s="326"/>
      <c r="L5430" s="328"/>
      <c r="M5430" s="326"/>
      <c r="N5430" s="326"/>
      <c r="O5430" s="328"/>
      <c r="P5430" s="326"/>
      <c r="Q5430" s="290">
        <v>2.29</v>
      </c>
    </row>
    <row r="5431" spans="1:17" ht="13.8" hidden="1" outlineLevel="1" collapsed="1" thickBot="1" x14ac:dyDescent="0.3">
      <c r="A5431" s="287"/>
      <c r="B5431" s="287"/>
      <c r="C5431" s="287"/>
      <c r="D5431" s="325">
        <v>100461263</v>
      </c>
      <c r="E5431" s="326"/>
      <c r="F5431" s="326"/>
      <c r="G5431" s="326"/>
      <c r="H5431" s="326"/>
      <c r="I5431" s="327">
        <v>2.16</v>
      </c>
      <c r="J5431" s="326"/>
      <c r="K5431" s="326"/>
      <c r="L5431" s="328"/>
      <c r="M5431" s="326"/>
      <c r="N5431" s="326"/>
      <c r="O5431" s="328"/>
      <c r="P5431" s="326"/>
      <c r="Q5431" s="290">
        <v>2.16</v>
      </c>
    </row>
    <row r="5432" spans="1:17" ht="13.8" hidden="1" outlineLevel="1" collapsed="1" thickBot="1" x14ac:dyDescent="0.3">
      <c r="A5432" s="287"/>
      <c r="B5432" s="287"/>
      <c r="C5432" s="287"/>
      <c r="D5432" s="325">
        <v>100461264</v>
      </c>
      <c r="E5432" s="326"/>
      <c r="F5432" s="326"/>
      <c r="G5432" s="326"/>
      <c r="H5432" s="326"/>
      <c r="I5432" s="327">
        <v>2.37</v>
      </c>
      <c r="J5432" s="326"/>
      <c r="K5432" s="326"/>
      <c r="L5432" s="328"/>
      <c r="M5432" s="326"/>
      <c r="N5432" s="326"/>
      <c r="O5432" s="328"/>
      <c r="P5432" s="326"/>
      <c r="Q5432" s="290">
        <v>2.37</v>
      </c>
    </row>
    <row r="5433" spans="1:17" ht="13.8" hidden="1" outlineLevel="1" collapsed="1" thickBot="1" x14ac:dyDescent="0.3">
      <c r="A5433" s="287"/>
      <c r="B5433" s="287"/>
      <c r="C5433" s="287"/>
      <c r="D5433" s="325">
        <v>100461265</v>
      </c>
      <c r="E5433" s="326"/>
      <c r="F5433" s="326"/>
      <c r="G5433" s="326"/>
      <c r="H5433" s="326"/>
      <c r="I5433" s="327">
        <v>1.81</v>
      </c>
      <c r="J5433" s="326"/>
      <c r="K5433" s="326"/>
      <c r="L5433" s="328"/>
      <c r="M5433" s="326"/>
      <c r="N5433" s="326"/>
      <c r="O5433" s="328"/>
      <c r="P5433" s="326"/>
      <c r="Q5433" s="290">
        <v>1.81</v>
      </c>
    </row>
    <row r="5434" spans="1:17" ht="13.8" hidden="1" outlineLevel="1" collapsed="1" thickBot="1" x14ac:dyDescent="0.3">
      <c r="A5434" s="287"/>
      <c r="B5434" s="287"/>
      <c r="C5434" s="287"/>
      <c r="D5434" s="325">
        <v>100461293</v>
      </c>
      <c r="E5434" s="326"/>
      <c r="F5434" s="326"/>
      <c r="G5434" s="326"/>
      <c r="H5434" s="326"/>
      <c r="I5434" s="327">
        <v>0.98</v>
      </c>
      <c r="J5434" s="326"/>
      <c r="K5434" s="326"/>
      <c r="L5434" s="328"/>
      <c r="M5434" s="326"/>
      <c r="N5434" s="326"/>
      <c r="O5434" s="328"/>
      <c r="P5434" s="326"/>
      <c r="Q5434" s="290">
        <v>0.98</v>
      </c>
    </row>
    <row r="5435" spans="1:17" ht="13.8" hidden="1" outlineLevel="1" collapsed="1" thickBot="1" x14ac:dyDescent="0.3">
      <c r="A5435" s="287"/>
      <c r="B5435" s="287"/>
      <c r="C5435" s="287"/>
      <c r="D5435" s="325">
        <v>100461298</v>
      </c>
      <c r="E5435" s="326"/>
      <c r="F5435" s="326"/>
      <c r="G5435" s="326"/>
      <c r="H5435" s="326"/>
      <c r="I5435" s="327">
        <v>2.39</v>
      </c>
      <c r="J5435" s="326"/>
      <c r="K5435" s="326"/>
      <c r="L5435" s="328"/>
      <c r="M5435" s="326"/>
      <c r="N5435" s="326"/>
      <c r="O5435" s="328"/>
      <c r="P5435" s="326"/>
      <c r="Q5435" s="290">
        <v>2.39</v>
      </c>
    </row>
    <row r="5436" spans="1:17" ht="13.8" hidden="1" outlineLevel="1" collapsed="1" thickBot="1" x14ac:dyDescent="0.3">
      <c r="A5436" s="287"/>
      <c r="B5436" s="287"/>
      <c r="C5436" s="287"/>
      <c r="D5436" s="325">
        <v>100461270</v>
      </c>
      <c r="E5436" s="326"/>
      <c r="F5436" s="326"/>
      <c r="G5436" s="326"/>
      <c r="H5436" s="326"/>
      <c r="I5436" s="327">
        <v>1.98</v>
      </c>
      <c r="J5436" s="326"/>
      <c r="K5436" s="326"/>
      <c r="L5436" s="328"/>
      <c r="M5436" s="326"/>
      <c r="N5436" s="326"/>
      <c r="O5436" s="328"/>
      <c r="P5436" s="326"/>
      <c r="Q5436" s="290">
        <v>1.98</v>
      </c>
    </row>
    <row r="5437" spans="1:17" ht="13.8" hidden="1" outlineLevel="1" collapsed="1" thickBot="1" x14ac:dyDescent="0.3">
      <c r="A5437" s="287"/>
      <c r="B5437" s="287"/>
      <c r="C5437" s="287"/>
      <c r="D5437" s="325">
        <v>100461275</v>
      </c>
      <c r="E5437" s="326"/>
      <c r="F5437" s="326"/>
      <c r="G5437" s="326"/>
      <c r="H5437" s="326"/>
      <c r="I5437" s="327">
        <v>1.7</v>
      </c>
      <c r="J5437" s="326"/>
      <c r="K5437" s="326"/>
      <c r="L5437" s="328"/>
      <c r="M5437" s="326"/>
      <c r="N5437" s="326"/>
      <c r="O5437" s="328"/>
      <c r="P5437" s="326"/>
      <c r="Q5437" s="290">
        <v>1.7</v>
      </c>
    </row>
    <row r="5438" spans="1:17" ht="13.8" hidden="1" outlineLevel="1" collapsed="1" thickBot="1" x14ac:dyDescent="0.3">
      <c r="A5438" s="287"/>
      <c r="B5438" s="287"/>
      <c r="C5438" s="287"/>
      <c r="D5438" s="325">
        <v>100461278</v>
      </c>
      <c r="E5438" s="326"/>
      <c r="F5438" s="326"/>
      <c r="G5438" s="326"/>
      <c r="H5438" s="326"/>
      <c r="I5438" s="327">
        <v>2.72</v>
      </c>
      <c r="J5438" s="326"/>
      <c r="K5438" s="326"/>
      <c r="L5438" s="328"/>
      <c r="M5438" s="326"/>
      <c r="N5438" s="326"/>
      <c r="O5438" s="328"/>
      <c r="P5438" s="326"/>
      <c r="Q5438" s="290">
        <v>2.72</v>
      </c>
    </row>
    <row r="5439" spans="1:17" ht="13.8" hidden="1" outlineLevel="1" collapsed="1" thickBot="1" x14ac:dyDescent="0.3">
      <c r="A5439" s="287"/>
      <c r="B5439" s="287"/>
      <c r="C5439" s="287"/>
      <c r="D5439" s="325">
        <v>100461304</v>
      </c>
      <c r="E5439" s="326"/>
      <c r="F5439" s="326"/>
      <c r="G5439" s="326"/>
      <c r="H5439" s="326"/>
      <c r="I5439" s="327">
        <v>1.96</v>
      </c>
      <c r="J5439" s="326"/>
      <c r="K5439" s="326"/>
      <c r="L5439" s="328"/>
      <c r="M5439" s="326"/>
      <c r="N5439" s="326"/>
      <c r="O5439" s="328"/>
      <c r="P5439" s="326"/>
      <c r="Q5439" s="290">
        <v>1.96</v>
      </c>
    </row>
    <row r="5440" spans="1:17" ht="13.8" hidden="1" outlineLevel="1" collapsed="1" thickBot="1" x14ac:dyDescent="0.3">
      <c r="A5440" s="287"/>
      <c r="B5440" s="287"/>
      <c r="C5440" s="287"/>
      <c r="D5440" s="325">
        <v>100461284</v>
      </c>
      <c r="E5440" s="326"/>
      <c r="F5440" s="326"/>
      <c r="G5440" s="326"/>
      <c r="H5440" s="326"/>
      <c r="I5440" s="327">
        <v>1.91</v>
      </c>
      <c r="J5440" s="326"/>
      <c r="K5440" s="326"/>
      <c r="L5440" s="328"/>
      <c r="M5440" s="326"/>
      <c r="N5440" s="326"/>
      <c r="O5440" s="328"/>
      <c r="P5440" s="326"/>
      <c r="Q5440" s="290">
        <v>1.91</v>
      </c>
    </row>
    <row r="5441" spans="1:17" ht="13.8" hidden="1" outlineLevel="1" collapsed="1" thickBot="1" x14ac:dyDescent="0.3">
      <c r="A5441" s="287"/>
      <c r="B5441" s="287"/>
      <c r="C5441" s="287"/>
      <c r="D5441" s="325">
        <v>100461306</v>
      </c>
      <c r="E5441" s="326"/>
      <c r="F5441" s="326"/>
      <c r="G5441" s="326"/>
      <c r="H5441" s="326"/>
      <c r="I5441" s="327">
        <v>0.83</v>
      </c>
      <c r="J5441" s="326"/>
      <c r="K5441" s="326"/>
      <c r="L5441" s="328"/>
      <c r="M5441" s="326"/>
      <c r="N5441" s="326"/>
      <c r="O5441" s="328"/>
      <c r="P5441" s="326"/>
      <c r="Q5441" s="290">
        <v>0.83</v>
      </c>
    </row>
    <row r="5442" spans="1:17" ht="13.8" hidden="1" outlineLevel="1" collapsed="1" thickBot="1" x14ac:dyDescent="0.3">
      <c r="A5442" s="287"/>
      <c r="B5442" s="287"/>
      <c r="C5442" s="287"/>
      <c r="D5442" s="325">
        <v>100461333</v>
      </c>
      <c r="E5442" s="326"/>
      <c r="F5442" s="326"/>
      <c r="G5442" s="326"/>
      <c r="H5442" s="326"/>
      <c r="I5442" s="327">
        <v>1.87</v>
      </c>
      <c r="J5442" s="326"/>
      <c r="K5442" s="326"/>
      <c r="L5442" s="328"/>
      <c r="M5442" s="326"/>
      <c r="N5442" s="326"/>
      <c r="O5442" s="328"/>
      <c r="P5442" s="326"/>
      <c r="Q5442" s="290">
        <v>1.87</v>
      </c>
    </row>
    <row r="5443" spans="1:17" ht="13.8" hidden="1" outlineLevel="1" collapsed="1" thickBot="1" x14ac:dyDescent="0.3">
      <c r="A5443" s="287"/>
      <c r="B5443" s="287"/>
      <c r="C5443" s="287"/>
      <c r="D5443" s="325">
        <v>100461334</v>
      </c>
      <c r="E5443" s="326"/>
      <c r="F5443" s="326"/>
      <c r="G5443" s="326"/>
      <c r="H5443" s="326"/>
      <c r="I5443" s="327">
        <v>1.83</v>
      </c>
      <c r="J5443" s="326"/>
      <c r="K5443" s="326"/>
      <c r="L5443" s="328"/>
      <c r="M5443" s="326"/>
      <c r="N5443" s="326"/>
      <c r="O5443" s="328"/>
      <c r="P5443" s="326"/>
      <c r="Q5443" s="290">
        <v>1.83</v>
      </c>
    </row>
    <row r="5444" spans="1:17" ht="13.8" hidden="1" outlineLevel="1" collapsed="1" thickBot="1" x14ac:dyDescent="0.3">
      <c r="A5444" s="287"/>
      <c r="B5444" s="287"/>
      <c r="C5444" s="287"/>
      <c r="D5444" s="325">
        <v>100461041</v>
      </c>
      <c r="E5444" s="326"/>
      <c r="F5444" s="326"/>
      <c r="G5444" s="326"/>
      <c r="H5444" s="326"/>
      <c r="I5444" s="327">
        <v>2.04</v>
      </c>
      <c r="J5444" s="326"/>
      <c r="K5444" s="326"/>
      <c r="L5444" s="328"/>
      <c r="M5444" s="326"/>
      <c r="N5444" s="326"/>
      <c r="O5444" s="328"/>
      <c r="P5444" s="326"/>
      <c r="Q5444" s="290">
        <v>2.04</v>
      </c>
    </row>
    <row r="5445" spans="1:17" ht="13.8" hidden="1" outlineLevel="1" collapsed="1" thickBot="1" x14ac:dyDescent="0.3">
      <c r="A5445" s="287"/>
      <c r="B5445" s="287"/>
      <c r="C5445" s="287"/>
      <c r="D5445" s="325">
        <v>100461020</v>
      </c>
      <c r="E5445" s="326"/>
      <c r="F5445" s="326"/>
      <c r="G5445" s="326"/>
      <c r="H5445" s="326"/>
      <c r="I5445" s="327">
        <v>3.14</v>
      </c>
      <c r="J5445" s="326"/>
      <c r="K5445" s="326"/>
      <c r="L5445" s="328"/>
      <c r="M5445" s="326"/>
      <c r="N5445" s="326"/>
      <c r="O5445" s="328"/>
      <c r="P5445" s="326"/>
      <c r="Q5445" s="290">
        <v>3.14</v>
      </c>
    </row>
    <row r="5446" spans="1:17" ht="13.8" hidden="1" outlineLevel="1" collapsed="1" thickBot="1" x14ac:dyDescent="0.3">
      <c r="A5446" s="287"/>
      <c r="B5446" s="287"/>
      <c r="C5446" s="287"/>
      <c r="D5446" s="325">
        <v>100461075</v>
      </c>
      <c r="E5446" s="326"/>
      <c r="F5446" s="326"/>
      <c r="G5446" s="326"/>
      <c r="H5446" s="326"/>
      <c r="I5446" s="327">
        <v>2.2200000000000002</v>
      </c>
      <c r="J5446" s="326"/>
      <c r="K5446" s="326"/>
      <c r="L5446" s="328"/>
      <c r="M5446" s="326"/>
      <c r="N5446" s="326"/>
      <c r="O5446" s="328"/>
      <c r="P5446" s="326"/>
      <c r="Q5446" s="290">
        <v>2.2200000000000002</v>
      </c>
    </row>
    <row r="5447" spans="1:17" ht="13.8" hidden="1" outlineLevel="1" collapsed="1" thickBot="1" x14ac:dyDescent="0.3">
      <c r="A5447" s="287"/>
      <c r="B5447" s="287"/>
      <c r="C5447" s="287"/>
      <c r="D5447" s="325">
        <v>100461061</v>
      </c>
      <c r="E5447" s="326"/>
      <c r="F5447" s="326"/>
      <c r="G5447" s="326"/>
      <c r="H5447" s="326"/>
      <c r="I5447" s="327">
        <v>1.92</v>
      </c>
      <c r="J5447" s="326"/>
      <c r="K5447" s="326"/>
      <c r="L5447" s="328"/>
      <c r="M5447" s="326"/>
      <c r="N5447" s="326"/>
      <c r="O5447" s="328"/>
      <c r="P5447" s="326"/>
      <c r="Q5447" s="290">
        <v>1.92</v>
      </c>
    </row>
    <row r="5448" spans="1:17" ht="13.8" hidden="1" outlineLevel="1" collapsed="1" thickBot="1" x14ac:dyDescent="0.3">
      <c r="A5448" s="287"/>
      <c r="B5448" s="287"/>
      <c r="C5448" s="287"/>
      <c r="D5448" s="325">
        <v>100461006</v>
      </c>
      <c r="E5448" s="326"/>
      <c r="F5448" s="326"/>
      <c r="G5448" s="326"/>
      <c r="H5448" s="326"/>
      <c r="I5448" s="327">
        <v>1.82</v>
      </c>
      <c r="J5448" s="326"/>
      <c r="K5448" s="326"/>
      <c r="L5448" s="328"/>
      <c r="M5448" s="326"/>
      <c r="N5448" s="326"/>
      <c r="O5448" s="328"/>
      <c r="P5448" s="326"/>
      <c r="Q5448" s="290">
        <v>1.82</v>
      </c>
    </row>
    <row r="5449" spans="1:17" ht="13.8" hidden="1" outlineLevel="1" collapsed="1" thickBot="1" x14ac:dyDescent="0.3">
      <c r="A5449" s="287"/>
      <c r="B5449" s="287"/>
      <c r="C5449" s="287"/>
      <c r="D5449" s="325">
        <v>100461163</v>
      </c>
      <c r="E5449" s="326"/>
      <c r="F5449" s="326"/>
      <c r="G5449" s="326"/>
      <c r="H5449" s="326"/>
      <c r="I5449" s="327">
        <v>0.87</v>
      </c>
      <c r="J5449" s="326"/>
      <c r="K5449" s="326"/>
      <c r="L5449" s="328"/>
      <c r="M5449" s="326"/>
      <c r="N5449" s="326"/>
      <c r="O5449" s="328"/>
      <c r="P5449" s="326"/>
      <c r="Q5449" s="290">
        <v>0.87</v>
      </c>
    </row>
    <row r="5450" spans="1:17" ht="13.8" hidden="1" outlineLevel="1" collapsed="1" thickBot="1" x14ac:dyDescent="0.3">
      <c r="A5450" s="287"/>
      <c r="B5450" s="287"/>
      <c r="C5450" s="287"/>
      <c r="D5450" s="325">
        <v>100461155</v>
      </c>
      <c r="E5450" s="326"/>
      <c r="F5450" s="326"/>
      <c r="G5450" s="326"/>
      <c r="H5450" s="326"/>
      <c r="I5450" s="327">
        <v>1.05</v>
      </c>
      <c r="J5450" s="326"/>
      <c r="K5450" s="326"/>
      <c r="L5450" s="328"/>
      <c r="M5450" s="326"/>
      <c r="N5450" s="326"/>
      <c r="O5450" s="328"/>
      <c r="P5450" s="326"/>
      <c r="Q5450" s="290">
        <v>1.05</v>
      </c>
    </row>
    <row r="5451" spans="1:17" ht="13.8" hidden="1" outlineLevel="1" collapsed="1" thickBot="1" x14ac:dyDescent="0.3">
      <c r="A5451" s="287"/>
      <c r="B5451" s="287"/>
      <c r="C5451" s="287"/>
      <c r="D5451" s="325">
        <v>100461099</v>
      </c>
      <c r="E5451" s="326"/>
      <c r="F5451" s="326"/>
      <c r="G5451" s="326"/>
      <c r="H5451" s="326"/>
      <c r="I5451" s="327">
        <v>1.49</v>
      </c>
      <c r="J5451" s="326"/>
      <c r="K5451" s="326"/>
      <c r="L5451" s="328"/>
      <c r="M5451" s="326"/>
      <c r="N5451" s="326"/>
      <c r="O5451" s="328"/>
      <c r="P5451" s="326"/>
      <c r="Q5451" s="290">
        <v>1.49</v>
      </c>
    </row>
    <row r="5452" spans="1:17" ht="13.8" hidden="1" outlineLevel="1" collapsed="1" thickBot="1" x14ac:dyDescent="0.3">
      <c r="A5452" s="287"/>
      <c r="B5452" s="287"/>
      <c r="C5452" s="287"/>
      <c r="D5452" s="325">
        <v>100461086</v>
      </c>
      <c r="E5452" s="326"/>
      <c r="F5452" s="326"/>
      <c r="G5452" s="326"/>
      <c r="H5452" s="326"/>
      <c r="I5452" s="327">
        <v>0.8</v>
      </c>
      <c r="J5452" s="326"/>
      <c r="K5452" s="326"/>
      <c r="L5452" s="328"/>
      <c r="M5452" s="326"/>
      <c r="N5452" s="326"/>
      <c r="O5452" s="328"/>
      <c r="P5452" s="326"/>
      <c r="Q5452" s="290">
        <v>0.8</v>
      </c>
    </row>
    <row r="5453" spans="1:17" ht="13.8" hidden="1" outlineLevel="1" collapsed="1" thickBot="1" x14ac:dyDescent="0.3">
      <c r="A5453" s="287"/>
      <c r="B5453" s="287"/>
      <c r="C5453" s="287"/>
      <c r="D5453" s="325">
        <v>100460913</v>
      </c>
      <c r="E5453" s="326"/>
      <c r="F5453" s="326"/>
      <c r="G5453" s="326"/>
      <c r="H5453" s="326"/>
      <c r="I5453" s="327">
        <v>2.57</v>
      </c>
      <c r="J5453" s="326"/>
      <c r="K5453" s="326"/>
      <c r="L5453" s="328"/>
      <c r="M5453" s="326"/>
      <c r="N5453" s="326"/>
      <c r="O5453" s="328"/>
      <c r="P5453" s="326"/>
      <c r="Q5453" s="290">
        <v>2.57</v>
      </c>
    </row>
    <row r="5454" spans="1:17" ht="13.8" hidden="1" outlineLevel="1" collapsed="1" thickBot="1" x14ac:dyDescent="0.3">
      <c r="A5454" s="287"/>
      <c r="B5454" s="287"/>
      <c r="C5454" s="287"/>
      <c r="D5454" s="325">
        <v>100460862</v>
      </c>
      <c r="E5454" s="326"/>
      <c r="F5454" s="326"/>
      <c r="G5454" s="326"/>
      <c r="H5454" s="326"/>
      <c r="I5454" s="327">
        <v>0.87</v>
      </c>
      <c r="J5454" s="326"/>
      <c r="K5454" s="326"/>
      <c r="L5454" s="328"/>
      <c r="M5454" s="326"/>
      <c r="N5454" s="326"/>
      <c r="O5454" s="328"/>
      <c r="P5454" s="326"/>
      <c r="Q5454" s="290">
        <v>0.87</v>
      </c>
    </row>
    <row r="5455" spans="1:17" ht="13.8" hidden="1" outlineLevel="1" collapsed="1" thickBot="1" x14ac:dyDescent="0.3">
      <c r="A5455" s="287"/>
      <c r="B5455" s="287"/>
      <c r="C5455" s="287"/>
      <c r="D5455" s="325">
        <v>100461055</v>
      </c>
      <c r="E5455" s="326"/>
      <c r="F5455" s="326"/>
      <c r="G5455" s="326"/>
      <c r="H5455" s="326"/>
      <c r="I5455" s="327">
        <v>2.33</v>
      </c>
      <c r="J5455" s="326"/>
      <c r="K5455" s="326"/>
      <c r="L5455" s="328"/>
      <c r="M5455" s="326"/>
      <c r="N5455" s="326"/>
      <c r="O5455" s="328"/>
      <c r="P5455" s="326"/>
      <c r="Q5455" s="290">
        <v>2.33</v>
      </c>
    </row>
    <row r="5456" spans="1:17" ht="13.8" hidden="1" outlineLevel="1" collapsed="1" thickBot="1" x14ac:dyDescent="0.3">
      <c r="A5456" s="287"/>
      <c r="B5456" s="287"/>
      <c r="C5456" s="287"/>
      <c r="D5456" s="325">
        <v>100460931</v>
      </c>
      <c r="E5456" s="326"/>
      <c r="F5456" s="326"/>
      <c r="G5456" s="326"/>
      <c r="H5456" s="326"/>
      <c r="I5456" s="327">
        <v>2.1</v>
      </c>
      <c r="J5456" s="326"/>
      <c r="K5456" s="326"/>
      <c r="L5456" s="328"/>
      <c r="M5456" s="326"/>
      <c r="N5456" s="326"/>
      <c r="O5456" s="328"/>
      <c r="P5456" s="326"/>
      <c r="Q5456" s="290">
        <v>2.1</v>
      </c>
    </row>
    <row r="5457" spans="1:17" ht="13.8" hidden="1" outlineLevel="1" collapsed="1" thickBot="1" x14ac:dyDescent="0.3">
      <c r="A5457" s="287"/>
      <c r="B5457" s="287"/>
      <c r="C5457" s="287"/>
      <c r="D5457" s="325">
        <v>100460945</v>
      </c>
      <c r="E5457" s="326"/>
      <c r="F5457" s="326"/>
      <c r="G5457" s="326"/>
      <c r="H5457" s="326"/>
      <c r="I5457" s="327">
        <v>2.2400000000000002</v>
      </c>
      <c r="J5457" s="326"/>
      <c r="K5457" s="326"/>
      <c r="L5457" s="328"/>
      <c r="M5457" s="326"/>
      <c r="N5457" s="326"/>
      <c r="O5457" s="328"/>
      <c r="P5457" s="326"/>
      <c r="Q5457" s="290">
        <v>2.2400000000000002</v>
      </c>
    </row>
    <row r="5458" spans="1:17" ht="13.8" hidden="1" outlineLevel="1" collapsed="1" thickBot="1" x14ac:dyDescent="0.3">
      <c r="A5458" s="287"/>
      <c r="B5458" s="287"/>
      <c r="C5458" s="287"/>
      <c r="D5458" s="325">
        <v>100460810</v>
      </c>
      <c r="E5458" s="326"/>
      <c r="F5458" s="326"/>
      <c r="G5458" s="326"/>
      <c r="H5458" s="326"/>
      <c r="I5458" s="327">
        <v>0.9</v>
      </c>
      <c r="J5458" s="326"/>
      <c r="K5458" s="326"/>
      <c r="L5458" s="328"/>
      <c r="M5458" s="326"/>
      <c r="N5458" s="326"/>
      <c r="O5458" s="328"/>
      <c r="P5458" s="326"/>
      <c r="Q5458" s="290">
        <v>0.9</v>
      </c>
    </row>
    <row r="5459" spans="1:17" ht="13.8" hidden="1" outlineLevel="1" collapsed="1" thickBot="1" x14ac:dyDescent="0.3">
      <c r="A5459" s="287"/>
      <c r="B5459" s="287"/>
      <c r="C5459" s="287"/>
      <c r="D5459" s="325">
        <v>100460831</v>
      </c>
      <c r="E5459" s="326"/>
      <c r="F5459" s="326"/>
      <c r="G5459" s="326"/>
      <c r="H5459" s="326"/>
      <c r="I5459" s="327">
        <v>1.69</v>
      </c>
      <c r="J5459" s="326"/>
      <c r="K5459" s="326"/>
      <c r="L5459" s="328"/>
      <c r="M5459" s="326"/>
      <c r="N5459" s="326"/>
      <c r="O5459" s="328"/>
      <c r="P5459" s="326"/>
      <c r="Q5459" s="290">
        <v>1.69</v>
      </c>
    </row>
    <row r="5460" spans="1:17" ht="13.8" hidden="1" outlineLevel="1" collapsed="1" thickBot="1" x14ac:dyDescent="0.3">
      <c r="A5460" s="287"/>
      <c r="B5460" s="287"/>
      <c r="C5460" s="287"/>
      <c r="D5460" s="325">
        <v>100460790</v>
      </c>
      <c r="E5460" s="326"/>
      <c r="F5460" s="326"/>
      <c r="G5460" s="326"/>
      <c r="H5460" s="326"/>
      <c r="I5460" s="327">
        <v>0.88</v>
      </c>
      <c r="J5460" s="326"/>
      <c r="K5460" s="326"/>
      <c r="L5460" s="328"/>
      <c r="M5460" s="326"/>
      <c r="N5460" s="326"/>
      <c r="O5460" s="328"/>
      <c r="P5460" s="326"/>
      <c r="Q5460" s="290">
        <v>0.88</v>
      </c>
    </row>
    <row r="5461" spans="1:17" ht="13.8" hidden="1" outlineLevel="1" collapsed="1" thickBot="1" x14ac:dyDescent="0.3">
      <c r="A5461" s="287"/>
      <c r="B5461" s="287"/>
      <c r="C5461" s="287"/>
      <c r="D5461" s="325">
        <v>100459989</v>
      </c>
      <c r="E5461" s="326"/>
      <c r="F5461" s="326"/>
      <c r="G5461" s="326"/>
      <c r="H5461" s="326"/>
      <c r="I5461" s="327">
        <v>0.71</v>
      </c>
      <c r="J5461" s="326"/>
      <c r="K5461" s="326"/>
      <c r="L5461" s="328"/>
      <c r="M5461" s="326"/>
      <c r="N5461" s="326"/>
      <c r="O5461" s="328"/>
      <c r="P5461" s="326"/>
      <c r="Q5461" s="290">
        <v>0.71</v>
      </c>
    </row>
    <row r="5462" spans="1:17" ht="13.8" hidden="1" outlineLevel="1" collapsed="1" thickBot="1" x14ac:dyDescent="0.3">
      <c r="A5462" s="287"/>
      <c r="B5462" s="287"/>
      <c r="C5462" s="287"/>
      <c r="D5462" s="325">
        <v>100463720</v>
      </c>
      <c r="E5462" s="326"/>
      <c r="F5462" s="326"/>
      <c r="G5462" s="326"/>
      <c r="H5462" s="326"/>
      <c r="I5462" s="327">
        <v>1.9</v>
      </c>
      <c r="J5462" s="326"/>
      <c r="K5462" s="326"/>
      <c r="L5462" s="328"/>
      <c r="M5462" s="326"/>
      <c r="N5462" s="326"/>
      <c r="O5462" s="328"/>
      <c r="P5462" s="326"/>
      <c r="Q5462" s="290">
        <v>1.9</v>
      </c>
    </row>
    <row r="5463" spans="1:17" ht="13.8" hidden="1" outlineLevel="1" collapsed="1" thickBot="1" x14ac:dyDescent="0.3">
      <c r="A5463" s="287"/>
      <c r="B5463" s="287"/>
      <c r="C5463" s="287"/>
      <c r="D5463" s="325">
        <v>100463647</v>
      </c>
      <c r="E5463" s="326"/>
      <c r="F5463" s="326"/>
      <c r="G5463" s="326"/>
      <c r="H5463" s="326"/>
      <c r="I5463" s="327">
        <v>0.78</v>
      </c>
      <c r="J5463" s="326"/>
      <c r="K5463" s="326"/>
      <c r="L5463" s="328"/>
      <c r="M5463" s="326"/>
      <c r="N5463" s="326"/>
      <c r="O5463" s="328"/>
      <c r="P5463" s="326"/>
      <c r="Q5463" s="290">
        <v>0.78</v>
      </c>
    </row>
    <row r="5464" spans="1:17" ht="13.8" hidden="1" outlineLevel="1" collapsed="1" thickBot="1" x14ac:dyDescent="0.3">
      <c r="A5464" s="287"/>
      <c r="B5464" s="287"/>
      <c r="C5464" s="287"/>
      <c r="D5464" s="325">
        <v>100463666</v>
      </c>
      <c r="E5464" s="326"/>
      <c r="F5464" s="326"/>
      <c r="G5464" s="326"/>
      <c r="H5464" s="326"/>
      <c r="I5464" s="327">
        <v>0.97</v>
      </c>
      <c r="J5464" s="326"/>
      <c r="K5464" s="326"/>
      <c r="L5464" s="328"/>
      <c r="M5464" s="326"/>
      <c r="N5464" s="326"/>
      <c r="O5464" s="328"/>
      <c r="P5464" s="326"/>
      <c r="Q5464" s="290">
        <v>0.97</v>
      </c>
    </row>
    <row r="5465" spans="1:17" ht="13.8" hidden="1" outlineLevel="1" collapsed="1" thickBot="1" x14ac:dyDescent="0.3">
      <c r="A5465" s="287"/>
      <c r="B5465" s="287"/>
      <c r="C5465" s="287"/>
      <c r="D5465" s="325">
        <v>100463627</v>
      </c>
      <c r="E5465" s="326"/>
      <c r="F5465" s="326"/>
      <c r="G5465" s="326"/>
      <c r="H5465" s="326"/>
      <c r="I5465" s="327">
        <v>0.79</v>
      </c>
      <c r="J5465" s="326"/>
      <c r="K5465" s="326"/>
      <c r="L5465" s="328"/>
      <c r="M5465" s="326"/>
      <c r="N5465" s="326"/>
      <c r="O5465" s="328"/>
      <c r="P5465" s="326"/>
      <c r="Q5465" s="290">
        <v>0.79</v>
      </c>
    </row>
    <row r="5466" spans="1:17" ht="13.8" hidden="1" outlineLevel="1" collapsed="1" thickBot="1" x14ac:dyDescent="0.3">
      <c r="A5466" s="287"/>
      <c r="B5466" s="287"/>
      <c r="C5466" s="287"/>
      <c r="D5466" s="325">
        <v>100463598</v>
      </c>
      <c r="E5466" s="326"/>
      <c r="F5466" s="326"/>
      <c r="G5466" s="326"/>
      <c r="H5466" s="326"/>
      <c r="I5466" s="327">
        <v>1.85</v>
      </c>
      <c r="J5466" s="326"/>
      <c r="K5466" s="326"/>
      <c r="L5466" s="328"/>
      <c r="M5466" s="326"/>
      <c r="N5466" s="326"/>
      <c r="O5466" s="328"/>
      <c r="P5466" s="326"/>
      <c r="Q5466" s="290">
        <v>1.85</v>
      </c>
    </row>
    <row r="5467" spans="1:17" ht="13.8" hidden="1" outlineLevel="1" collapsed="1" thickBot="1" x14ac:dyDescent="0.3">
      <c r="A5467" s="287"/>
      <c r="B5467" s="287"/>
      <c r="C5467" s="287"/>
      <c r="D5467" s="325">
        <v>100463610</v>
      </c>
      <c r="E5467" s="326"/>
      <c r="F5467" s="326"/>
      <c r="G5467" s="326"/>
      <c r="H5467" s="326"/>
      <c r="I5467" s="327">
        <v>2.4300000000000002</v>
      </c>
      <c r="J5467" s="326"/>
      <c r="K5467" s="326"/>
      <c r="L5467" s="328"/>
      <c r="M5467" s="326"/>
      <c r="N5467" s="326"/>
      <c r="O5467" s="328"/>
      <c r="P5467" s="326"/>
      <c r="Q5467" s="290">
        <v>2.4300000000000002</v>
      </c>
    </row>
    <row r="5468" spans="1:17" ht="13.8" hidden="1" outlineLevel="1" collapsed="1" thickBot="1" x14ac:dyDescent="0.3">
      <c r="A5468" s="287"/>
      <c r="B5468" s="287"/>
      <c r="C5468" s="287"/>
      <c r="D5468" s="325">
        <v>100463584</v>
      </c>
      <c r="E5468" s="326"/>
      <c r="F5468" s="326"/>
      <c r="G5468" s="326"/>
      <c r="H5468" s="326"/>
      <c r="I5468" s="327">
        <v>0.95</v>
      </c>
      <c r="J5468" s="326"/>
      <c r="K5468" s="326"/>
      <c r="L5468" s="328"/>
      <c r="M5468" s="326"/>
      <c r="N5468" s="326"/>
      <c r="O5468" s="328"/>
      <c r="P5468" s="326"/>
      <c r="Q5468" s="290">
        <v>0.95</v>
      </c>
    </row>
    <row r="5469" spans="1:17" ht="13.8" hidden="1" outlineLevel="1" collapsed="1" thickBot="1" x14ac:dyDescent="0.3">
      <c r="A5469" s="287"/>
      <c r="B5469" s="287"/>
      <c r="C5469" s="287"/>
      <c r="D5469" s="325">
        <v>100463565</v>
      </c>
      <c r="E5469" s="326"/>
      <c r="F5469" s="326"/>
      <c r="G5469" s="326"/>
      <c r="H5469" s="326"/>
      <c r="I5469" s="327">
        <v>0.86</v>
      </c>
      <c r="J5469" s="326"/>
      <c r="K5469" s="326"/>
      <c r="L5469" s="328"/>
      <c r="M5469" s="326"/>
      <c r="N5469" s="326"/>
      <c r="O5469" s="328"/>
      <c r="P5469" s="326"/>
      <c r="Q5469" s="290">
        <v>0.86</v>
      </c>
    </row>
    <row r="5470" spans="1:17" ht="13.8" hidden="1" outlineLevel="1" collapsed="1" thickBot="1" x14ac:dyDescent="0.3">
      <c r="A5470" s="287"/>
      <c r="B5470" s="287"/>
      <c r="C5470" s="287"/>
      <c r="D5470" s="325">
        <v>100463758</v>
      </c>
      <c r="E5470" s="326"/>
      <c r="F5470" s="326"/>
      <c r="G5470" s="326"/>
      <c r="H5470" s="326"/>
      <c r="I5470" s="327">
        <v>1.61</v>
      </c>
      <c r="J5470" s="326"/>
      <c r="K5470" s="326"/>
      <c r="L5470" s="328"/>
      <c r="M5470" s="326"/>
      <c r="N5470" s="326"/>
      <c r="O5470" s="328"/>
      <c r="P5470" s="326"/>
      <c r="Q5470" s="290">
        <v>1.61</v>
      </c>
    </row>
    <row r="5471" spans="1:17" ht="13.8" hidden="1" outlineLevel="1" collapsed="1" thickBot="1" x14ac:dyDescent="0.3">
      <c r="A5471" s="287"/>
      <c r="B5471" s="287"/>
      <c r="C5471" s="287"/>
      <c r="D5471" s="325">
        <v>100463741</v>
      </c>
      <c r="E5471" s="326"/>
      <c r="F5471" s="326"/>
      <c r="G5471" s="326"/>
      <c r="H5471" s="326"/>
      <c r="I5471" s="327">
        <v>1.42</v>
      </c>
      <c r="J5471" s="326"/>
      <c r="K5471" s="326"/>
      <c r="L5471" s="328"/>
      <c r="M5471" s="326"/>
      <c r="N5471" s="326"/>
      <c r="O5471" s="328"/>
      <c r="P5471" s="326"/>
      <c r="Q5471" s="290">
        <v>1.42</v>
      </c>
    </row>
    <row r="5472" spans="1:17" ht="13.8" hidden="1" outlineLevel="1" collapsed="1" thickBot="1" x14ac:dyDescent="0.3">
      <c r="A5472" s="287"/>
      <c r="B5472" s="287"/>
      <c r="C5472" s="287"/>
      <c r="D5472" s="325">
        <v>100463736</v>
      </c>
      <c r="E5472" s="326"/>
      <c r="F5472" s="326"/>
      <c r="G5472" s="326"/>
      <c r="H5472" s="326"/>
      <c r="I5472" s="327">
        <v>1.58</v>
      </c>
      <c r="J5472" s="326"/>
      <c r="K5472" s="326"/>
      <c r="L5472" s="328"/>
      <c r="M5472" s="326"/>
      <c r="N5472" s="326"/>
      <c r="O5472" s="328"/>
      <c r="P5472" s="326"/>
      <c r="Q5472" s="290">
        <v>1.58</v>
      </c>
    </row>
    <row r="5473" spans="1:17" ht="13.8" hidden="1" outlineLevel="1" collapsed="1" thickBot="1" x14ac:dyDescent="0.3">
      <c r="A5473" s="287"/>
      <c r="B5473" s="287"/>
      <c r="C5473" s="287"/>
      <c r="D5473" s="325">
        <v>100463726</v>
      </c>
      <c r="E5473" s="326"/>
      <c r="F5473" s="326"/>
      <c r="G5473" s="326"/>
      <c r="H5473" s="326"/>
      <c r="I5473" s="327">
        <v>1.8</v>
      </c>
      <c r="J5473" s="326"/>
      <c r="K5473" s="326"/>
      <c r="L5473" s="328"/>
      <c r="M5473" s="326"/>
      <c r="N5473" s="326"/>
      <c r="O5473" s="328"/>
      <c r="P5473" s="326"/>
      <c r="Q5473" s="290">
        <v>1.8</v>
      </c>
    </row>
    <row r="5474" spans="1:17" ht="13.8" hidden="1" outlineLevel="1" collapsed="1" thickBot="1" x14ac:dyDescent="0.3">
      <c r="A5474" s="287"/>
      <c r="B5474" s="287"/>
      <c r="C5474" s="287"/>
      <c r="D5474" s="325">
        <v>100462748</v>
      </c>
      <c r="E5474" s="326"/>
      <c r="F5474" s="326"/>
      <c r="G5474" s="326"/>
      <c r="H5474" s="326"/>
      <c r="I5474" s="327">
        <v>0.98</v>
      </c>
      <c r="J5474" s="326"/>
      <c r="K5474" s="326"/>
      <c r="L5474" s="328"/>
      <c r="M5474" s="326"/>
      <c r="N5474" s="326"/>
      <c r="O5474" s="328"/>
      <c r="P5474" s="326"/>
      <c r="Q5474" s="290">
        <v>0.98</v>
      </c>
    </row>
    <row r="5475" spans="1:17" ht="13.8" hidden="1" outlineLevel="1" collapsed="1" thickBot="1" x14ac:dyDescent="0.3">
      <c r="A5475" s="287"/>
      <c r="B5475" s="287"/>
      <c r="C5475" s="287"/>
      <c r="D5475" s="325">
        <v>100462741</v>
      </c>
      <c r="E5475" s="326"/>
      <c r="F5475" s="326"/>
      <c r="G5475" s="326"/>
      <c r="H5475" s="326"/>
      <c r="I5475" s="327">
        <v>0.85</v>
      </c>
      <c r="J5475" s="326"/>
      <c r="K5475" s="326"/>
      <c r="L5475" s="328"/>
      <c r="M5475" s="326"/>
      <c r="N5475" s="326"/>
      <c r="O5475" s="328"/>
      <c r="P5475" s="326"/>
      <c r="Q5475" s="290">
        <v>0.85</v>
      </c>
    </row>
    <row r="5476" spans="1:17" ht="13.8" hidden="1" outlineLevel="1" collapsed="1" thickBot="1" x14ac:dyDescent="0.3">
      <c r="A5476" s="287"/>
      <c r="B5476" s="287"/>
      <c r="C5476" s="287"/>
      <c r="D5476" s="325">
        <v>100462744</v>
      </c>
      <c r="E5476" s="326"/>
      <c r="F5476" s="326"/>
      <c r="G5476" s="326"/>
      <c r="H5476" s="326"/>
      <c r="I5476" s="327">
        <v>0.83</v>
      </c>
      <c r="J5476" s="326"/>
      <c r="K5476" s="326"/>
      <c r="L5476" s="328"/>
      <c r="M5476" s="326"/>
      <c r="N5476" s="326"/>
      <c r="O5476" s="328"/>
      <c r="P5476" s="326"/>
      <c r="Q5476" s="290">
        <v>0.83</v>
      </c>
    </row>
    <row r="5477" spans="1:17" ht="13.8" hidden="1" outlineLevel="1" collapsed="1" thickBot="1" x14ac:dyDescent="0.3">
      <c r="A5477" s="287"/>
      <c r="B5477" s="287"/>
      <c r="C5477" s="287"/>
      <c r="D5477" s="325">
        <v>100462745</v>
      </c>
      <c r="E5477" s="326"/>
      <c r="F5477" s="326"/>
      <c r="G5477" s="326"/>
      <c r="H5477" s="326"/>
      <c r="I5477" s="327">
        <v>1.31</v>
      </c>
      <c r="J5477" s="326"/>
      <c r="K5477" s="326"/>
      <c r="L5477" s="328"/>
      <c r="M5477" s="326"/>
      <c r="N5477" s="326"/>
      <c r="O5477" s="328"/>
      <c r="P5477" s="326"/>
      <c r="Q5477" s="290">
        <v>1.31</v>
      </c>
    </row>
    <row r="5478" spans="1:17" ht="13.8" hidden="1" outlineLevel="1" collapsed="1" thickBot="1" x14ac:dyDescent="0.3">
      <c r="A5478" s="287"/>
      <c r="B5478" s="287"/>
      <c r="C5478" s="287"/>
      <c r="D5478" s="325">
        <v>100462746</v>
      </c>
      <c r="E5478" s="326"/>
      <c r="F5478" s="326"/>
      <c r="G5478" s="326"/>
      <c r="H5478" s="326"/>
      <c r="I5478" s="327">
        <v>0.79</v>
      </c>
      <c r="J5478" s="326"/>
      <c r="K5478" s="326"/>
      <c r="L5478" s="328"/>
      <c r="M5478" s="326"/>
      <c r="N5478" s="326"/>
      <c r="O5478" s="328"/>
      <c r="P5478" s="326"/>
      <c r="Q5478" s="290">
        <v>0.79</v>
      </c>
    </row>
    <row r="5479" spans="1:17" ht="13.8" hidden="1" outlineLevel="1" collapsed="1" thickBot="1" x14ac:dyDescent="0.3">
      <c r="A5479" s="287"/>
      <c r="B5479" s="287"/>
      <c r="C5479" s="287"/>
      <c r="D5479" s="325">
        <v>100462762</v>
      </c>
      <c r="E5479" s="326"/>
      <c r="F5479" s="326"/>
      <c r="G5479" s="326"/>
      <c r="H5479" s="326"/>
      <c r="I5479" s="327">
        <v>0.81</v>
      </c>
      <c r="J5479" s="326"/>
      <c r="K5479" s="326"/>
      <c r="L5479" s="328"/>
      <c r="M5479" s="326"/>
      <c r="N5479" s="326"/>
      <c r="O5479" s="328"/>
      <c r="P5479" s="326"/>
      <c r="Q5479" s="290">
        <v>0.81</v>
      </c>
    </row>
    <row r="5480" spans="1:17" ht="13.8" hidden="1" outlineLevel="1" collapsed="1" thickBot="1" x14ac:dyDescent="0.3">
      <c r="A5480" s="287"/>
      <c r="B5480" s="287"/>
      <c r="C5480" s="287"/>
      <c r="D5480" s="325">
        <v>100463182</v>
      </c>
      <c r="E5480" s="326"/>
      <c r="F5480" s="326"/>
      <c r="G5480" s="326"/>
      <c r="H5480" s="326"/>
      <c r="I5480" s="327">
        <v>1.48</v>
      </c>
      <c r="J5480" s="326"/>
      <c r="K5480" s="326"/>
      <c r="L5480" s="328"/>
      <c r="M5480" s="326"/>
      <c r="N5480" s="326"/>
      <c r="O5480" s="328"/>
      <c r="P5480" s="326"/>
      <c r="Q5480" s="290">
        <v>1.48</v>
      </c>
    </row>
    <row r="5481" spans="1:17" ht="13.8" hidden="1" outlineLevel="1" collapsed="1" thickBot="1" x14ac:dyDescent="0.3">
      <c r="A5481" s="287"/>
      <c r="B5481" s="287"/>
      <c r="C5481" s="287"/>
      <c r="D5481" s="325">
        <v>100463177</v>
      </c>
      <c r="E5481" s="326"/>
      <c r="F5481" s="326"/>
      <c r="G5481" s="326"/>
      <c r="H5481" s="326"/>
      <c r="I5481" s="327">
        <v>1.97</v>
      </c>
      <c r="J5481" s="326"/>
      <c r="K5481" s="326"/>
      <c r="L5481" s="328"/>
      <c r="M5481" s="326"/>
      <c r="N5481" s="326"/>
      <c r="O5481" s="328"/>
      <c r="P5481" s="326"/>
      <c r="Q5481" s="290">
        <v>1.97</v>
      </c>
    </row>
    <row r="5482" spans="1:17" ht="13.8" hidden="1" outlineLevel="1" collapsed="1" thickBot="1" x14ac:dyDescent="0.3">
      <c r="A5482" s="287"/>
      <c r="B5482" s="287"/>
      <c r="C5482" s="339" t="s">
        <v>324</v>
      </c>
      <c r="D5482" s="340"/>
      <c r="E5482" s="340"/>
      <c r="F5482" s="340"/>
      <c r="G5482" s="340"/>
      <c r="H5482" s="340"/>
      <c r="I5482" s="341">
        <v>82.5745</v>
      </c>
      <c r="J5482" s="340"/>
      <c r="K5482" s="340"/>
      <c r="L5482" s="342"/>
      <c r="M5482" s="340"/>
      <c r="N5482" s="340"/>
      <c r="O5482" s="342"/>
      <c r="P5482" s="340"/>
      <c r="Q5482" s="291">
        <v>82.5745</v>
      </c>
    </row>
    <row r="5483" spans="1:17" x14ac:dyDescent="0.25">
      <c r="A5483" s="287"/>
      <c r="B5483" s="343" t="s">
        <v>325</v>
      </c>
      <c r="C5483" s="344"/>
      <c r="D5483" s="344"/>
      <c r="E5483" s="344"/>
      <c r="F5483" s="344"/>
      <c r="G5483" s="344"/>
      <c r="H5483" s="344"/>
      <c r="I5483" s="345">
        <v>82.5745</v>
      </c>
      <c r="J5483" s="344"/>
      <c r="K5483" s="344"/>
      <c r="L5483" s="346"/>
      <c r="M5483" s="344"/>
      <c r="N5483" s="344"/>
      <c r="O5483" s="346"/>
      <c r="P5483" s="344"/>
      <c r="Q5483" s="292">
        <v>82.5745</v>
      </c>
    </row>
    <row r="5484" spans="1:17" x14ac:dyDescent="0.25">
      <c r="A5484" s="287"/>
      <c r="B5484" s="329" t="s">
        <v>326</v>
      </c>
      <c r="C5484" s="330"/>
      <c r="D5484" s="330"/>
      <c r="E5484" s="330"/>
      <c r="F5484" s="330"/>
      <c r="G5484" s="330"/>
      <c r="H5484" s="330"/>
      <c r="I5484" s="331"/>
      <c r="J5484" s="330"/>
      <c r="K5484" s="330"/>
      <c r="L5484" s="331"/>
      <c r="M5484" s="330"/>
      <c r="N5484" s="330"/>
      <c r="O5484" s="331"/>
      <c r="P5484" s="330"/>
      <c r="Q5484" s="288"/>
    </row>
    <row r="5485" spans="1:17" ht="13.8" thickBot="1" x14ac:dyDescent="0.3">
      <c r="A5485" s="287"/>
      <c r="C5485" s="329" t="s">
        <v>327</v>
      </c>
      <c r="D5485" s="330"/>
      <c r="E5485" s="330"/>
      <c r="F5485" s="330"/>
      <c r="G5485" s="330"/>
      <c r="H5485" s="330"/>
      <c r="I5485" s="332">
        <v>1.4</v>
      </c>
      <c r="J5485" s="330"/>
      <c r="K5485" s="330"/>
      <c r="L5485" s="331"/>
      <c r="M5485" s="330"/>
      <c r="N5485" s="330"/>
      <c r="O5485" s="331"/>
      <c r="P5485" s="330"/>
      <c r="Q5485" s="289">
        <v>1.4</v>
      </c>
    </row>
    <row r="5486" spans="1:17" ht="13.8" hidden="1" outlineLevel="1" collapsed="1" thickBot="1" x14ac:dyDescent="0.3">
      <c r="A5486" s="287"/>
      <c r="B5486" s="287"/>
      <c r="C5486" s="287"/>
      <c r="D5486" s="325">
        <v>100462714</v>
      </c>
      <c r="E5486" s="326"/>
      <c r="F5486" s="326"/>
      <c r="G5486" s="326"/>
      <c r="H5486" s="326"/>
      <c r="I5486" s="327">
        <v>0.08</v>
      </c>
      <c r="J5486" s="326"/>
      <c r="K5486" s="326"/>
      <c r="L5486" s="328"/>
      <c r="M5486" s="326"/>
      <c r="N5486" s="326"/>
      <c r="O5486" s="328"/>
      <c r="P5486" s="326"/>
      <c r="Q5486" s="290">
        <v>0.08</v>
      </c>
    </row>
    <row r="5487" spans="1:17" ht="13.8" hidden="1" outlineLevel="1" collapsed="1" thickBot="1" x14ac:dyDescent="0.3">
      <c r="A5487" s="287"/>
      <c r="B5487" s="287"/>
      <c r="C5487" s="287"/>
      <c r="D5487" s="325">
        <v>100463395</v>
      </c>
      <c r="E5487" s="326"/>
      <c r="F5487" s="326"/>
      <c r="G5487" s="326"/>
      <c r="H5487" s="326"/>
      <c r="I5487" s="327">
        <v>0.09</v>
      </c>
      <c r="J5487" s="326"/>
      <c r="K5487" s="326"/>
      <c r="L5487" s="328"/>
      <c r="M5487" s="326"/>
      <c r="N5487" s="326"/>
      <c r="O5487" s="328"/>
      <c r="P5487" s="326"/>
      <c r="Q5487" s="290">
        <v>0.09</v>
      </c>
    </row>
    <row r="5488" spans="1:17" ht="13.8" hidden="1" outlineLevel="1" collapsed="1" thickBot="1" x14ac:dyDescent="0.3">
      <c r="A5488" s="287"/>
      <c r="B5488" s="287"/>
      <c r="C5488" s="287"/>
      <c r="D5488" s="325">
        <v>100460806</v>
      </c>
      <c r="E5488" s="326"/>
      <c r="F5488" s="326"/>
      <c r="G5488" s="326"/>
      <c r="H5488" s="326"/>
      <c r="I5488" s="327">
        <v>0.14000000000000001</v>
      </c>
      <c r="J5488" s="326"/>
      <c r="K5488" s="326"/>
      <c r="L5488" s="328"/>
      <c r="M5488" s="326"/>
      <c r="N5488" s="326"/>
      <c r="O5488" s="328"/>
      <c r="P5488" s="326"/>
      <c r="Q5488" s="290">
        <v>0.14000000000000001</v>
      </c>
    </row>
    <row r="5489" spans="1:17" ht="13.8" hidden="1" outlineLevel="1" collapsed="1" thickBot="1" x14ac:dyDescent="0.3">
      <c r="A5489" s="287"/>
      <c r="B5489" s="287"/>
      <c r="C5489" s="287"/>
      <c r="D5489" s="325">
        <v>100460921</v>
      </c>
      <c r="E5489" s="326"/>
      <c r="F5489" s="326"/>
      <c r="G5489" s="326"/>
      <c r="H5489" s="326"/>
      <c r="I5489" s="327">
        <v>0.37</v>
      </c>
      <c r="J5489" s="326"/>
      <c r="K5489" s="326"/>
      <c r="L5489" s="328"/>
      <c r="M5489" s="326"/>
      <c r="N5489" s="326"/>
      <c r="O5489" s="328"/>
      <c r="P5489" s="326"/>
      <c r="Q5489" s="290">
        <v>0.37</v>
      </c>
    </row>
    <row r="5490" spans="1:17" ht="13.8" hidden="1" outlineLevel="1" collapsed="1" thickBot="1" x14ac:dyDescent="0.3">
      <c r="A5490" s="287"/>
      <c r="B5490" s="287"/>
      <c r="C5490" s="287"/>
      <c r="D5490" s="325">
        <v>100460162</v>
      </c>
      <c r="E5490" s="326"/>
      <c r="F5490" s="326"/>
      <c r="G5490" s="326"/>
      <c r="H5490" s="326"/>
      <c r="I5490" s="327">
        <v>0.28999999999999998</v>
      </c>
      <c r="J5490" s="326"/>
      <c r="K5490" s="326"/>
      <c r="L5490" s="328"/>
      <c r="M5490" s="326"/>
      <c r="N5490" s="326"/>
      <c r="O5490" s="328"/>
      <c r="P5490" s="326"/>
      <c r="Q5490" s="290">
        <v>0.28999999999999998</v>
      </c>
    </row>
    <row r="5491" spans="1:17" ht="13.8" hidden="1" outlineLevel="1" collapsed="1" thickBot="1" x14ac:dyDescent="0.3">
      <c r="A5491" s="287"/>
      <c r="B5491" s="287"/>
      <c r="C5491" s="287"/>
      <c r="D5491" s="325">
        <v>100458624</v>
      </c>
      <c r="E5491" s="326"/>
      <c r="F5491" s="326"/>
      <c r="G5491" s="326"/>
      <c r="H5491" s="326"/>
      <c r="I5491" s="327">
        <v>0.43</v>
      </c>
      <c r="J5491" s="326"/>
      <c r="K5491" s="326"/>
      <c r="L5491" s="328"/>
      <c r="M5491" s="326"/>
      <c r="N5491" s="326"/>
      <c r="O5491" s="328"/>
      <c r="P5491" s="326"/>
      <c r="Q5491" s="290">
        <v>0.43</v>
      </c>
    </row>
    <row r="5492" spans="1:17" ht="13.8" hidden="1" outlineLevel="1" collapsed="1" thickBot="1" x14ac:dyDescent="0.3">
      <c r="A5492" s="287"/>
      <c r="B5492" s="287"/>
      <c r="C5492" s="339" t="s">
        <v>328</v>
      </c>
      <c r="D5492" s="340"/>
      <c r="E5492" s="340"/>
      <c r="F5492" s="340"/>
      <c r="G5492" s="340"/>
      <c r="H5492" s="340"/>
      <c r="I5492" s="341">
        <v>1.4</v>
      </c>
      <c r="J5492" s="340"/>
      <c r="K5492" s="340"/>
      <c r="L5492" s="342"/>
      <c r="M5492" s="340"/>
      <c r="N5492" s="340"/>
      <c r="O5492" s="342"/>
      <c r="P5492" s="340"/>
      <c r="Q5492" s="291">
        <v>1.4</v>
      </c>
    </row>
    <row r="5493" spans="1:17" x14ac:dyDescent="0.25">
      <c r="A5493" s="287"/>
      <c r="B5493" s="343" t="s">
        <v>329</v>
      </c>
      <c r="C5493" s="344"/>
      <c r="D5493" s="344"/>
      <c r="E5493" s="344"/>
      <c r="F5493" s="344"/>
      <c r="G5493" s="344"/>
      <c r="H5493" s="344"/>
      <c r="I5493" s="345">
        <v>1.4</v>
      </c>
      <c r="J5493" s="344"/>
      <c r="K5493" s="344"/>
      <c r="L5493" s="346"/>
      <c r="M5493" s="344"/>
      <c r="N5493" s="344"/>
      <c r="O5493" s="346"/>
      <c r="P5493" s="344"/>
      <c r="Q5493" s="292">
        <v>1.4</v>
      </c>
    </row>
    <row r="5494" spans="1:17" x14ac:dyDescent="0.25">
      <c r="A5494" s="287"/>
      <c r="B5494" s="329" t="s">
        <v>47</v>
      </c>
      <c r="C5494" s="330"/>
      <c r="D5494" s="330"/>
      <c r="E5494" s="330"/>
      <c r="F5494" s="330"/>
      <c r="G5494" s="330"/>
      <c r="H5494" s="330"/>
      <c r="I5494" s="331"/>
      <c r="J5494" s="330"/>
      <c r="K5494" s="330"/>
      <c r="L5494" s="331"/>
      <c r="M5494" s="330"/>
      <c r="N5494" s="330"/>
      <c r="O5494" s="331"/>
      <c r="P5494" s="330"/>
      <c r="Q5494" s="288"/>
    </row>
    <row r="5495" spans="1:17" x14ac:dyDescent="0.25">
      <c r="A5495" s="287"/>
      <c r="C5495" s="329" t="s">
        <v>330</v>
      </c>
      <c r="D5495" s="330"/>
      <c r="E5495" s="330"/>
      <c r="F5495" s="330"/>
      <c r="G5495" s="330"/>
      <c r="H5495" s="330"/>
      <c r="I5495" s="332">
        <v>11.204000000000002</v>
      </c>
      <c r="J5495" s="330"/>
      <c r="K5495" s="330"/>
      <c r="L5495" s="331"/>
      <c r="M5495" s="330"/>
      <c r="N5495" s="330"/>
      <c r="O5495" s="331"/>
      <c r="P5495" s="330"/>
      <c r="Q5495" s="289">
        <v>11.204000000000002</v>
      </c>
    </row>
    <row r="5496" spans="1:17" hidden="1" outlineLevel="1" collapsed="1" x14ac:dyDescent="0.25">
      <c r="A5496" s="287"/>
      <c r="B5496" s="287"/>
      <c r="C5496" s="287"/>
      <c r="D5496" s="325">
        <v>100461688</v>
      </c>
      <c r="E5496" s="326"/>
      <c r="F5496" s="326"/>
      <c r="G5496" s="326"/>
      <c r="H5496" s="326"/>
      <c r="I5496" s="327">
        <v>1.1000000000000001</v>
      </c>
      <c r="J5496" s="326"/>
      <c r="K5496" s="326"/>
      <c r="L5496" s="328"/>
      <c r="M5496" s="326"/>
      <c r="N5496" s="326"/>
      <c r="O5496" s="328"/>
      <c r="P5496" s="326"/>
      <c r="Q5496" s="290">
        <v>1.1000000000000001</v>
      </c>
    </row>
    <row r="5497" spans="1:17" hidden="1" outlineLevel="1" collapsed="1" x14ac:dyDescent="0.25">
      <c r="A5497" s="287"/>
      <c r="B5497" s="287"/>
      <c r="C5497" s="287"/>
      <c r="D5497" s="325">
        <v>100460901</v>
      </c>
      <c r="E5497" s="326"/>
      <c r="F5497" s="326"/>
      <c r="G5497" s="326"/>
      <c r="H5497" s="326"/>
      <c r="I5497" s="327">
        <v>0.41</v>
      </c>
      <c r="J5497" s="326"/>
      <c r="K5497" s="326"/>
      <c r="L5497" s="328"/>
      <c r="M5497" s="326"/>
      <c r="N5497" s="326"/>
      <c r="O5497" s="328"/>
      <c r="P5497" s="326"/>
      <c r="Q5497" s="290">
        <v>0.41</v>
      </c>
    </row>
    <row r="5498" spans="1:17" hidden="1" outlineLevel="1" collapsed="1" x14ac:dyDescent="0.25">
      <c r="A5498" s="287"/>
      <c r="B5498" s="287"/>
      <c r="C5498" s="287"/>
      <c r="D5498" s="325">
        <v>100460738</v>
      </c>
      <c r="E5498" s="326"/>
      <c r="F5498" s="326"/>
      <c r="G5498" s="326"/>
      <c r="H5498" s="326"/>
      <c r="I5498" s="327">
        <v>0.17449999999999999</v>
      </c>
      <c r="J5498" s="326"/>
      <c r="K5498" s="326"/>
      <c r="L5498" s="328"/>
      <c r="M5498" s="326"/>
      <c r="N5498" s="326"/>
      <c r="O5498" s="328"/>
      <c r="P5498" s="326"/>
      <c r="Q5498" s="290">
        <v>0.17449999999999999</v>
      </c>
    </row>
    <row r="5499" spans="1:17" hidden="1" outlineLevel="1" collapsed="1" x14ac:dyDescent="0.25">
      <c r="A5499" s="287"/>
      <c r="B5499" s="287"/>
      <c r="C5499" s="287"/>
      <c r="D5499" s="325">
        <v>100458758</v>
      </c>
      <c r="E5499" s="326"/>
      <c r="F5499" s="326"/>
      <c r="G5499" s="326"/>
      <c r="H5499" s="326"/>
      <c r="I5499" s="327">
        <v>0.49</v>
      </c>
      <c r="J5499" s="326"/>
      <c r="K5499" s="326"/>
      <c r="L5499" s="328"/>
      <c r="M5499" s="326"/>
      <c r="N5499" s="326"/>
      <c r="O5499" s="328"/>
      <c r="P5499" s="326"/>
      <c r="Q5499" s="290">
        <v>0.49</v>
      </c>
    </row>
    <row r="5500" spans="1:17" hidden="1" outlineLevel="1" collapsed="1" x14ac:dyDescent="0.25">
      <c r="A5500" s="287"/>
      <c r="B5500" s="287"/>
      <c r="C5500" s="287"/>
      <c r="D5500" s="325">
        <v>100458546</v>
      </c>
      <c r="E5500" s="326"/>
      <c r="F5500" s="326"/>
      <c r="G5500" s="326"/>
      <c r="H5500" s="326"/>
      <c r="I5500" s="327">
        <v>0.17449999999999999</v>
      </c>
      <c r="J5500" s="326"/>
      <c r="K5500" s="326"/>
      <c r="L5500" s="328"/>
      <c r="M5500" s="326"/>
      <c r="N5500" s="326"/>
      <c r="O5500" s="328"/>
      <c r="P5500" s="326"/>
      <c r="Q5500" s="290">
        <v>0.17449999999999999</v>
      </c>
    </row>
    <row r="5501" spans="1:17" hidden="1" outlineLevel="1" collapsed="1" x14ac:dyDescent="0.25">
      <c r="A5501" s="287"/>
      <c r="B5501" s="287"/>
      <c r="C5501" s="287"/>
      <c r="D5501" s="325">
        <v>100459173</v>
      </c>
      <c r="E5501" s="326"/>
      <c r="F5501" s="326"/>
      <c r="G5501" s="326"/>
      <c r="H5501" s="326"/>
      <c r="I5501" s="327">
        <v>0.17449999999999999</v>
      </c>
      <c r="J5501" s="326"/>
      <c r="K5501" s="326"/>
      <c r="L5501" s="328"/>
      <c r="M5501" s="326"/>
      <c r="N5501" s="326"/>
      <c r="O5501" s="328"/>
      <c r="P5501" s="326"/>
      <c r="Q5501" s="290">
        <v>0.17449999999999999</v>
      </c>
    </row>
    <row r="5502" spans="1:17" hidden="1" outlineLevel="1" collapsed="1" x14ac:dyDescent="0.25">
      <c r="A5502" s="287"/>
      <c r="B5502" s="287"/>
      <c r="C5502" s="287"/>
      <c r="D5502" s="325">
        <v>100459216</v>
      </c>
      <c r="E5502" s="326"/>
      <c r="F5502" s="326"/>
      <c r="G5502" s="326"/>
      <c r="H5502" s="326"/>
      <c r="I5502" s="327">
        <v>3.29</v>
      </c>
      <c r="J5502" s="326"/>
      <c r="K5502" s="326"/>
      <c r="L5502" s="328"/>
      <c r="M5502" s="326"/>
      <c r="N5502" s="326"/>
      <c r="O5502" s="328"/>
      <c r="P5502" s="326"/>
      <c r="Q5502" s="290">
        <v>3.29</v>
      </c>
    </row>
    <row r="5503" spans="1:17" hidden="1" outlineLevel="1" collapsed="1" x14ac:dyDescent="0.25">
      <c r="A5503" s="287"/>
      <c r="B5503" s="287"/>
      <c r="C5503" s="287"/>
      <c r="D5503" s="325">
        <v>100459063</v>
      </c>
      <c r="E5503" s="326"/>
      <c r="F5503" s="326"/>
      <c r="G5503" s="326"/>
      <c r="H5503" s="326"/>
      <c r="I5503" s="327">
        <v>0.39</v>
      </c>
      <c r="J5503" s="326"/>
      <c r="K5503" s="326"/>
      <c r="L5503" s="328"/>
      <c r="M5503" s="326"/>
      <c r="N5503" s="326"/>
      <c r="O5503" s="328"/>
      <c r="P5503" s="326"/>
      <c r="Q5503" s="290">
        <v>0.39</v>
      </c>
    </row>
    <row r="5504" spans="1:17" hidden="1" outlineLevel="1" collapsed="1" x14ac:dyDescent="0.25">
      <c r="A5504" s="287"/>
      <c r="B5504" s="287"/>
      <c r="C5504" s="287"/>
      <c r="D5504" s="325">
        <v>100459812</v>
      </c>
      <c r="E5504" s="326"/>
      <c r="F5504" s="326"/>
      <c r="G5504" s="326"/>
      <c r="H5504" s="326"/>
      <c r="I5504" s="327">
        <v>0.17</v>
      </c>
      <c r="J5504" s="326"/>
      <c r="K5504" s="326"/>
      <c r="L5504" s="328"/>
      <c r="M5504" s="326"/>
      <c r="N5504" s="326"/>
      <c r="O5504" s="328"/>
      <c r="P5504" s="326"/>
      <c r="Q5504" s="290">
        <v>0.17</v>
      </c>
    </row>
    <row r="5505" spans="1:17" hidden="1" outlineLevel="1" collapsed="1" x14ac:dyDescent="0.25">
      <c r="A5505" s="287"/>
      <c r="B5505" s="287"/>
      <c r="C5505" s="287"/>
      <c r="D5505" s="325">
        <v>100459371</v>
      </c>
      <c r="E5505" s="326"/>
      <c r="F5505" s="326"/>
      <c r="G5505" s="326"/>
      <c r="H5505" s="326"/>
      <c r="I5505" s="327">
        <v>0.13</v>
      </c>
      <c r="J5505" s="326"/>
      <c r="K5505" s="326"/>
      <c r="L5505" s="328"/>
      <c r="M5505" s="326"/>
      <c r="N5505" s="326"/>
      <c r="O5505" s="328"/>
      <c r="P5505" s="326"/>
      <c r="Q5505" s="290">
        <v>0.13</v>
      </c>
    </row>
    <row r="5506" spans="1:17" hidden="1" outlineLevel="1" collapsed="1" x14ac:dyDescent="0.25">
      <c r="A5506" s="287"/>
      <c r="B5506" s="287"/>
      <c r="C5506" s="287"/>
      <c r="D5506" s="325">
        <v>100459383</v>
      </c>
      <c r="E5506" s="326"/>
      <c r="F5506" s="326"/>
      <c r="G5506" s="326"/>
      <c r="H5506" s="326"/>
      <c r="I5506" s="327">
        <v>0.08</v>
      </c>
      <c r="J5506" s="326"/>
      <c r="K5506" s="326"/>
      <c r="L5506" s="328"/>
      <c r="M5506" s="326"/>
      <c r="N5506" s="326"/>
      <c r="O5506" s="328"/>
      <c r="P5506" s="326"/>
      <c r="Q5506" s="290">
        <v>0.08</v>
      </c>
    </row>
    <row r="5507" spans="1:17" hidden="1" outlineLevel="1" collapsed="1" x14ac:dyDescent="0.25">
      <c r="A5507" s="287"/>
      <c r="B5507" s="287"/>
      <c r="C5507" s="287"/>
      <c r="D5507" s="325">
        <v>100459251</v>
      </c>
      <c r="E5507" s="326"/>
      <c r="F5507" s="326"/>
      <c r="G5507" s="326"/>
      <c r="H5507" s="326"/>
      <c r="I5507" s="327">
        <v>0.19</v>
      </c>
      <c r="J5507" s="326"/>
      <c r="K5507" s="326"/>
      <c r="L5507" s="328"/>
      <c r="M5507" s="326"/>
      <c r="N5507" s="326"/>
      <c r="O5507" s="328"/>
      <c r="P5507" s="326"/>
      <c r="Q5507" s="290">
        <v>0.19</v>
      </c>
    </row>
    <row r="5508" spans="1:17" hidden="1" outlineLevel="1" collapsed="1" x14ac:dyDescent="0.25">
      <c r="A5508" s="287"/>
      <c r="B5508" s="287"/>
      <c r="C5508" s="287"/>
      <c r="D5508" s="325">
        <v>100459961</v>
      </c>
      <c r="E5508" s="326"/>
      <c r="F5508" s="326"/>
      <c r="G5508" s="326"/>
      <c r="H5508" s="326"/>
      <c r="I5508" s="327">
        <v>0.17449999999999999</v>
      </c>
      <c r="J5508" s="326"/>
      <c r="K5508" s="326"/>
      <c r="L5508" s="328"/>
      <c r="M5508" s="326"/>
      <c r="N5508" s="326"/>
      <c r="O5508" s="328"/>
      <c r="P5508" s="326"/>
      <c r="Q5508" s="290">
        <v>0.17449999999999999</v>
      </c>
    </row>
    <row r="5509" spans="1:17" hidden="1" outlineLevel="1" collapsed="1" x14ac:dyDescent="0.25">
      <c r="A5509" s="287"/>
      <c r="B5509" s="287"/>
      <c r="C5509" s="287"/>
      <c r="D5509" s="325">
        <v>100460047</v>
      </c>
      <c r="E5509" s="326"/>
      <c r="F5509" s="326"/>
      <c r="G5509" s="326"/>
      <c r="H5509" s="326"/>
      <c r="I5509" s="327">
        <v>0.17449999999999999</v>
      </c>
      <c r="J5509" s="326"/>
      <c r="K5509" s="326"/>
      <c r="L5509" s="328"/>
      <c r="M5509" s="326"/>
      <c r="N5509" s="326"/>
      <c r="O5509" s="328"/>
      <c r="P5509" s="326"/>
      <c r="Q5509" s="290">
        <v>0.17449999999999999</v>
      </c>
    </row>
    <row r="5510" spans="1:17" hidden="1" outlineLevel="1" collapsed="1" x14ac:dyDescent="0.25">
      <c r="A5510" s="287"/>
      <c r="B5510" s="287"/>
      <c r="C5510" s="287"/>
      <c r="D5510" s="325">
        <v>100459478</v>
      </c>
      <c r="E5510" s="326"/>
      <c r="F5510" s="326"/>
      <c r="G5510" s="326"/>
      <c r="H5510" s="326"/>
      <c r="I5510" s="327">
        <v>0.72</v>
      </c>
      <c r="J5510" s="326"/>
      <c r="K5510" s="326"/>
      <c r="L5510" s="328"/>
      <c r="M5510" s="326"/>
      <c r="N5510" s="326"/>
      <c r="O5510" s="328"/>
      <c r="P5510" s="326"/>
      <c r="Q5510" s="290">
        <v>0.72</v>
      </c>
    </row>
    <row r="5511" spans="1:17" hidden="1" outlineLevel="1" collapsed="1" x14ac:dyDescent="0.25">
      <c r="A5511" s="287"/>
      <c r="B5511" s="287"/>
      <c r="C5511" s="287"/>
      <c r="D5511" s="325">
        <v>100462363</v>
      </c>
      <c r="E5511" s="326"/>
      <c r="F5511" s="326"/>
      <c r="G5511" s="326"/>
      <c r="H5511" s="326"/>
      <c r="I5511" s="327">
        <v>0.7</v>
      </c>
      <c r="J5511" s="326"/>
      <c r="K5511" s="326"/>
      <c r="L5511" s="328"/>
      <c r="M5511" s="326"/>
      <c r="N5511" s="326"/>
      <c r="O5511" s="328"/>
      <c r="P5511" s="326"/>
      <c r="Q5511" s="290">
        <v>0.7</v>
      </c>
    </row>
    <row r="5512" spans="1:17" hidden="1" outlineLevel="1" collapsed="1" x14ac:dyDescent="0.25">
      <c r="A5512" s="287"/>
      <c r="B5512" s="287"/>
      <c r="C5512" s="287"/>
      <c r="D5512" s="325">
        <v>100462385</v>
      </c>
      <c r="E5512" s="326"/>
      <c r="F5512" s="326"/>
      <c r="G5512" s="326"/>
      <c r="H5512" s="326"/>
      <c r="I5512" s="327">
        <v>0.17449999999999999</v>
      </c>
      <c r="J5512" s="326"/>
      <c r="K5512" s="326"/>
      <c r="L5512" s="328"/>
      <c r="M5512" s="326"/>
      <c r="N5512" s="326"/>
      <c r="O5512" s="328"/>
      <c r="P5512" s="326"/>
      <c r="Q5512" s="290">
        <v>0.17449999999999999</v>
      </c>
    </row>
    <row r="5513" spans="1:17" hidden="1" outlineLevel="1" collapsed="1" x14ac:dyDescent="0.25">
      <c r="A5513" s="287"/>
      <c r="B5513" s="287"/>
      <c r="C5513" s="287"/>
      <c r="D5513" s="325">
        <v>100462820</v>
      </c>
      <c r="E5513" s="326"/>
      <c r="F5513" s="326"/>
      <c r="G5513" s="326"/>
      <c r="H5513" s="326"/>
      <c r="I5513" s="327">
        <v>0.13</v>
      </c>
      <c r="J5513" s="326"/>
      <c r="K5513" s="326"/>
      <c r="L5513" s="328"/>
      <c r="M5513" s="326"/>
      <c r="N5513" s="326"/>
      <c r="O5513" s="328"/>
      <c r="P5513" s="326"/>
      <c r="Q5513" s="290">
        <v>0.13</v>
      </c>
    </row>
    <row r="5514" spans="1:17" hidden="1" outlineLevel="1" collapsed="1" x14ac:dyDescent="0.25">
      <c r="A5514" s="287"/>
      <c r="B5514" s="287"/>
      <c r="C5514" s="287"/>
      <c r="D5514" s="325">
        <v>100462495</v>
      </c>
      <c r="E5514" s="326"/>
      <c r="F5514" s="326"/>
      <c r="G5514" s="326"/>
      <c r="H5514" s="326"/>
      <c r="I5514" s="327">
        <v>0.8</v>
      </c>
      <c r="J5514" s="326"/>
      <c r="K5514" s="326"/>
      <c r="L5514" s="328"/>
      <c r="M5514" s="326"/>
      <c r="N5514" s="326"/>
      <c r="O5514" s="328"/>
      <c r="P5514" s="326"/>
      <c r="Q5514" s="290">
        <v>0.8</v>
      </c>
    </row>
    <row r="5515" spans="1:17" hidden="1" outlineLevel="1" collapsed="1" x14ac:dyDescent="0.25">
      <c r="A5515" s="287"/>
      <c r="B5515" s="287"/>
      <c r="C5515" s="287"/>
      <c r="D5515" s="325">
        <v>100462301</v>
      </c>
      <c r="E5515" s="326"/>
      <c r="F5515" s="326"/>
      <c r="G5515" s="326"/>
      <c r="H5515" s="326"/>
      <c r="I5515" s="327">
        <v>0.17449999999999999</v>
      </c>
      <c r="J5515" s="326"/>
      <c r="K5515" s="326"/>
      <c r="L5515" s="328"/>
      <c r="M5515" s="326"/>
      <c r="N5515" s="326"/>
      <c r="O5515" s="328"/>
      <c r="P5515" s="326"/>
      <c r="Q5515" s="290">
        <v>0.17449999999999999</v>
      </c>
    </row>
    <row r="5516" spans="1:17" hidden="1" outlineLevel="1" collapsed="1" x14ac:dyDescent="0.25">
      <c r="A5516" s="287"/>
      <c r="B5516" s="287"/>
      <c r="C5516" s="287"/>
      <c r="D5516" s="325">
        <v>100463126</v>
      </c>
      <c r="E5516" s="326"/>
      <c r="F5516" s="326"/>
      <c r="G5516" s="326"/>
      <c r="H5516" s="326"/>
      <c r="I5516" s="327">
        <v>0.2</v>
      </c>
      <c r="J5516" s="326"/>
      <c r="K5516" s="326"/>
      <c r="L5516" s="328"/>
      <c r="M5516" s="326"/>
      <c r="N5516" s="326"/>
      <c r="O5516" s="328"/>
      <c r="P5516" s="326"/>
      <c r="Q5516" s="290">
        <v>0.2</v>
      </c>
    </row>
    <row r="5517" spans="1:17" hidden="1" outlineLevel="1" collapsed="1" x14ac:dyDescent="0.25">
      <c r="A5517" s="287"/>
      <c r="B5517" s="287"/>
      <c r="C5517" s="287"/>
      <c r="D5517" s="325">
        <v>100462883</v>
      </c>
      <c r="E5517" s="326"/>
      <c r="F5517" s="326"/>
      <c r="G5517" s="326"/>
      <c r="H5517" s="326"/>
      <c r="I5517" s="327">
        <v>0.17449999999999999</v>
      </c>
      <c r="J5517" s="326"/>
      <c r="K5517" s="326"/>
      <c r="L5517" s="328"/>
      <c r="M5517" s="326"/>
      <c r="N5517" s="326"/>
      <c r="O5517" s="328"/>
      <c r="P5517" s="326"/>
      <c r="Q5517" s="290">
        <v>0.17449999999999999</v>
      </c>
    </row>
    <row r="5518" spans="1:17" hidden="1" outlineLevel="1" collapsed="1" x14ac:dyDescent="0.25">
      <c r="A5518" s="287"/>
      <c r="B5518" s="287"/>
      <c r="C5518" s="287"/>
      <c r="D5518" s="325">
        <v>100463961</v>
      </c>
      <c r="E5518" s="326"/>
      <c r="F5518" s="326"/>
      <c r="G5518" s="326"/>
      <c r="H5518" s="326"/>
      <c r="I5518" s="327">
        <v>0.17449999999999999</v>
      </c>
      <c r="J5518" s="326"/>
      <c r="K5518" s="326"/>
      <c r="L5518" s="328"/>
      <c r="M5518" s="326"/>
      <c r="N5518" s="326"/>
      <c r="O5518" s="328"/>
      <c r="P5518" s="326"/>
      <c r="Q5518" s="290">
        <v>0.17449999999999999</v>
      </c>
    </row>
    <row r="5519" spans="1:17" hidden="1" outlineLevel="1" collapsed="1" x14ac:dyDescent="0.25">
      <c r="A5519" s="287"/>
      <c r="B5519" s="287"/>
      <c r="C5519" s="287"/>
      <c r="D5519" s="325">
        <v>100463951</v>
      </c>
      <c r="E5519" s="326"/>
      <c r="F5519" s="326"/>
      <c r="G5519" s="326"/>
      <c r="H5519" s="326"/>
      <c r="I5519" s="327">
        <v>0.17449999999999999</v>
      </c>
      <c r="J5519" s="326"/>
      <c r="K5519" s="326"/>
      <c r="L5519" s="328"/>
      <c r="M5519" s="326"/>
      <c r="N5519" s="326"/>
      <c r="O5519" s="328"/>
      <c r="P5519" s="326"/>
      <c r="Q5519" s="290">
        <v>0.17449999999999999</v>
      </c>
    </row>
    <row r="5520" spans="1:17" hidden="1" outlineLevel="1" collapsed="1" x14ac:dyDescent="0.25">
      <c r="A5520" s="287"/>
      <c r="B5520" s="287"/>
      <c r="C5520" s="287"/>
      <c r="D5520" s="325">
        <v>100463714</v>
      </c>
      <c r="E5520" s="326"/>
      <c r="F5520" s="326"/>
      <c r="G5520" s="326"/>
      <c r="H5520" s="326"/>
      <c r="I5520" s="327">
        <v>0.31</v>
      </c>
      <c r="J5520" s="326"/>
      <c r="K5520" s="326"/>
      <c r="L5520" s="328"/>
      <c r="M5520" s="326"/>
      <c r="N5520" s="326"/>
      <c r="O5520" s="328"/>
      <c r="P5520" s="326"/>
      <c r="Q5520" s="290">
        <v>0.31</v>
      </c>
    </row>
    <row r="5521" spans="1:17" hidden="1" outlineLevel="1" collapsed="1" x14ac:dyDescent="0.25">
      <c r="A5521" s="287"/>
      <c r="B5521" s="287"/>
      <c r="C5521" s="287"/>
      <c r="D5521" s="325">
        <v>100463607</v>
      </c>
      <c r="E5521" s="326"/>
      <c r="F5521" s="326"/>
      <c r="G5521" s="326"/>
      <c r="H5521" s="326"/>
      <c r="I5521" s="327">
        <v>0.17449999999999999</v>
      </c>
      <c r="J5521" s="326"/>
      <c r="K5521" s="326"/>
      <c r="L5521" s="328"/>
      <c r="M5521" s="326"/>
      <c r="N5521" s="326"/>
      <c r="O5521" s="328"/>
      <c r="P5521" s="326"/>
      <c r="Q5521" s="290">
        <v>0.17449999999999999</v>
      </c>
    </row>
    <row r="5522" spans="1:17" hidden="1" outlineLevel="1" collapsed="1" x14ac:dyDescent="0.25">
      <c r="A5522" s="287"/>
      <c r="B5522" s="287"/>
      <c r="C5522" s="287"/>
      <c r="D5522" s="325">
        <v>100463339</v>
      </c>
      <c r="E5522" s="326"/>
      <c r="F5522" s="326"/>
      <c r="G5522" s="326"/>
      <c r="H5522" s="326"/>
      <c r="I5522" s="327">
        <v>0.17449999999999999</v>
      </c>
      <c r="J5522" s="326"/>
      <c r="K5522" s="326"/>
      <c r="L5522" s="328"/>
      <c r="M5522" s="326"/>
      <c r="N5522" s="326"/>
      <c r="O5522" s="328"/>
      <c r="P5522" s="326"/>
      <c r="Q5522" s="290">
        <v>0.17449999999999999</v>
      </c>
    </row>
    <row r="5523" spans="1:17" hidden="1" outlineLevel="1" collapsed="1" x14ac:dyDescent="0.25">
      <c r="A5523" s="287"/>
      <c r="B5523" s="287"/>
      <c r="C5523" s="339" t="s">
        <v>331</v>
      </c>
      <c r="D5523" s="340"/>
      <c r="E5523" s="340"/>
      <c r="F5523" s="340"/>
      <c r="G5523" s="340"/>
      <c r="H5523" s="340"/>
      <c r="I5523" s="341">
        <v>11.204000000000002</v>
      </c>
      <c r="J5523" s="340"/>
      <c r="K5523" s="340"/>
      <c r="L5523" s="342"/>
      <c r="M5523" s="340"/>
      <c r="N5523" s="340"/>
      <c r="O5523" s="342"/>
      <c r="P5523" s="340"/>
      <c r="Q5523" s="291">
        <v>11.204000000000002</v>
      </c>
    </row>
    <row r="5524" spans="1:17" x14ac:dyDescent="0.25">
      <c r="A5524" s="287"/>
      <c r="C5524" s="329" t="s">
        <v>332</v>
      </c>
      <c r="D5524" s="330"/>
      <c r="E5524" s="330"/>
      <c r="F5524" s="330"/>
      <c r="G5524" s="330"/>
      <c r="H5524" s="330"/>
      <c r="I5524" s="332">
        <v>1.778</v>
      </c>
      <c r="J5524" s="330"/>
      <c r="K5524" s="330"/>
      <c r="L5524" s="331"/>
      <c r="M5524" s="330"/>
      <c r="N5524" s="330"/>
      <c r="O5524" s="331"/>
      <c r="P5524" s="330"/>
      <c r="Q5524" s="289">
        <v>1.778</v>
      </c>
    </row>
    <row r="5525" spans="1:17" hidden="1" outlineLevel="1" collapsed="1" x14ac:dyDescent="0.25">
      <c r="A5525" s="287"/>
      <c r="B5525" s="287"/>
      <c r="C5525" s="287"/>
      <c r="D5525" s="325">
        <v>100462873</v>
      </c>
      <c r="E5525" s="326"/>
      <c r="F5525" s="326"/>
      <c r="G5525" s="326"/>
      <c r="H5525" s="326"/>
      <c r="I5525" s="327">
        <v>0.17449999999999999</v>
      </c>
      <c r="J5525" s="326"/>
      <c r="K5525" s="326"/>
      <c r="L5525" s="328"/>
      <c r="M5525" s="326"/>
      <c r="N5525" s="326"/>
      <c r="O5525" s="328"/>
      <c r="P5525" s="326"/>
      <c r="Q5525" s="290">
        <v>0.17449999999999999</v>
      </c>
    </row>
    <row r="5526" spans="1:17" hidden="1" outlineLevel="1" collapsed="1" x14ac:dyDescent="0.25">
      <c r="A5526" s="287"/>
      <c r="B5526" s="287"/>
      <c r="C5526" s="287"/>
      <c r="D5526" s="325">
        <v>100463246</v>
      </c>
      <c r="E5526" s="326"/>
      <c r="F5526" s="326"/>
      <c r="G5526" s="326"/>
      <c r="H5526" s="326"/>
      <c r="I5526" s="327">
        <v>0.17</v>
      </c>
      <c r="J5526" s="326"/>
      <c r="K5526" s="326"/>
      <c r="L5526" s="328"/>
      <c r="M5526" s="326"/>
      <c r="N5526" s="326"/>
      <c r="O5526" s="328"/>
      <c r="P5526" s="326"/>
      <c r="Q5526" s="290">
        <v>0.17</v>
      </c>
    </row>
    <row r="5527" spans="1:17" hidden="1" outlineLevel="1" collapsed="1" x14ac:dyDescent="0.25">
      <c r="A5527" s="287"/>
      <c r="B5527" s="287"/>
      <c r="C5527" s="287"/>
      <c r="D5527" s="325">
        <v>100462393</v>
      </c>
      <c r="E5527" s="326"/>
      <c r="F5527" s="326"/>
      <c r="G5527" s="326"/>
      <c r="H5527" s="326"/>
      <c r="I5527" s="327">
        <v>0.25</v>
      </c>
      <c r="J5527" s="326"/>
      <c r="K5527" s="326"/>
      <c r="L5527" s="328"/>
      <c r="M5527" s="326"/>
      <c r="N5527" s="326"/>
      <c r="O5527" s="328"/>
      <c r="P5527" s="326"/>
      <c r="Q5527" s="290">
        <v>0.25</v>
      </c>
    </row>
    <row r="5528" spans="1:17" hidden="1" outlineLevel="1" collapsed="1" x14ac:dyDescent="0.25">
      <c r="A5528" s="287"/>
      <c r="B5528" s="287"/>
      <c r="C5528" s="287"/>
      <c r="D5528" s="325">
        <v>100462654</v>
      </c>
      <c r="E5528" s="326"/>
      <c r="F5528" s="326"/>
      <c r="G5528" s="326"/>
      <c r="H5528" s="326"/>
      <c r="I5528" s="327">
        <v>0.17449999999999999</v>
      </c>
      <c r="J5528" s="326"/>
      <c r="K5528" s="326"/>
      <c r="L5528" s="328"/>
      <c r="M5528" s="326"/>
      <c r="N5528" s="326"/>
      <c r="O5528" s="328"/>
      <c r="P5528" s="326"/>
      <c r="Q5528" s="290">
        <v>0.17449999999999999</v>
      </c>
    </row>
    <row r="5529" spans="1:17" hidden="1" outlineLevel="1" collapsed="1" x14ac:dyDescent="0.25">
      <c r="A5529" s="287"/>
      <c r="B5529" s="287"/>
      <c r="C5529" s="287"/>
      <c r="D5529" s="325">
        <v>100462673</v>
      </c>
      <c r="E5529" s="326"/>
      <c r="F5529" s="326"/>
      <c r="G5529" s="326"/>
      <c r="H5529" s="326"/>
      <c r="I5529" s="327">
        <v>0.49</v>
      </c>
      <c r="J5529" s="326"/>
      <c r="K5529" s="326"/>
      <c r="L5529" s="328"/>
      <c r="M5529" s="326"/>
      <c r="N5529" s="326"/>
      <c r="O5529" s="328"/>
      <c r="P5529" s="326"/>
      <c r="Q5529" s="290">
        <v>0.49</v>
      </c>
    </row>
    <row r="5530" spans="1:17" hidden="1" outlineLevel="1" collapsed="1" x14ac:dyDescent="0.25">
      <c r="A5530" s="287"/>
      <c r="B5530" s="287"/>
      <c r="C5530" s="287"/>
      <c r="D5530" s="325">
        <v>100459816</v>
      </c>
      <c r="E5530" s="326"/>
      <c r="F5530" s="326"/>
      <c r="G5530" s="326"/>
      <c r="H5530" s="326"/>
      <c r="I5530" s="327">
        <v>0.17449999999999999</v>
      </c>
      <c r="J5530" s="326"/>
      <c r="K5530" s="326"/>
      <c r="L5530" s="328"/>
      <c r="M5530" s="326"/>
      <c r="N5530" s="326"/>
      <c r="O5530" s="328"/>
      <c r="P5530" s="326"/>
      <c r="Q5530" s="290">
        <v>0.17449999999999999</v>
      </c>
    </row>
    <row r="5531" spans="1:17" hidden="1" outlineLevel="1" collapsed="1" x14ac:dyDescent="0.25">
      <c r="A5531" s="287"/>
      <c r="B5531" s="287"/>
      <c r="C5531" s="287"/>
      <c r="D5531" s="325">
        <v>100459984</v>
      </c>
      <c r="E5531" s="326"/>
      <c r="F5531" s="326"/>
      <c r="G5531" s="326"/>
      <c r="H5531" s="326"/>
      <c r="I5531" s="327">
        <v>0.17</v>
      </c>
      <c r="J5531" s="326"/>
      <c r="K5531" s="326"/>
      <c r="L5531" s="328"/>
      <c r="M5531" s="326"/>
      <c r="N5531" s="326"/>
      <c r="O5531" s="328"/>
      <c r="P5531" s="326"/>
      <c r="Q5531" s="290">
        <v>0.17</v>
      </c>
    </row>
    <row r="5532" spans="1:17" hidden="1" outlineLevel="1" collapsed="1" x14ac:dyDescent="0.25">
      <c r="A5532" s="287"/>
      <c r="B5532" s="287"/>
      <c r="C5532" s="287"/>
      <c r="D5532" s="325">
        <v>100460219</v>
      </c>
      <c r="E5532" s="326"/>
      <c r="F5532" s="326"/>
      <c r="G5532" s="326"/>
      <c r="H5532" s="326"/>
      <c r="I5532" s="327">
        <v>0.17449999999999999</v>
      </c>
      <c r="J5532" s="326"/>
      <c r="K5532" s="326"/>
      <c r="L5532" s="328"/>
      <c r="M5532" s="326"/>
      <c r="N5532" s="326"/>
      <c r="O5532" s="328"/>
      <c r="P5532" s="326"/>
      <c r="Q5532" s="290">
        <v>0.17449999999999999</v>
      </c>
    </row>
    <row r="5533" spans="1:17" hidden="1" outlineLevel="1" collapsed="1" x14ac:dyDescent="0.25">
      <c r="A5533" s="287"/>
      <c r="B5533" s="287"/>
      <c r="C5533" s="339" t="s">
        <v>333</v>
      </c>
      <c r="D5533" s="340"/>
      <c r="E5533" s="340"/>
      <c r="F5533" s="340"/>
      <c r="G5533" s="340"/>
      <c r="H5533" s="340"/>
      <c r="I5533" s="341">
        <v>1.778</v>
      </c>
      <c r="J5533" s="340"/>
      <c r="K5533" s="340"/>
      <c r="L5533" s="342"/>
      <c r="M5533" s="340"/>
      <c r="N5533" s="340"/>
      <c r="O5533" s="342"/>
      <c r="P5533" s="340"/>
      <c r="Q5533" s="291">
        <v>1.778</v>
      </c>
    </row>
    <row r="5534" spans="1:17" x14ac:dyDescent="0.25">
      <c r="A5534" s="287"/>
      <c r="C5534" s="329" t="s">
        <v>334</v>
      </c>
      <c r="D5534" s="330"/>
      <c r="E5534" s="330"/>
      <c r="F5534" s="330"/>
      <c r="G5534" s="330"/>
      <c r="H5534" s="330"/>
      <c r="I5534" s="332">
        <v>3.78</v>
      </c>
      <c r="J5534" s="330"/>
      <c r="K5534" s="330"/>
      <c r="L5534" s="332">
        <v>11.8</v>
      </c>
      <c r="M5534" s="330"/>
      <c r="N5534" s="330"/>
      <c r="O5534" s="331"/>
      <c r="P5534" s="330"/>
      <c r="Q5534" s="289">
        <v>-8.02</v>
      </c>
    </row>
    <row r="5535" spans="1:17" hidden="1" outlineLevel="1" collapsed="1" x14ac:dyDescent="0.25">
      <c r="A5535" s="287"/>
      <c r="B5535" s="287"/>
      <c r="C5535" s="287"/>
      <c r="D5535" s="325">
        <v>100459874</v>
      </c>
      <c r="E5535" s="326"/>
      <c r="F5535" s="326"/>
      <c r="G5535" s="326"/>
      <c r="H5535" s="326"/>
      <c r="I5535" s="328"/>
      <c r="J5535" s="326"/>
      <c r="K5535" s="326"/>
      <c r="L5535" s="327">
        <v>1.61</v>
      </c>
      <c r="M5535" s="326"/>
      <c r="N5535" s="326"/>
      <c r="O5535" s="328"/>
      <c r="P5535" s="326"/>
      <c r="Q5535" s="290">
        <v>-1.61</v>
      </c>
    </row>
    <row r="5536" spans="1:17" hidden="1" outlineLevel="1" collapsed="1" x14ac:dyDescent="0.25">
      <c r="A5536" s="287"/>
      <c r="B5536" s="287"/>
      <c r="C5536" s="287"/>
      <c r="D5536" s="325">
        <v>100459618</v>
      </c>
      <c r="E5536" s="326"/>
      <c r="F5536" s="326"/>
      <c r="G5536" s="326"/>
      <c r="H5536" s="326"/>
      <c r="I5536" s="327">
        <v>3.78</v>
      </c>
      <c r="J5536" s="326"/>
      <c r="K5536" s="326"/>
      <c r="L5536" s="328"/>
      <c r="M5536" s="326"/>
      <c r="N5536" s="326"/>
      <c r="O5536" s="328"/>
      <c r="P5536" s="326"/>
      <c r="Q5536" s="290">
        <v>3.78</v>
      </c>
    </row>
    <row r="5537" spans="1:17" hidden="1" outlineLevel="1" collapsed="1" x14ac:dyDescent="0.25">
      <c r="A5537" s="287"/>
      <c r="B5537" s="287"/>
      <c r="C5537" s="287"/>
      <c r="D5537" s="325">
        <v>100459840</v>
      </c>
      <c r="E5537" s="326"/>
      <c r="F5537" s="326"/>
      <c r="G5537" s="326"/>
      <c r="H5537" s="326"/>
      <c r="I5537" s="328"/>
      <c r="J5537" s="326"/>
      <c r="K5537" s="326"/>
      <c r="L5537" s="327">
        <v>2.06</v>
      </c>
      <c r="M5537" s="326"/>
      <c r="N5537" s="326"/>
      <c r="O5537" s="328"/>
      <c r="P5537" s="326"/>
      <c r="Q5537" s="290">
        <v>-2.06</v>
      </c>
    </row>
    <row r="5538" spans="1:17" hidden="1" outlineLevel="1" collapsed="1" x14ac:dyDescent="0.25">
      <c r="A5538" s="287"/>
      <c r="B5538" s="287"/>
      <c r="C5538" s="287"/>
      <c r="D5538" s="325">
        <v>100460553</v>
      </c>
      <c r="E5538" s="326"/>
      <c r="F5538" s="326"/>
      <c r="G5538" s="326"/>
      <c r="H5538" s="326"/>
      <c r="I5538" s="328"/>
      <c r="J5538" s="326"/>
      <c r="K5538" s="326"/>
      <c r="L5538" s="327">
        <v>3.12</v>
      </c>
      <c r="M5538" s="326"/>
      <c r="N5538" s="326"/>
      <c r="O5538" s="328"/>
      <c r="P5538" s="326"/>
      <c r="Q5538" s="290">
        <v>-3.12</v>
      </c>
    </row>
    <row r="5539" spans="1:17" hidden="1" outlineLevel="1" collapsed="1" x14ac:dyDescent="0.25">
      <c r="A5539" s="287"/>
      <c r="B5539" s="287"/>
      <c r="C5539" s="287"/>
      <c r="D5539" s="325">
        <v>100460786</v>
      </c>
      <c r="E5539" s="326"/>
      <c r="F5539" s="326"/>
      <c r="G5539" s="326"/>
      <c r="H5539" s="326"/>
      <c r="I5539" s="328"/>
      <c r="J5539" s="326"/>
      <c r="K5539" s="326"/>
      <c r="L5539" s="327">
        <v>0.5</v>
      </c>
      <c r="M5539" s="326"/>
      <c r="N5539" s="326"/>
      <c r="O5539" s="328"/>
      <c r="P5539" s="326"/>
      <c r="Q5539" s="290">
        <v>-0.5</v>
      </c>
    </row>
    <row r="5540" spans="1:17" hidden="1" outlineLevel="1" collapsed="1" x14ac:dyDescent="0.25">
      <c r="A5540" s="287"/>
      <c r="B5540" s="287"/>
      <c r="C5540" s="287"/>
      <c r="D5540" s="325">
        <v>100461252</v>
      </c>
      <c r="E5540" s="326"/>
      <c r="F5540" s="326"/>
      <c r="G5540" s="326"/>
      <c r="H5540" s="326"/>
      <c r="I5540" s="328"/>
      <c r="J5540" s="326"/>
      <c r="K5540" s="326"/>
      <c r="L5540" s="327">
        <v>0.95</v>
      </c>
      <c r="M5540" s="326"/>
      <c r="N5540" s="326"/>
      <c r="O5540" s="328"/>
      <c r="P5540" s="326"/>
      <c r="Q5540" s="290">
        <v>-0.95</v>
      </c>
    </row>
    <row r="5541" spans="1:17" hidden="1" outlineLevel="1" collapsed="1" x14ac:dyDescent="0.25">
      <c r="A5541" s="287"/>
      <c r="B5541" s="287"/>
      <c r="C5541" s="287"/>
      <c r="D5541" s="325">
        <v>100462522</v>
      </c>
      <c r="E5541" s="326"/>
      <c r="F5541" s="326"/>
      <c r="G5541" s="326"/>
      <c r="H5541" s="326"/>
      <c r="I5541" s="328"/>
      <c r="J5541" s="326"/>
      <c r="K5541" s="326"/>
      <c r="L5541" s="327">
        <v>1.47</v>
      </c>
      <c r="M5541" s="326"/>
      <c r="N5541" s="326"/>
      <c r="O5541" s="328"/>
      <c r="P5541" s="326"/>
      <c r="Q5541" s="290">
        <v>-1.47</v>
      </c>
    </row>
    <row r="5542" spans="1:17" hidden="1" outlineLevel="1" collapsed="1" x14ac:dyDescent="0.25">
      <c r="A5542" s="287"/>
      <c r="B5542" s="287"/>
      <c r="C5542" s="287"/>
      <c r="D5542" s="325">
        <v>100463693</v>
      </c>
      <c r="E5542" s="326"/>
      <c r="F5542" s="326"/>
      <c r="G5542" s="326"/>
      <c r="H5542" s="326"/>
      <c r="I5542" s="328"/>
      <c r="J5542" s="326"/>
      <c r="K5542" s="326"/>
      <c r="L5542" s="327">
        <v>2.09</v>
      </c>
      <c r="M5542" s="326"/>
      <c r="N5542" s="326"/>
      <c r="O5542" s="328"/>
      <c r="P5542" s="326"/>
      <c r="Q5542" s="290">
        <v>-2.09</v>
      </c>
    </row>
    <row r="5543" spans="1:17" hidden="1" outlineLevel="1" collapsed="1" x14ac:dyDescent="0.25">
      <c r="A5543" s="287"/>
      <c r="B5543" s="287"/>
      <c r="C5543" s="339" t="s">
        <v>335</v>
      </c>
      <c r="D5543" s="340"/>
      <c r="E5543" s="340"/>
      <c r="F5543" s="340"/>
      <c r="G5543" s="340"/>
      <c r="H5543" s="340"/>
      <c r="I5543" s="341">
        <v>3.78</v>
      </c>
      <c r="J5543" s="340"/>
      <c r="K5543" s="340"/>
      <c r="L5543" s="341">
        <v>11.8</v>
      </c>
      <c r="M5543" s="340"/>
      <c r="N5543" s="340"/>
      <c r="O5543" s="342"/>
      <c r="P5543" s="340"/>
      <c r="Q5543" s="291">
        <v>-8.02</v>
      </c>
    </row>
    <row r="5544" spans="1:17" x14ac:dyDescent="0.25">
      <c r="A5544" s="287"/>
      <c r="C5544" s="329" t="s">
        <v>336</v>
      </c>
      <c r="D5544" s="330"/>
      <c r="E5544" s="330"/>
      <c r="F5544" s="330"/>
      <c r="G5544" s="330"/>
      <c r="H5544" s="330"/>
      <c r="I5544" s="332">
        <v>3.51</v>
      </c>
      <c r="J5544" s="330"/>
      <c r="K5544" s="330"/>
      <c r="L5544" s="331"/>
      <c r="M5544" s="330"/>
      <c r="N5544" s="330"/>
      <c r="O5544" s="331"/>
      <c r="P5544" s="330"/>
      <c r="Q5544" s="289">
        <v>3.51</v>
      </c>
    </row>
    <row r="5545" spans="1:17" hidden="1" outlineLevel="1" collapsed="1" x14ac:dyDescent="0.25">
      <c r="A5545" s="287"/>
      <c r="B5545" s="287"/>
      <c r="C5545" s="287"/>
      <c r="D5545" s="325">
        <v>100458588</v>
      </c>
      <c r="E5545" s="326"/>
      <c r="F5545" s="326"/>
      <c r="G5545" s="326"/>
      <c r="H5545" s="326"/>
      <c r="I5545" s="327">
        <v>3.51</v>
      </c>
      <c r="J5545" s="326"/>
      <c r="K5545" s="326"/>
      <c r="L5545" s="328"/>
      <c r="M5545" s="326"/>
      <c r="N5545" s="326"/>
      <c r="O5545" s="328"/>
      <c r="P5545" s="326"/>
      <c r="Q5545" s="290">
        <v>3.51</v>
      </c>
    </row>
    <row r="5546" spans="1:17" hidden="1" outlineLevel="1" collapsed="1" x14ac:dyDescent="0.25">
      <c r="A5546" s="287"/>
      <c r="B5546" s="287"/>
      <c r="C5546" s="339" t="s">
        <v>337</v>
      </c>
      <c r="D5546" s="340"/>
      <c r="E5546" s="340"/>
      <c r="F5546" s="340"/>
      <c r="G5546" s="340"/>
      <c r="H5546" s="340"/>
      <c r="I5546" s="341">
        <v>3.51</v>
      </c>
      <c r="J5546" s="340"/>
      <c r="K5546" s="340"/>
      <c r="L5546" s="342"/>
      <c r="M5546" s="340"/>
      <c r="N5546" s="340"/>
      <c r="O5546" s="342"/>
      <c r="P5546" s="340"/>
      <c r="Q5546" s="291">
        <v>3.51</v>
      </c>
    </row>
    <row r="5547" spans="1:17" ht="13.8" thickBot="1" x14ac:dyDescent="0.3">
      <c r="A5547" s="287"/>
      <c r="C5547" s="329" t="s">
        <v>400</v>
      </c>
      <c r="D5547" s="330"/>
      <c r="E5547" s="330"/>
      <c r="F5547" s="330"/>
      <c r="G5547" s="330"/>
      <c r="H5547" s="330"/>
      <c r="I5547" s="332">
        <v>0.41449999999999998</v>
      </c>
      <c r="J5547" s="330"/>
      <c r="K5547" s="330"/>
      <c r="L5547" s="331"/>
      <c r="M5547" s="330"/>
      <c r="N5547" s="330"/>
      <c r="O5547" s="331"/>
      <c r="P5547" s="330"/>
      <c r="Q5547" s="289">
        <v>0.41449999999999998</v>
      </c>
    </row>
    <row r="5548" spans="1:17" ht="13.8" hidden="1" outlineLevel="1" collapsed="1" thickBot="1" x14ac:dyDescent="0.3">
      <c r="A5548" s="287"/>
      <c r="B5548" s="287"/>
      <c r="C5548" s="287"/>
      <c r="D5548" s="325">
        <v>100461461</v>
      </c>
      <c r="E5548" s="326"/>
      <c r="F5548" s="326"/>
      <c r="G5548" s="326"/>
      <c r="H5548" s="326"/>
      <c r="I5548" s="327">
        <v>0.24</v>
      </c>
      <c r="J5548" s="326"/>
      <c r="K5548" s="326"/>
      <c r="L5548" s="328"/>
      <c r="M5548" s="326"/>
      <c r="N5548" s="326"/>
      <c r="O5548" s="328"/>
      <c r="P5548" s="326"/>
      <c r="Q5548" s="290">
        <v>0.24</v>
      </c>
    </row>
    <row r="5549" spans="1:17" ht="13.8" hidden="1" outlineLevel="1" collapsed="1" thickBot="1" x14ac:dyDescent="0.3">
      <c r="A5549" s="287"/>
      <c r="B5549" s="287"/>
      <c r="C5549" s="287"/>
      <c r="D5549" s="325">
        <v>100461591</v>
      </c>
      <c r="E5549" s="326"/>
      <c r="F5549" s="326"/>
      <c r="G5549" s="326"/>
      <c r="H5549" s="326"/>
      <c r="I5549" s="327">
        <v>0.17449999999999999</v>
      </c>
      <c r="J5549" s="326"/>
      <c r="K5549" s="326"/>
      <c r="L5549" s="328"/>
      <c r="M5549" s="326"/>
      <c r="N5549" s="326"/>
      <c r="O5549" s="328"/>
      <c r="P5549" s="326"/>
      <c r="Q5549" s="290">
        <v>0.17449999999999999</v>
      </c>
    </row>
    <row r="5550" spans="1:17" ht="13.8" hidden="1" outlineLevel="1" collapsed="1" thickBot="1" x14ac:dyDescent="0.3">
      <c r="A5550" s="287"/>
      <c r="B5550" s="287"/>
      <c r="C5550" s="339" t="s">
        <v>401</v>
      </c>
      <c r="D5550" s="340"/>
      <c r="E5550" s="340"/>
      <c r="F5550" s="340"/>
      <c r="G5550" s="340"/>
      <c r="H5550" s="340"/>
      <c r="I5550" s="341">
        <v>0.41449999999999998</v>
      </c>
      <c r="J5550" s="340"/>
      <c r="K5550" s="340"/>
      <c r="L5550" s="342"/>
      <c r="M5550" s="340"/>
      <c r="N5550" s="340"/>
      <c r="O5550" s="342"/>
      <c r="P5550" s="340"/>
      <c r="Q5550" s="291">
        <v>0.41449999999999998</v>
      </c>
    </row>
    <row r="5551" spans="1:17" ht="13.8" thickBot="1" x14ac:dyDescent="0.3">
      <c r="A5551" s="287"/>
      <c r="B5551" s="343" t="s">
        <v>338</v>
      </c>
      <c r="C5551" s="344"/>
      <c r="D5551" s="344"/>
      <c r="E5551" s="344"/>
      <c r="F5551" s="344"/>
      <c r="G5551" s="344"/>
      <c r="H5551" s="344"/>
      <c r="I5551" s="345">
        <v>20.686500000000002</v>
      </c>
      <c r="J5551" s="344"/>
      <c r="K5551" s="344"/>
      <c r="L5551" s="345">
        <v>11.8</v>
      </c>
      <c r="M5551" s="344"/>
      <c r="N5551" s="344"/>
      <c r="O5551" s="346"/>
      <c r="P5551" s="344"/>
      <c r="Q5551" s="292">
        <v>8.8865000000000016</v>
      </c>
    </row>
    <row r="5552" spans="1:17" ht="14.4" thickTop="1" thickBot="1" x14ac:dyDescent="0.3">
      <c r="A5552" s="350" t="s">
        <v>339</v>
      </c>
      <c r="B5552" s="348"/>
      <c r="C5552" s="348"/>
      <c r="D5552" s="348"/>
      <c r="E5552" s="348"/>
      <c r="F5552" s="348"/>
      <c r="G5552" s="348"/>
      <c r="H5552" s="348"/>
      <c r="I5552" s="351">
        <v>15327.26999999906</v>
      </c>
      <c r="J5552" s="348"/>
      <c r="K5552" s="348"/>
      <c r="L5552" s="351">
        <v>85.060000000000016</v>
      </c>
      <c r="M5552" s="348"/>
      <c r="N5552" s="348"/>
      <c r="O5552" s="351">
        <v>1243.8579999999872</v>
      </c>
      <c r="P5552" s="348"/>
      <c r="Q5552" s="293">
        <v>13998.351999999906</v>
      </c>
    </row>
    <row r="5553" spans="1:17" ht="13.8" thickTop="1" x14ac:dyDescent="0.25">
      <c r="A5553" s="294"/>
      <c r="B5553" s="294"/>
      <c r="C5553" s="294"/>
      <c r="D5553" s="347" t="s">
        <v>340</v>
      </c>
      <c r="E5553" s="348"/>
      <c r="F5553" s="348"/>
      <c r="G5553" s="348"/>
      <c r="H5553" s="348"/>
      <c r="I5553" s="349">
        <v>15327.26999999906</v>
      </c>
      <c r="J5553" s="348"/>
      <c r="K5553" s="348"/>
      <c r="L5553" s="349">
        <v>85.060000000000016</v>
      </c>
      <c r="M5553" s="348"/>
      <c r="N5553" s="348"/>
      <c r="O5553" s="349">
        <v>1243.8579999999872</v>
      </c>
      <c r="P5553" s="348"/>
      <c r="Q5553" s="295">
        <v>13998.351999999906</v>
      </c>
    </row>
    <row r="5554" spans="1:17" ht="409.6" hidden="1" customHeight="1" x14ac:dyDescent="0.25"/>
    <row r="5555" spans="1:17" ht="18" customHeight="1" x14ac:dyDescent="0.25"/>
  </sheetData>
  <mergeCells count="22180">
    <mergeCell ref="D5553:H5553"/>
    <mergeCell ref="I5553:K5553"/>
    <mergeCell ref="L5553:N5553"/>
    <mergeCell ref="O5553:P5553"/>
    <mergeCell ref="B5551:H5551"/>
    <mergeCell ref="I5551:K5551"/>
    <mergeCell ref="L5551:N5551"/>
    <mergeCell ref="O5551:P5551"/>
    <mergeCell ref="A5552:H5552"/>
    <mergeCell ref="I5552:K5552"/>
    <mergeCell ref="L5552:N5552"/>
    <mergeCell ref="O5552:P5552"/>
    <mergeCell ref="D5549:H5549"/>
    <mergeCell ref="I5549:K5549"/>
    <mergeCell ref="L5549:N5549"/>
    <mergeCell ref="O5549:P5549"/>
    <mergeCell ref="C5550:H5550"/>
    <mergeCell ref="I5550:K5550"/>
    <mergeCell ref="L5550:N5550"/>
    <mergeCell ref="O5550:P5550"/>
    <mergeCell ref="C5547:H5547"/>
    <mergeCell ref="I5547:K5547"/>
    <mergeCell ref="L5547:N5547"/>
    <mergeCell ref="O5547:P5547"/>
    <mergeCell ref="D5548:H5548"/>
    <mergeCell ref="I5548:K5548"/>
    <mergeCell ref="L5548:N5548"/>
    <mergeCell ref="O5548:P5548"/>
    <mergeCell ref="D5545:H5545"/>
    <mergeCell ref="I5545:K5545"/>
    <mergeCell ref="L5545:N5545"/>
    <mergeCell ref="O5545:P5545"/>
    <mergeCell ref="C5546:H5546"/>
    <mergeCell ref="I5546:K5546"/>
    <mergeCell ref="L5546:N5546"/>
    <mergeCell ref="O5546:P5546"/>
    <mergeCell ref="C5543:H5543"/>
    <mergeCell ref="I5543:K5543"/>
    <mergeCell ref="L5543:N5543"/>
    <mergeCell ref="O5543:P5543"/>
    <mergeCell ref="C5544:H5544"/>
    <mergeCell ref="I5544:K5544"/>
    <mergeCell ref="L5544:N5544"/>
    <mergeCell ref="O5544:P5544"/>
    <mergeCell ref="D5541:H5541"/>
    <mergeCell ref="I5541:K5541"/>
    <mergeCell ref="L5541:N5541"/>
    <mergeCell ref="O5541:P5541"/>
    <mergeCell ref="D5542:H5542"/>
    <mergeCell ref="I5542:K5542"/>
    <mergeCell ref="L5542:N5542"/>
    <mergeCell ref="O5542:P5542"/>
    <mergeCell ref="D5539:H5539"/>
    <mergeCell ref="I5539:K5539"/>
    <mergeCell ref="L5539:N5539"/>
    <mergeCell ref="O5539:P5539"/>
    <mergeCell ref="D5540:H5540"/>
    <mergeCell ref="I5540:K5540"/>
    <mergeCell ref="L5540:N5540"/>
    <mergeCell ref="O5540:P5540"/>
    <mergeCell ref="D5537:H5537"/>
    <mergeCell ref="I5537:K5537"/>
    <mergeCell ref="L5537:N5537"/>
    <mergeCell ref="O5537:P5537"/>
    <mergeCell ref="D5538:H5538"/>
    <mergeCell ref="I5538:K5538"/>
    <mergeCell ref="L5538:N5538"/>
    <mergeCell ref="O5538:P5538"/>
    <mergeCell ref="D5535:H5535"/>
    <mergeCell ref="I5535:K5535"/>
    <mergeCell ref="L5535:N5535"/>
    <mergeCell ref="O5535:P5535"/>
    <mergeCell ref="D5536:H5536"/>
    <mergeCell ref="I5536:K5536"/>
    <mergeCell ref="L5536:N5536"/>
    <mergeCell ref="O5536:P5536"/>
    <mergeCell ref="C5533:H5533"/>
    <mergeCell ref="I5533:K5533"/>
    <mergeCell ref="L5533:N5533"/>
    <mergeCell ref="O5533:P5533"/>
    <mergeCell ref="C5534:H5534"/>
    <mergeCell ref="I5534:K5534"/>
    <mergeCell ref="L5534:N5534"/>
    <mergeCell ref="O5534:P5534"/>
    <mergeCell ref="D5531:H5531"/>
    <mergeCell ref="I5531:K5531"/>
    <mergeCell ref="L5531:N5531"/>
    <mergeCell ref="O5531:P5531"/>
    <mergeCell ref="D5532:H5532"/>
    <mergeCell ref="I5532:K5532"/>
    <mergeCell ref="L5532:N5532"/>
    <mergeCell ref="O5532:P5532"/>
    <mergeCell ref="D5529:H5529"/>
    <mergeCell ref="I5529:K5529"/>
    <mergeCell ref="L5529:N5529"/>
    <mergeCell ref="O5529:P5529"/>
    <mergeCell ref="D5530:H5530"/>
    <mergeCell ref="I5530:K5530"/>
    <mergeCell ref="L5530:N5530"/>
    <mergeCell ref="O5530:P5530"/>
    <mergeCell ref="D5527:H5527"/>
    <mergeCell ref="I5527:K5527"/>
    <mergeCell ref="L5527:N5527"/>
    <mergeCell ref="O5527:P5527"/>
    <mergeCell ref="D5528:H5528"/>
    <mergeCell ref="I5528:K5528"/>
    <mergeCell ref="L5528:N5528"/>
    <mergeCell ref="O5528:P5528"/>
    <mergeCell ref="D5525:H5525"/>
    <mergeCell ref="I5525:K5525"/>
    <mergeCell ref="L5525:N5525"/>
    <mergeCell ref="O5525:P5525"/>
    <mergeCell ref="D5526:H5526"/>
    <mergeCell ref="I5526:K5526"/>
    <mergeCell ref="L5526:N5526"/>
    <mergeCell ref="O5526:P5526"/>
    <mergeCell ref="C5523:H5523"/>
    <mergeCell ref="I5523:K5523"/>
    <mergeCell ref="L5523:N5523"/>
    <mergeCell ref="O5523:P5523"/>
    <mergeCell ref="C5524:H5524"/>
    <mergeCell ref="I5524:K5524"/>
    <mergeCell ref="L5524:N5524"/>
    <mergeCell ref="O5524:P5524"/>
    <mergeCell ref="D5521:H5521"/>
    <mergeCell ref="I5521:K5521"/>
    <mergeCell ref="L5521:N5521"/>
    <mergeCell ref="O5521:P5521"/>
    <mergeCell ref="D5522:H5522"/>
    <mergeCell ref="I5522:K5522"/>
    <mergeCell ref="L5522:N5522"/>
    <mergeCell ref="O5522:P5522"/>
    <mergeCell ref="D5519:H5519"/>
    <mergeCell ref="I5519:K5519"/>
    <mergeCell ref="L5519:N5519"/>
    <mergeCell ref="O5519:P5519"/>
    <mergeCell ref="D5520:H5520"/>
    <mergeCell ref="I5520:K5520"/>
    <mergeCell ref="L5520:N5520"/>
    <mergeCell ref="O5520:P5520"/>
    <mergeCell ref="D5517:H5517"/>
    <mergeCell ref="I5517:K5517"/>
    <mergeCell ref="L5517:N5517"/>
    <mergeCell ref="O5517:P5517"/>
    <mergeCell ref="D5518:H5518"/>
    <mergeCell ref="I5518:K5518"/>
    <mergeCell ref="L5518:N5518"/>
    <mergeCell ref="O5518:P5518"/>
    <mergeCell ref="D5515:H5515"/>
    <mergeCell ref="I5515:K5515"/>
    <mergeCell ref="L5515:N5515"/>
    <mergeCell ref="O5515:P5515"/>
    <mergeCell ref="D5516:H5516"/>
    <mergeCell ref="I5516:K5516"/>
    <mergeCell ref="L5516:N5516"/>
    <mergeCell ref="O5516:P5516"/>
    <mergeCell ref="D5513:H5513"/>
    <mergeCell ref="I5513:K5513"/>
    <mergeCell ref="L5513:N5513"/>
    <mergeCell ref="O5513:P5513"/>
    <mergeCell ref="D5514:H5514"/>
    <mergeCell ref="I5514:K5514"/>
    <mergeCell ref="L5514:N5514"/>
    <mergeCell ref="O5514:P5514"/>
    <mergeCell ref="D5511:H5511"/>
    <mergeCell ref="I5511:K5511"/>
    <mergeCell ref="L5511:N5511"/>
    <mergeCell ref="O5511:P5511"/>
    <mergeCell ref="D5512:H5512"/>
    <mergeCell ref="I5512:K5512"/>
    <mergeCell ref="L5512:N5512"/>
    <mergeCell ref="O5512:P5512"/>
    <mergeCell ref="D5509:H5509"/>
    <mergeCell ref="I5509:K5509"/>
    <mergeCell ref="L5509:N5509"/>
    <mergeCell ref="O5509:P5509"/>
    <mergeCell ref="D5510:H5510"/>
    <mergeCell ref="I5510:K5510"/>
    <mergeCell ref="L5510:N5510"/>
    <mergeCell ref="O5510:P5510"/>
    <mergeCell ref="D5507:H5507"/>
    <mergeCell ref="I5507:K5507"/>
    <mergeCell ref="L5507:N5507"/>
    <mergeCell ref="O5507:P5507"/>
    <mergeCell ref="D5508:H5508"/>
    <mergeCell ref="I5508:K5508"/>
    <mergeCell ref="L5508:N5508"/>
    <mergeCell ref="O5508:P5508"/>
    <mergeCell ref="D5505:H5505"/>
    <mergeCell ref="I5505:K5505"/>
    <mergeCell ref="L5505:N5505"/>
    <mergeCell ref="O5505:P5505"/>
    <mergeCell ref="D5506:H5506"/>
    <mergeCell ref="I5506:K5506"/>
    <mergeCell ref="L5506:N5506"/>
    <mergeCell ref="O5506:P5506"/>
    <mergeCell ref="D5503:H5503"/>
    <mergeCell ref="I5503:K5503"/>
    <mergeCell ref="L5503:N5503"/>
    <mergeCell ref="O5503:P5503"/>
    <mergeCell ref="D5504:H5504"/>
    <mergeCell ref="I5504:K5504"/>
    <mergeCell ref="L5504:N5504"/>
    <mergeCell ref="O5504:P5504"/>
    <mergeCell ref="D5501:H5501"/>
    <mergeCell ref="I5501:K5501"/>
    <mergeCell ref="L5501:N5501"/>
    <mergeCell ref="O5501:P5501"/>
    <mergeCell ref="D5502:H5502"/>
    <mergeCell ref="I5502:K5502"/>
    <mergeCell ref="L5502:N5502"/>
    <mergeCell ref="O5502:P5502"/>
    <mergeCell ref="D5499:H5499"/>
    <mergeCell ref="I5499:K5499"/>
    <mergeCell ref="L5499:N5499"/>
    <mergeCell ref="O5499:P5499"/>
    <mergeCell ref="D5500:H5500"/>
    <mergeCell ref="I5500:K5500"/>
    <mergeCell ref="L5500:N5500"/>
    <mergeCell ref="O5500:P5500"/>
    <mergeCell ref="D5497:H5497"/>
    <mergeCell ref="I5497:K5497"/>
    <mergeCell ref="L5497:N5497"/>
    <mergeCell ref="O5497:P5497"/>
    <mergeCell ref="D5498:H5498"/>
    <mergeCell ref="I5498:K5498"/>
    <mergeCell ref="L5498:N5498"/>
    <mergeCell ref="O5498:P5498"/>
    <mergeCell ref="C5495:H5495"/>
    <mergeCell ref="I5495:K5495"/>
    <mergeCell ref="L5495:N5495"/>
    <mergeCell ref="O5495:P5495"/>
    <mergeCell ref="D5496:H5496"/>
    <mergeCell ref="I5496:K5496"/>
    <mergeCell ref="L5496:N5496"/>
    <mergeCell ref="O5496:P5496"/>
    <mergeCell ref="B5493:H5493"/>
    <mergeCell ref="I5493:K5493"/>
    <mergeCell ref="L5493:N5493"/>
    <mergeCell ref="O5493:P5493"/>
    <mergeCell ref="B5494:H5494"/>
    <mergeCell ref="I5494:K5494"/>
    <mergeCell ref="L5494:N5494"/>
    <mergeCell ref="O5494:P5494"/>
    <mergeCell ref="D5491:H5491"/>
    <mergeCell ref="I5491:K5491"/>
    <mergeCell ref="L5491:N5491"/>
    <mergeCell ref="O5491:P5491"/>
    <mergeCell ref="C5492:H5492"/>
    <mergeCell ref="I5492:K5492"/>
    <mergeCell ref="L5492:N5492"/>
    <mergeCell ref="O5492:P5492"/>
    <mergeCell ref="D5489:H5489"/>
    <mergeCell ref="I5489:K5489"/>
    <mergeCell ref="L5489:N5489"/>
    <mergeCell ref="O5489:P5489"/>
    <mergeCell ref="D5490:H5490"/>
    <mergeCell ref="I5490:K5490"/>
    <mergeCell ref="L5490:N5490"/>
    <mergeCell ref="O5490:P5490"/>
    <mergeCell ref="D5487:H5487"/>
    <mergeCell ref="I5487:K5487"/>
    <mergeCell ref="L5487:N5487"/>
    <mergeCell ref="O5487:P5487"/>
    <mergeCell ref="D5488:H5488"/>
    <mergeCell ref="I5488:K5488"/>
    <mergeCell ref="L5488:N5488"/>
    <mergeCell ref="O5488:P5488"/>
    <mergeCell ref="C5485:H5485"/>
    <mergeCell ref="I5485:K5485"/>
    <mergeCell ref="L5485:N5485"/>
    <mergeCell ref="O5485:P5485"/>
    <mergeCell ref="D5486:H5486"/>
    <mergeCell ref="I5486:K5486"/>
    <mergeCell ref="L5486:N5486"/>
    <mergeCell ref="O5486:P5486"/>
    <mergeCell ref="B5483:H5483"/>
    <mergeCell ref="I5483:K5483"/>
    <mergeCell ref="L5483:N5483"/>
    <mergeCell ref="O5483:P5483"/>
    <mergeCell ref="B5484:H5484"/>
    <mergeCell ref="I5484:K5484"/>
    <mergeCell ref="L5484:N5484"/>
    <mergeCell ref="O5484:P5484"/>
    <mergeCell ref="D5481:H5481"/>
    <mergeCell ref="I5481:K5481"/>
    <mergeCell ref="L5481:N5481"/>
    <mergeCell ref="O5481:P5481"/>
    <mergeCell ref="C5482:H5482"/>
    <mergeCell ref="I5482:K5482"/>
    <mergeCell ref="L5482:N5482"/>
    <mergeCell ref="O5482:P5482"/>
    <mergeCell ref="D5479:H5479"/>
    <mergeCell ref="I5479:K5479"/>
    <mergeCell ref="L5479:N5479"/>
    <mergeCell ref="O5479:P5479"/>
    <mergeCell ref="D5480:H5480"/>
    <mergeCell ref="I5480:K5480"/>
    <mergeCell ref="L5480:N5480"/>
    <mergeCell ref="O5480:P5480"/>
    <mergeCell ref="D5477:H5477"/>
    <mergeCell ref="I5477:K5477"/>
    <mergeCell ref="L5477:N5477"/>
    <mergeCell ref="O5477:P5477"/>
    <mergeCell ref="D5478:H5478"/>
    <mergeCell ref="I5478:K5478"/>
    <mergeCell ref="L5478:N5478"/>
    <mergeCell ref="O5478:P5478"/>
    <mergeCell ref="D5475:H5475"/>
    <mergeCell ref="I5475:K5475"/>
    <mergeCell ref="L5475:N5475"/>
    <mergeCell ref="O5475:P5475"/>
    <mergeCell ref="D5476:H5476"/>
    <mergeCell ref="I5476:K5476"/>
    <mergeCell ref="L5476:N5476"/>
    <mergeCell ref="O5476:P5476"/>
    <mergeCell ref="D5473:H5473"/>
    <mergeCell ref="I5473:K5473"/>
    <mergeCell ref="L5473:N5473"/>
    <mergeCell ref="O5473:P5473"/>
    <mergeCell ref="D5474:H5474"/>
    <mergeCell ref="I5474:K5474"/>
    <mergeCell ref="L5474:N5474"/>
    <mergeCell ref="O5474:P5474"/>
    <mergeCell ref="D5471:H5471"/>
    <mergeCell ref="I5471:K5471"/>
    <mergeCell ref="L5471:N5471"/>
    <mergeCell ref="O5471:P5471"/>
    <mergeCell ref="D5472:H5472"/>
    <mergeCell ref="I5472:K5472"/>
    <mergeCell ref="L5472:N5472"/>
    <mergeCell ref="O5472:P5472"/>
    <mergeCell ref="D5469:H5469"/>
    <mergeCell ref="I5469:K5469"/>
    <mergeCell ref="L5469:N5469"/>
    <mergeCell ref="O5469:P5469"/>
    <mergeCell ref="D5470:H5470"/>
    <mergeCell ref="I5470:K5470"/>
    <mergeCell ref="L5470:N5470"/>
    <mergeCell ref="O5470:P5470"/>
    <mergeCell ref="D5467:H5467"/>
    <mergeCell ref="I5467:K5467"/>
    <mergeCell ref="L5467:N5467"/>
    <mergeCell ref="O5467:P5467"/>
    <mergeCell ref="D5468:H5468"/>
    <mergeCell ref="I5468:K5468"/>
    <mergeCell ref="L5468:N5468"/>
    <mergeCell ref="O5468:P5468"/>
    <mergeCell ref="D5465:H5465"/>
    <mergeCell ref="I5465:K5465"/>
    <mergeCell ref="L5465:N5465"/>
    <mergeCell ref="O5465:P5465"/>
    <mergeCell ref="D5466:H5466"/>
    <mergeCell ref="I5466:K5466"/>
    <mergeCell ref="L5466:N5466"/>
    <mergeCell ref="O5466:P5466"/>
    <mergeCell ref="D5463:H5463"/>
    <mergeCell ref="I5463:K5463"/>
    <mergeCell ref="L5463:N5463"/>
    <mergeCell ref="O5463:P5463"/>
    <mergeCell ref="D5464:H5464"/>
    <mergeCell ref="I5464:K5464"/>
    <mergeCell ref="L5464:N5464"/>
    <mergeCell ref="O5464:P5464"/>
    <mergeCell ref="D5461:H5461"/>
    <mergeCell ref="I5461:K5461"/>
    <mergeCell ref="L5461:N5461"/>
    <mergeCell ref="O5461:P5461"/>
    <mergeCell ref="D5462:H5462"/>
    <mergeCell ref="I5462:K5462"/>
    <mergeCell ref="L5462:N5462"/>
    <mergeCell ref="O5462:P5462"/>
    <mergeCell ref="D5459:H5459"/>
    <mergeCell ref="I5459:K5459"/>
    <mergeCell ref="L5459:N5459"/>
    <mergeCell ref="O5459:P5459"/>
    <mergeCell ref="D5460:H5460"/>
    <mergeCell ref="I5460:K5460"/>
    <mergeCell ref="L5460:N5460"/>
    <mergeCell ref="O5460:P5460"/>
    <mergeCell ref="D5457:H5457"/>
    <mergeCell ref="I5457:K5457"/>
    <mergeCell ref="L5457:N5457"/>
    <mergeCell ref="O5457:P5457"/>
    <mergeCell ref="D5458:H5458"/>
    <mergeCell ref="I5458:K5458"/>
    <mergeCell ref="L5458:N5458"/>
    <mergeCell ref="O5458:P5458"/>
    <mergeCell ref="D5455:H5455"/>
    <mergeCell ref="I5455:K5455"/>
    <mergeCell ref="L5455:N5455"/>
    <mergeCell ref="O5455:P5455"/>
    <mergeCell ref="D5456:H5456"/>
    <mergeCell ref="I5456:K5456"/>
    <mergeCell ref="L5456:N5456"/>
    <mergeCell ref="O5456:P5456"/>
    <mergeCell ref="D5453:H5453"/>
    <mergeCell ref="I5453:K5453"/>
    <mergeCell ref="L5453:N5453"/>
    <mergeCell ref="O5453:P5453"/>
    <mergeCell ref="D5454:H5454"/>
    <mergeCell ref="I5454:K5454"/>
    <mergeCell ref="L5454:N5454"/>
    <mergeCell ref="O5454:P5454"/>
    <mergeCell ref="D5451:H5451"/>
    <mergeCell ref="I5451:K5451"/>
    <mergeCell ref="L5451:N5451"/>
    <mergeCell ref="O5451:P5451"/>
    <mergeCell ref="D5452:H5452"/>
    <mergeCell ref="I5452:K5452"/>
    <mergeCell ref="L5452:N5452"/>
    <mergeCell ref="O5452:P5452"/>
    <mergeCell ref="D5449:H5449"/>
    <mergeCell ref="I5449:K5449"/>
    <mergeCell ref="L5449:N5449"/>
    <mergeCell ref="O5449:P5449"/>
    <mergeCell ref="D5450:H5450"/>
    <mergeCell ref="I5450:K5450"/>
    <mergeCell ref="L5450:N5450"/>
    <mergeCell ref="O5450:P5450"/>
    <mergeCell ref="D5447:H5447"/>
    <mergeCell ref="I5447:K5447"/>
    <mergeCell ref="L5447:N5447"/>
    <mergeCell ref="O5447:P5447"/>
    <mergeCell ref="D5448:H5448"/>
    <mergeCell ref="I5448:K5448"/>
    <mergeCell ref="L5448:N5448"/>
    <mergeCell ref="O5448:P5448"/>
    <mergeCell ref="D5445:H5445"/>
    <mergeCell ref="I5445:K5445"/>
    <mergeCell ref="L5445:N5445"/>
    <mergeCell ref="O5445:P5445"/>
    <mergeCell ref="D5446:H5446"/>
    <mergeCell ref="I5446:K5446"/>
    <mergeCell ref="L5446:N5446"/>
    <mergeCell ref="O5446:P5446"/>
    <mergeCell ref="D5443:H5443"/>
    <mergeCell ref="I5443:K5443"/>
    <mergeCell ref="L5443:N5443"/>
    <mergeCell ref="O5443:P5443"/>
    <mergeCell ref="D5444:H5444"/>
    <mergeCell ref="I5444:K5444"/>
    <mergeCell ref="L5444:N5444"/>
    <mergeCell ref="O5444:P5444"/>
    <mergeCell ref="D5441:H5441"/>
    <mergeCell ref="I5441:K5441"/>
    <mergeCell ref="L5441:N5441"/>
    <mergeCell ref="O5441:P5441"/>
    <mergeCell ref="D5442:H5442"/>
    <mergeCell ref="I5442:K5442"/>
    <mergeCell ref="L5442:N5442"/>
    <mergeCell ref="O5442:P5442"/>
    <mergeCell ref="D5439:H5439"/>
    <mergeCell ref="I5439:K5439"/>
    <mergeCell ref="L5439:N5439"/>
    <mergeCell ref="O5439:P5439"/>
    <mergeCell ref="D5440:H5440"/>
    <mergeCell ref="I5440:K5440"/>
    <mergeCell ref="L5440:N5440"/>
    <mergeCell ref="O5440:P5440"/>
    <mergeCell ref="D5437:H5437"/>
    <mergeCell ref="I5437:K5437"/>
    <mergeCell ref="L5437:N5437"/>
    <mergeCell ref="O5437:P5437"/>
    <mergeCell ref="D5438:H5438"/>
    <mergeCell ref="I5438:K5438"/>
    <mergeCell ref="L5438:N5438"/>
    <mergeCell ref="O5438:P5438"/>
    <mergeCell ref="D5435:H5435"/>
    <mergeCell ref="I5435:K5435"/>
    <mergeCell ref="L5435:N5435"/>
    <mergeCell ref="O5435:P5435"/>
    <mergeCell ref="D5436:H5436"/>
    <mergeCell ref="I5436:K5436"/>
    <mergeCell ref="L5436:N5436"/>
    <mergeCell ref="O5436:P5436"/>
    <mergeCell ref="D5433:H5433"/>
    <mergeCell ref="I5433:K5433"/>
    <mergeCell ref="L5433:N5433"/>
    <mergeCell ref="O5433:P5433"/>
    <mergeCell ref="D5434:H5434"/>
    <mergeCell ref="I5434:K5434"/>
    <mergeCell ref="L5434:N5434"/>
    <mergeCell ref="O5434:P5434"/>
    <mergeCell ref="D5431:H5431"/>
    <mergeCell ref="I5431:K5431"/>
    <mergeCell ref="L5431:N5431"/>
    <mergeCell ref="O5431:P5431"/>
    <mergeCell ref="D5432:H5432"/>
    <mergeCell ref="I5432:K5432"/>
    <mergeCell ref="L5432:N5432"/>
    <mergeCell ref="O5432:P5432"/>
    <mergeCell ref="D5429:H5429"/>
    <mergeCell ref="I5429:K5429"/>
    <mergeCell ref="L5429:N5429"/>
    <mergeCell ref="O5429:P5429"/>
    <mergeCell ref="D5430:H5430"/>
    <mergeCell ref="I5430:K5430"/>
    <mergeCell ref="L5430:N5430"/>
    <mergeCell ref="O5430:P5430"/>
    <mergeCell ref="B5427:H5427"/>
    <mergeCell ref="I5427:K5427"/>
    <mergeCell ref="L5427:N5427"/>
    <mergeCell ref="O5427:P5427"/>
    <mergeCell ref="C5428:H5428"/>
    <mergeCell ref="I5428:K5428"/>
    <mergeCell ref="L5428:N5428"/>
    <mergeCell ref="O5428:P5428"/>
    <mergeCell ref="C5425:H5425"/>
    <mergeCell ref="I5425:K5425"/>
    <mergeCell ref="L5425:N5425"/>
    <mergeCell ref="O5425:P5425"/>
    <mergeCell ref="B5426:H5426"/>
    <mergeCell ref="I5426:K5426"/>
    <mergeCell ref="L5426:N5426"/>
    <mergeCell ref="O5426:P5426"/>
    <mergeCell ref="C5423:H5423"/>
    <mergeCell ref="I5423:K5423"/>
    <mergeCell ref="L5423:N5423"/>
    <mergeCell ref="O5423:P5423"/>
    <mergeCell ref="D5424:H5424"/>
    <mergeCell ref="I5424:K5424"/>
    <mergeCell ref="L5424:N5424"/>
    <mergeCell ref="O5424:P5424"/>
    <mergeCell ref="D5421:H5421"/>
    <mergeCell ref="I5421:K5421"/>
    <mergeCell ref="L5421:N5421"/>
    <mergeCell ref="O5421:P5421"/>
    <mergeCell ref="C5422:H5422"/>
    <mergeCell ref="I5422:K5422"/>
    <mergeCell ref="L5422:N5422"/>
    <mergeCell ref="O5422:P5422"/>
    <mergeCell ref="C5419:H5419"/>
    <mergeCell ref="I5419:K5419"/>
    <mergeCell ref="L5419:N5419"/>
    <mergeCell ref="O5419:P5419"/>
    <mergeCell ref="D5420:H5420"/>
    <mergeCell ref="I5420:K5420"/>
    <mergeCell ref="L5420:N5420"/>
    <mergeCell ref="O5420:P5420"/>
    <mergeCell ref="D5417:H5417"/>
    <mergeCell ref="I5417:K5417"/>
    <mergeCell ref="L5417:N5417"/>
    <mergeCell ref="O5417:P5417"/>
    <mergeCell ref="C5418:H5418"/>
    <mergeCell ref="I5418:K5418"/>
    <mergeCell ref="L5418:N5418"/>
    <mergeCell ref="O5418:P5418"/>
    <mergeCell ref="C5415:H5415"/>
    <mergeCell ref="I5415:K5415"/>
    <mergeCell ref="L5415:N5415"/>
    <mergeCell ref="O5415:P5415"/>
    <mergeCell ref="C5416:H5416"/>
    <mergeCell ref="I5416:K5416"/>
    <mergeCell ref="L5416:N5416"/>
    <mergeCell ref="O5416:P5416"/>
    <mergeCell ref="D5413:H5413"/>
    <mergeCell ref="I5413:K5413"/>
    <mergeCell ref="L5413:N5413"/>
    <mergeCell ref="O5413:P5413"/>
    <mergeCell ref="D5414:H5414"/>
    <mergeCell ref="I5414:K5414"/>
    <mergeCell ref="L5414:N5414"/>
    <mergeCell ref="O5414:P5414"/>
    <mergeCell ref="B5411:H5411"/>
    <mergeCell ref="I5411:K5411"/>
    <mergeCell ref="L5411:N5411"/>
    <mergeCell ref="O5411:P5411"/>
    <mergeCell ref="C5412:H5412"/>
    <mergeCell ref="I5412:K5412"/>
    <mergeCell ref="L5412:N5412"/>
    <mergeCell ref="O5412:P5412"/>
    <mergeCell ref="C5409:H5409"/>
    <mergeCell ref="I5409:K5409"/>
    <mergeCell ref="L5409:N5409"/>
    <mergeCell ref="O5409:P5409"/>
    <mergeCell ref="B5410:H5410"/>
    <mergeCell ref="I5410:K5410"/>
    <mergeCell ref="L5410:N5410"/>
    <mergeCell ref="O5410:P5410"/>
    <mergeCell ref="D5407:H5407"/>
    <mergeCell ref="I5407:K5407"/>
    <mergeCell ref="L5407:N5407"/>
    <mergeCell ref="O5407:P5407"/>
    <mergeCell ref="D5408:H5408"/>
    <mergeCell ref="I5408:K5408"/>
    <mergeCell ref="L5408:N5408"/>
    <mergeCell ref="O5408:P5408"/>
    <mergeCell ref="D5405:H5405"/>
    <mergeCell ref="I5405:K5405"/>
    <mergeCell ref="L5405:N5405"/>
    <mergeCell ref="O5405:P5405"/>
    <mergeCell ref="D5406:H5406"/>
    <mergeCell ref="I5406:K5406"/>
    <mergeCell ref="L5406:N5406"/>
    <mergeCell ref="O5406:P5406"/>
    <mergeCell ref="D5403:H5403"/>
    <mergeCell ref="I5403:K5403"/>
    <mergeCell ref="L5403:N5403"/>
    <mergeCell ref="O5403:P5403"/>
    <mergeCell ref="D5404:H5404"/>
    <mergeCell ref="I5404:K5404"/>
    <mergeCell ref="L5404:N5404"/>
    <mergeCell ref="O5404:P5404"/>
    <mergeCell ref="D5401:H5401"/>
    <mergeCell ref="I5401:K5401"/>
    <mergeCell ref="L5401:N5401"/>
    <mergeCell ref="O5401:P5401"/>
    <mergeCell ref="D5402:H5402"/>
    <mergeCell ref="I5402:K5402"/>
    <mergeCell ref="L5402:N5402"/>
    <mergeCell ref="O5402:P5402"/>
    <mergeCell ref="D5399:H5399"/>
    <mergeCell ref="I5399:K5399"/>
    <mergeCell ref="L5399:N5399"/>
    <mergeCell ref="O5399:P5399"/>
    <mergeCell ref="D5400:H5400"/>
    <mergeCell ref="I5400:K5400"/>
    <mergeCell ref="L5400:N5400"/>
    <mergeCell ref="O5400:P5400"/>
    <mergeCell ref="D5397:H5397"/>
    <mergeCell ref="I5397:K5397"/>
    <mergeCell ref="L5397:N5397"/>
    <mergeCell ref="O5397:P5397"/>
    <mergeCell ref="D5398:H5398"/>
    <mergeCell ref="I5398:K5398"/>
    <mergeCell ref="L5398:N5398"/>
    <mergeCell ref="O5398:P5398"/>
    <mergeCell ref="D5395:H5395"/>
    <mergeCell ref="I5395:K5395"/>
    <mergeCell ref="L5395:N5395"/>
    <mergeCell ref="O5395:P5395"/>
    <mergeCell ref="D5396:H5396"/>
    <mergeCell ref="I5396:K5396"/>
    <mergeCell ref="L5396:N5396"/>
    <mergeCell ref="O5396:P5396"/>
    <mergeCell ref="D5393:H5393"/>
    <mergeCell ref="I5393:K5393"/>
    <mergeCell ref="L5393:N5393"/>
    <mergeCell ref="O5393:P5393"/>
    <mergeCell ref="D5394:H5394"/>
    <mergeCell ref="I5394:K5394"/>
    <mergeCell ref="L5394:N5394"/>
    <mergeCell ref="O5394:P5394"/>
    <mergeCell ref="D5391:H5391"/>
    <mergeCell ref="I5391:K5391"/>
    <mergeCell ref="L5391:N5391"/>
    <mergeCell ref="O5391:P5391"/>
    <mergeCell ref="D5392:H5392"/>
    <mergeCell ref="I5392:K5392"/>
    <mergeCell ref="L5392:N5392"/>
    <mergeCell ref="O5392:P5392"/>
    <mergeCell ref="D5389:H5389"/>
    <mergeCell ref="I5389:K5389"/>
    <mergeCell ref="L5389:N5389"/>
    <mergeCell ref="O5389:P5389"/>
    <mergeCell ref="D5390:H5390"/>
    <mergeCell ref="I5390:K5390"/>
    <mergeCell ref="L5390:N5390"/>
    <mergeCell ref="O5390:P5390"/>
    <mergeCell ref="C5387:H5387"/>
    <mergeCell ref="I5387:K5387"/>
    <mergeCell ref="L5387:N5387"/>
    <mergeCell ref="O5387:P5387"/>
    <mergeCell ref="D5388:H5388"/>
    <mergeCell ref="I5388:K5388"/>
    <mergeCell ref="L5388:N5388"/>
    <mergeCell ref="O5388:P5388"/>
    <mergeCell ref="D5385:H5385"/>
    <mergeCell ref="I5385:K5385"/>
    <mergeCell ref="L5385:N5385"/>
    <mergeCell ref="O5385:P5385"/>
    <mergeCell ref="C5386:H5386"/>
    <mergeCell ref="I5386:K5386"/>
    <mergeCell ref="L5386:N5386"/>
    <mergeCell ref="O5386:P5386"/>
    <mergeCell ref="D5383:H5383"/>
    <mergeCell ref="I5383:K5383"/>
    <mergeCell ref="L5383:N5383"/>
    <mergeCell ref="O5383:P5383"/>
    <mergeCell ref="D5384:H5384"/>
    <mergeCell ref="I5384:K5384"/>
    <mergeCell ref="L5384:N5384"/>
    <mergeCell ref="O5384:P5384"/>
    <mergeCell ref="D5381:H5381"/>
    <mergeCell ref="I5381:K5381"/>
    <mergeCell ref="L5381:N5381"/>
    <mergeCell ref="O5381:P5381"/>
    <mergeCell ref="D5382:H5382"/>
    <mergeCell ref="I5382:K5382"/>
    <mergeCell ref="L5382:N5382"/>
    <mergeCell ref="O5382:P5382"/>
    <mergeCell ref="D5379:H5379"/>
    <mergeCell ref="I5379:K5379"/>
    <mergeCell ref="L5379:N5379"/>
    <mergeCell ref="O5379:P5379"/>
    <mergeCell ref="D5380:H5380"/>
    <mergeCell ref="I5380:K5380"/>
    <mergeCell ref="L5380:N5380"/>
    <mergeCell ref="O5380:P5380"/>
    <mergeCell ref="D5377:H5377"/>
    <mergeCell ref="I5377:K5377"/>
    <mergeCell ref="L5377:N5377"/>
    <mergeCell ref="O5377:P5377"/>
    <mergeCell ref="D5378:H5378"/>
    <mergeCell ref="I5378:K5378"/>
    <mergeCell ref="L5378:N5378"/>
    <mergeCell ref="O5378:P5378"/>
    <mergeCell ref="D5375:H5375"/>
    <mergeCell ref="I5375:K5375"/>
    <mergeCell ref="L5375:N5375"/>
    <mergeCell ref="O5375:P5375"/>
    <mergeCell ref="D5376:H5376"/>
    <mergeCell ref="I5376:K5376"/>
    <mergeCell ref="L5376:N5376"/>
    <mergeCell ref="O5376:P5376"/>
    <mergeCell ref="D5373:H5373"/>
    <mergeCell ref="I5373:K5373"/>
    <mergeCell ref="L5373:N5373"/>
    <mergeCell ref="O5373:P5373"/>
    <mergeCell ref="D5374:H5374"/>
    <mergeCell ref="I5374:K5374"/>
    <mergeCell ref="L5374:N5374"/>
    <mergeCell ref="O5374:P5374"/>
    <mergeCell ref="D5371:H5371"/>
    <mergeCell ref="I5371:K5371"/>
    <mergeCell ref="L5371:N5371"/>
    <mergeCell ref="O5371:P5371"/>
    <mergeCell ref="D5372:H5372"/>
    <mergeCell ref="I5372:K5372"/>
    <mergeCell ref="L5372:N5372"/>
    <mergeCell ref="O5372:P5372"/>
    <mergeCell ref="D5369:H5369"/>
    <mergeCell ref="I5369:K5369"/>
    <mergeCell ref="L5369:N5369"/>
    <mergeCell ref="O5369:P5369"/>
    <mergeCell ref="D5370:H5370"/>
    <mergeCell ref="I5370:K5370"/>
    <mergeCell ref="L5370:N5370"/>
    <mergeCell ref="O5370:P5370"/>
    <mergeCell ref="D5367:H5367"/>
    <mergeCell ref="I5367:K5367"/>
    <mergeCell ref="L5367:N5367"/>
    <mergeCell ref="O5367:P5367"/>
    <mergeCell ref="D5368:H5368"/>
    <mergeCell ref="I5368:K5368"/>
    <mergeCell ref="L5368:N5368"/>
    <mergeCell ref="O5368:P5368"/>
    <mergeCell ref="D5365:H5365"/>
    <mergeCell ref="I5365:K5365"/>
    <mergeCell ref="L5365:N5365"/>
    <mergeCell ref="O5365:P5365"/>
    <mergeCell ref="D5366:H5366"/>
    <mergeCell ref="I5366:K5366"/>
    <mergeCell ref="L5366:N5366"/>
    <mergeCell ref="O5366:P5366"/>
    <mergeCell ref="D5363:H5363"/>
    <mergeCell ref="I5363:K5363"/>
    <mergeCell ref="L5363:N5363"/>
    <mergeCell ref="O5363:P5363"/>
    <mergeCell ref="D5364:H5364"/>
    <mergeCell ref="I5364:K5364"/>
    <mergeCell ref="L5364:N5364"/>
    <mergeCell ref="O5364:P5364"/>
    <mergeCell ref="D5361:H5361"/>
    <mergeCell ref="I5361:K5361"/>
    <mergeCell ref="L5361:N5361"/>
    <mergeCell ref="O5361:P5361"/>
    <mergeCell ref="D5362:H5362"/>
    <mergeCell ref="I5362:K5362"/>
    <mergeCell ref="L5362:N5362"/>
    <mergeCell ref="O5362:P5362"/>
    <mergeCell ref="D5359:H5359"/>
    <mergeCell ref="I5359:K5359"/>
    <mergeCell ref="L5359:N5359"/>
    <mergeCell ref="O5359:P5359"/>
    <mergeCell ref="D5360:H5360"/>
    <mergeCell ref="I5360:K5360"/>
    <mergeCell ref="L5360:N5360"/>
    <mergeCell ref="O5360:P5360"/>
    <mergeCell ref="D5357:H5357"/>
    <mergeCell ref="I5357:K5357"/>
    <mergeCell ref="L5357:N5357"/>
    <mergeCell ref="O5357:P5357"/>
    <mergeCell ref="D5358:H5358"/>
    <mergeCell ref="I5358:K5358"/>
    <mergeCell ref="L5358:N5358"/>
    <mergeCell ref="O5358:P5358"/>
    <mergeCell ref="D5355:H5355"/>
    <mergeCell ref="I5355:K5355"/>
    <mergeCell ref="L5355:N5355"/>
    <mergeCell ref="O5355:P5355"/>
    <mergeCell ref="D5356:H5356"/>
    <mergeCell ref="I5356:K5356"/>
    <mergeCell ref="L5356:N5356"/>
    <mergeCell ref="O5356:P5356"/>
    <mergeCell ref="D5353:H5353"/>
    <mergeCell ref="I5353:K5353"/>
    <mergeCell ref="L5353:N5353"/>
    <mergeCell ref="O5353:P5353"/>
    <mergeCell ref="D5354:H5354"/>
    <mergeCell ref="I5354:K5354"/>
    <mergeCell ref="L5354:N5354"/>
    <mergeCell ref="O5354:P5354"/>
    <mergeCell ref="D5351:H5351"/>
    <mergeCell ref="I5351:K5351"/>
    <mergeCell ref="L5351:N5351"/>
    <mergeCell ref="O5351:P5351"/>
    <mergeCell ref="D5352:H5352"/>
    <mergeCell ref="I5352:K5352"/>
    <mergeCell ref="L5352:N5352"/>
    <mergeCell ref="O5352:P5352"/>
    <mergeCell ref="D5349:H5349"/>
    <mergeCell ref="I5349:K5349"/>
    <mergeCell ref="L5349:N5349"/>
    <mergeCell ref="O5349:P5349"/>
    <mergeCell ref="D5350:H5350"/>
    <mergeCell ref="I5350:K5350"/>
    <mergeCell ref="L5350:N5350"/>
    <mergeCell ref="O5350:P5350"/>
    <mergeCell ref="D5347:H5347"/>
    <mergeCell ref="I5347:K5347"/>
    <mergeCell ref="L5347:N5347"/>
    <mergeCell ref="O5347:P5347"/>
    <mergeCell ref="D5348:H5348"/>
    <mergeCell ref="I5348:K5348"/>
    <mergeCell ref="L5348:N5348"/>
    <mergeCell ref="O5348:P5348"/>
    <mergeCell ref="D5345:H5345"/>
    <mergeCell ref="I5345:K5345"/>
    <mergeCell ref="L5345:N5345"/>
    <mergeCell ref="O5345:P5345"/>
    <mergeCell ref="D5346:H5346"/>
    <mergeCell ref="I5346:K5346"/>
    <mergeCell ref="L5346:N5346"/>
    <mergeCell ref="O5346:P5346"/>
    <mergeCell ref="D5343:H5343"/>
    <mergeCell ref="I5343:K5343"/>
    <mergeCell ref="L5343:N5343"/>
    <mergeCell ref="O5343:P5343"/>
    <mergeCell ref="D5344:H5344"/>
    <mergeCell ref="I5344:K5344"/>
    <mergeCell ref="L5344:N5344"/>
    <mergeCell ref="O5344:P5344"/>
    <mergeCell ref="D5341:H5341"/>
    <mergeCell ref="I5341:K5341"/>
    <mergeCell ref="L5341:N5341"/>
    <mergeCell ref="O5341:P5341"/>
    <mergeCell ref="D5342:H5342"/>
    <mergeCell ref="I5342:K5342"/>
    <mergeCell ref="L5342:N5342"/>
    <mergeCell ref="O5342:P5342"/>
    <mergeCell ref="D5339:H5339"/>
    <mergeCell ref="I5339:K5339"/>
    <mergeCell ref="L5339:N5339"/>
    <mergeCell ref="O5339:P5339"/>
    <mergeCell ref="D5340:H5340"/>
    <mergeCell ref="I5340:K5340"/>
    <mergeCell ref="L5340:N5340"/>
    <mergeCell ref="O5340:P5340"/>
    <mergeCell ref="D5337:H5337"/>
    <mergeCell ref="I5337:K5337"/>
    <mergeCell ref="L5337:N5337"/>
    <mergeCell ref="O5337:P5337"/>
    <mergeCell ref="D5338:H5338"/>
    <mergeCell ref="I5338:K5338"/>
    <mergeCell ref="L5338:N5338"/>
    <mergeCell ref="O5338:P5338"/>
    <mergeCell ref="D5335:H5335"/>
    <mergeCell ref="I5335:K5335"/>
    <mergeCell ref="L5335:N5335"/>
    <mergeCell ref="O5335:P5335"/>
    <mergeCell ref="D5336:H5336"/>
    <mergeCell ref="I5336:K5336"/>
    <mergeCell ref="L5336:N5336"/>
    <mergeCell ref="O5336:P5336"/>
    <mergeCell ref="D5333:H5333"/>
    <mergeCell ref="I5333:K5333"/>
    <mergeCell ref="L5333:N5333"/>
    <mergeCell ref="O5333:P5333"/>
    <mergeCell ref="D5334:H5334"/>
    <mergeCell ref="I5334:K5334"/>
    <mergeCell ref="L5334:N5334"/>
    <mergeCell ref="O5334:P5334"/>
    <mergeCell ref="D5331:H5331"/>
    <mergeCell ref="I5331:K5331"/>
    <mergeCell ref="L5331:N5331"/>
    <mergeCell ref="O5331:P5331"/>
    <mergeCell ref="D5332:H5332"/>
    <mergeCell ref="I5332:K5332"/>
    <mergeCell ref="L5332:N5332"/>
    <mergeCell ref="O5332:P5332"/>
    <mergeCell ref="D5329:H5329"/>
    <mergeCell ref="I5329:K5329"/>
    <mergeCell ref="L5329:N5329"/>
    <mergeCell ref="O5329:P5329"/>
    <mergeCell ref="D5330:H5330"/>
    <mergeCell ref="I5330:K5330"/>
    <mergeCell ref="L5330:N5330"/>
    <mergeCell ref="O5330:P5330"/>
    <mergeCell ref="D5327:H5327"/>
    <mergeCell ref="I5327:K5327"/>
    <mergeCell ref="L5327:N5327"/>
    <mergeCell ref="O5327:P5327"/>
    <mergeCell ref="D5328:H5328"/>
    <mergeCell ref="I5328:K5328"/>
    <mergeCell ref="L5328:N5328"/>
    <mergeCell ref="O5328:P5328"/>
    <mergeCell ref="D5325:H5325"/>
    <mergeCell ref="I5325:K5325"/>
    <mergeCell ref="L5325:N5325"/>
    <mergeCell ref="O5325:P5325"/>
    <mergeCell ref="D5326:H5326"/>
    <mergeCell ref="I5326:K5326"/>
    <mergeCell ref="L5326:N5326"/>
    <mergeCell ref="O5326:P5326"/>
    <mergeCell ref="D5323:H5323"/>
    <mergeCell ref="I5323:K5323"/>
    <mergeCell ref="L5323:N5323"/>
    <mergeCell ref="O5323:P5323"/>
    <mergeCell ref="D5324:H5324"/>
    <mergeCell ref="I5324:K5324"/>
    <mergeCell ref="L5324:N5324"/>
    <mergeCell ref="O5324:P5324"/>
    <mergeCell ref="D5321:H5321"/>
    <mergeCell ref="I5321:K5321"/>
    <mergeCell ref="L5321:N5321"/>
    <mergeCell ref="O5321:P5321"/>
    <mergeCell ref="D5322:H5322"/>
    <mergeCell ref="I5322:K5322"/>
    <mergeCell ref="L5322:N5322"/>
    <mergeCell ref="O5322:P5322"/>
    <mergeCell ref="D5319:H5319"/>
    <mergeCell ref="I5319:K5319"/>
    <mergeCell ref="L5319:N5319"/>
    <mergeCell ref="O5319:P5319"/>
    <mergeCell ref="D5320:H5320"/>
    <mergeCell ref="I5320:K5320"/>
    <mergeCell ref="L5320:N5320"/>
    <mergeCell ref="O5320:P5320"/>
    <mergeCell ref="D5317:H5317"/>
    <mergeCell ref="I5317:K5317"/>
    <mergeCell ref="L5317:N5317"/>
    <mergeCell ref="O5317:P5317"/>
    <mergeCell ref="D5318:H5318"/>
    <mergeCell ref="I5318:K5318"/>
    <mergeCell ref="L5318:N5318"/>
    <mergeCell ref="O5318:P5318"/>
    <mergeCell ref="D5315:H5315"/>
    <mergeCell ref="I5315:K5315"/>
    <mergeCell ref="L5315:N5315"/>
    <mergeCell ref="O5315:P5315"/>
    <mergeCell ref="D5316:H5316"/>
    <mergeCell ref="I5316:K5316"/>
    <mergeCell ref="L5316:N5316"/>
    <mergeCell ref="O5316:P5316"/>
    <mergeCell ref="D5313:H5313"/>
    <mergeCell ref="I5313:K5313"/>
    <mergeCell ref="L5313:N5313"/>
    <mergeCell ref="O5313:P5313"/>
    <mergeCell ref="D5314:H5314"/>
    <mergeCell ref="I5314:K5314"/>
    <mergeCell ref="L5314:N5314"/>
    <mergeCell ref="O5314:P5314"/>
    <mergeCell ref="D5311:H5311"/>
    <mergeCell ref="I5311:K5311"/>
    <mergeCell ref="L5311:N5311"/>
    <mergeCell ref="O5311:P5311"/>
    <mergeCell ref="D5312:H5312"/>
    <mergeCell ref="I5312:K5312"/>
    <mergeCell ref="L5312:N5312"/>
    <mergeCell ref="O5312:P5312"/>
    <mergeCell ref="D5309:H5309"/>
    <mergeCell ref="I5309:K5309"/>
    <mergeCell ref="L5309:N5309"/>
    <mergeCell ref="O5309:P5309"/>
    <mergeCell ref="D5310:H5310"/>
    <mergeCell ref="I5310:K5310"/>
    <mergeCell ref="L5310:N5310"/>
    <mergeCell ref="O5310:P5310"/>
    <mergeCell ref="D5307:H5307"/>
    <mergeCell ref="I5307:K5307"/>
    <mergeCell ref="L5307:N5307"/>
    <mergeCell ref="O5307:P5307"/>
    <mergeCell ref="D5308:H5308"/>
    <mergeCell ref="I5308:K5308"/>
    <mergeCell ref="L5308:N5308"/>
    <mergeCell ref="O5308:P5308"/>
    <mergeCell ref="D5305:H5305"/>
    <mergeCell ref="I5305:K5305"/>
    <mergeCell ref="L5305:N5305"/>
    <mergeCell ref="O5305:P5305"/>
    <mergeCell ref="D5306:H5306"/>
    <mergeCell ref="I5306:K5306"/>
    <mergeCell ref="L5306:N5306"/>
    <mergeCell ref="O5306:P5306"/>
    <mergeCell ref="D5303:H5303"/>
    <mergeCell ref="I5303:K5303"/>
    <mergeCell ref="L5303:N5303"/>
    <mergeCell ref="O5303:P5303"/>
    <mergeCell ref="D5304:H5304"/>
    <mergeCell ref="I5304:K5304"/>
    <mergeCell ref="L5304:N5304"/>
    <mergeCell ref="O5304:P5304"/>
    <mergeCell ref="D5301:H5301"/>
    <mergeCell ref="I5301:K5301"/>
    <mergeCell ref="L5301:N5301"/>
    <mergeCell ref="O5301:P5301"/>
    <mergeCell ref="D5302:H5302"/>
    <mergeCell ref="I5302:K5302"/>
    <mergeCell ref="L5302:N5302"/>
    <mergeCell ref="O5302:P5302"/>
    <mergeCell ref="D5299:H5299"/>
    <mergeCell ref="I5299:K5299"/>
    <mergeCell ref="L5299:N5299"/>
    <mergeCell ref="O5299:P5299"/>
    <mergeCell ref="D5300:H5300"/>
    <mergeCell ref="I5300:K5300"/>
    <mergeCell ref="L5300:N5300"/>
    <mergeCell ref="O5300:P5300"/>
    <mergeCell ref="D5297:H5297"/>
    <mergeCell ref="I5297:K5297"/>
    <mergeCell ref="L5297:N5297"/>
    <mergeCell ref="O5297:P5297"/>
    <mergeCell ref="D5298:H5298"/>
    <mergeCell ref="I5298:K5298"/>
    <mergeCell ref="L5298:N5298"/>
    <mergeCell ref="O5298:P5298"/>
    <mergeCell ref="D5295:H5295"/>
    <mergeCell ref="I5295:K5295"/>
    <mergeCell ref="L5295:N5295"/>
    <mergeCell ref="O5295:P5295"/>
    <mergeCell ref="D5296:H5296"/>
    <mergeCell ref="I5296:K5296"/>
    <mergeCell ref="L5296:N5296"/>
    <mergeCell ref="O5296:P5296"/>
    <mergeCell ref="D5293:H5293"/>
    <mergeCell ref="I5293:K5293"/>
    <mergeCell ref="L5293:N5293"/>
    <mergeCell ref="O5293:P5293"/>
    <mergeCell ref="D5294:H5294"/>
    <mergeCell ref="I5294:K5294"/>
    <mergeCell ref="L5294:N5294"/>
    <mergeCell ref="O5294:P5294"/>
    <mergeCell ref="D5291:H5291"/>
    <mergeCell ref="I5291:K5291"/>
    <mergeCell ref="L5291:N5291"/>
    <mergeCell ref="O5291:P5291"/>
    <mergeCell ref="D5292:H5292"/>
    <mergeCell ref="I5292:K5292"/>
    <mergeCell ref="L5292:N5292"/>
    <mergeCell ref="O5292:P5292"/>
    <mergeCell ref="D5289:H5289"/>
    <mergeCell ref="I5289:K5289"/>
    <mergeCell ref="L5289:N5289"/>
    <mergeCell ref="O5289:P5289"/>
    <mergeCell ref="D5290:H5290"/>
    <mergeCell ref="I5290:K5290"/>
    <mergeCell ref="L5290:N5290"/>
    <mergeCell ref="O5290:P5290"/>
    <mergeCell ref="D5287:H5287"/>
    <mergeCell ref="I5287:K5287"/>
    <mergeCell ref="L5287:N5287"/>
    <mergeCell ref="O5287:P5287"/>
    <mergeCell ref="D5288:H5288"/>
    <mergeCell ref="I5288:K5288"/>
    <mergeCell ref="L5288:N5288"/>
    <mergeCell ref="O5288:P5288"/>
    <mergeCell ref="D5285:H5285"/>
    <mergeCell ref="I5285:K5285"/>
    <mergeCell ref="L5285:N5285"/>
    <mergeCell ref="O5285:P5285"/>
    <mergeCell ref="D5286:H5286"/>
    <mergeCell ref="I5286:K5286"/>
    <mergeCell ref="L5286:N5286"/>
    <mergeCell ref="O5286:P5286"/>
    <mergeCell ref="D5283:H5283"/>
    <mergeCell ref="I5283:K5283"/>
    <mergeCell ref="L5283:N5283"/>
    <mergeCell ref="O5283:P5283"/>
    <mergeCell ref="D5284:H5284"/>
    <mergeCell ref="I5284:K5284"/>
    <mergeCell ref="L5284:N5284"/>
    <mergeCell ref="O5284:P5284"/>
    <mergeCell ref="D5281:H5281"/>
    <mergeCell ref="I5281:K5281"/>
    <mergeCell ref="L5281:N5281"/>
    <mergeCell ref="O5281:P5281"/>
    <mergeCell ref="D5282:H5282"/>
    <mergeCell ref="I5282:K5282"/>
    <mergeCell ref="L5282:N5282"/>
    <mergeCell ref="O5282:P5282"/>
    <mergeCell ref="D5279:H5279"/>
    <mergeCell ref="I5279:K5279"/>
    <mergeCell ref="L5279:N5279"/>
    <mergeCell ref="O5279:P5279"/>
    <mergeCell ref="D5280:H5280"/>
    <mergeCell ref="I5280:K5280"/>
    <mergeCell ref="L5280:N5280"/>
    <mergeCell ref="O5280:P5280"/>
    <mergeCell ref="D5277:H5277"/>
    <mergeCell ref="I5277:K5277"/>
    <mergeCell ref="L5277:N5277"/>
    <mergeCell ref="O5277:P5277"/>
    <mergeCell ref="D5278:H5278"/>
    <mergeCell ref="I5278:K5278"/>
    <mergeCell ref="L5278:N5278"/>
    <mergeCell ref="O5278:P5278"/>
    <mergeCell ref="D5275:H5275"/>
    <mergeCell ref="I5275:K5275"/>
    <mergeCell ref="L5275:N5275"/>
    <mergeCell ref="O5275:P5275"/>
    <mergeCell ref="D5276:H5276"/>
    <mergeCell ref="I5276:K5276"/>
    <mergeCell ref="L5276:N5276"/>
    <mergeCell ref="O5276:P5276"/>
    <mergeCell ref="D5273:H5273"/>
    <mergeCell ref="I5273:K5273"/>
    <mergeCell ref="L5273:N5273"/>
    <mergeCell ref="O5273:P5273"/>
    <mergeCell ref="D5274:H5274"/>
    <mergeCell ref="I5274:K5274"/>
    <mergeCell ref="L5274:N5274"/>
    <mergeCell ref="O5274:P5274"/>
    <mergeCell ref="D5271:H5271"/>
    <mergeCell ref="I5271:K5271"/>
    <mergeCell ref="L5271:N5271"/>
    <mergeCell ref="O5271:P5271"/>
    <mergeCell ref="D5272:H5272"/>
    <mergeCell ref="I5272:K5272"/>
    <mergeCell ref="L5272:N5272"/>
    <mergeCell ref="O5272:P5272"/>
    <mergeCell ref="D5269:H5269"/>
    <mergeCell ref="I5269:K5269"/>
    <mergeCell ref="L5269:N5269"/>
    <mergeCell ref="O5269:P5269"/>
    <mergeCell ref="D5270:H5270"/>
    <mergeCell ref="I5270:K5270"/>
    <mergeCell ref="L5270:N5270"/>
    <mergeCell ref="O5270:P5270"/>
    <mergeCell ref="D5267:H5267"/>
    <mergeCell ref="I5267:K5267"/>
    <mergeCell ref="L5267:N5267"/>
    <mergeCell ref="O5267:P5267"/>
    <mergeCell ref="D5268:H5268"/>
    <mergeCell ref="I5268:K5268"/>
    <mergeCell ref="L5268:N5268"/>
    <mergeCell ref="O5268:P5268"/>
    <mergeCell ref="D5265:H5265"/>
    <mergeCell ref="I5265:K5265"/>
    <mergeCell ref="L5265:N5265"/>
    <mergeCell ref="O5265:P5265"/>
    <mergeCell ref="D5266:H5266"/>
    <mergeCell ref="I5266:K5266"/>
    <mergeCell ref="L5266:N5266"/>
    <mergeCell ref="O5266:P5266"/>
    <mergeCell ref="D5263:H5263"/>
    <mergeCell ref="I5263:K5263"/>
    <mergeCell ref="L5263:N5263"/>
    <mergeCell ref="O5263:P5263"/>
    <mergeCell ref="D5264:H5264"/>
    <mergeCell ref="I5264:K5264"/>
    <mergeCell ref="L5264:N5264"/>
    <mergeCell ref="O5264:P5264"/>
    <mergeCell ref="D5261:H5261"/>
    <mergeCell ref="I5261:K5261"/>
    <mergeCell ref="L5261:N5261"/>
    <mergeCell ref="O5261:P5261"/>
    <mergeCell ref="D5262:H5262"/>
    <mergeCell ref="I5262:K5262"/>
    <mergeCell ref="L5262:N5262"/>
    <mergeCell ref="O5262:P5262"/>
    <mergeCell ref="D5259:H5259"/>
    <mergeCell ref="I5259:K5259"/>
    <mergeCell ref="L5259:N5259"/>
    <mergeCell ref="O5259:P5259"/>
    <mergeCell ref="D5260:H5260"/>
    <mergeCell ref="I5260:K5260"/>
    <mergeCell ref="L5260:N5260"/>
    <mergeCell ref="O5260:P5260"/>
    <mergeCell ref="D5257:H5257"/>
    <mergeCell ref="I5257:K5257"/>
    <mergeCell ref="L5257:N5257"/>
    <mergeCell ref="O5257:P5257"/>
    <mergeCell ref="D5258:H5258"/>
    <mergeCell ref="I5258:K5258"/>
    <mergeCell ref="L5258:N5258"/>
    <mergeCell ref="O5258:P5258"/>
    <mergeCell ref="D5255:H5255"/>
    <mergeCell ref="I5255:K5255"/>
    <mergeCell ref="L5255:N5255"/>
    <mergeCell ref="O5255:P5255"/>
    <mergeCell ref="D5256:H5256"/>
    <mergeCell ref="I5256:K5256"/>
    <mergeCell ref="L5256:N5256"/>
    <mergeCell ref="O5256:P5256"/>
    <mergeCell ref="D5253:H5253"/>
    <mergeCell ref="I5253:K5253"/>
    <mergeCell ref="L5253:N5253"/>
    <mergeCell ref="O5253:P5253"/>
    <mergeCell ref="D5254:H5254"/>
    <mergeCell ref="I5254:K5254"/>
    <mergeCell ref="L5254:N5254"/>
    <mergeCell ref="O5254:P5254"/>
    <mergeCell ref="D5251:H5251"/>
    <mergeCell ref="I5251:K5251"/>
    <mergeCell ref="L5251:N5251"/>
    <mergeCell ref="O5251:P5251"/>
    <mergeCell ref="D5252:H5252"/>
    <mergeCell ref="I5252:K5252"/>
    <mergeCell ref="L5252:N5252"/>
    <mergeCell ref="O5252:P5252"/>
    <mergeCell ref="D5249:H5249"/>
    <mergeCell ref="I5249:K5249"/>
    <mergeCell ref="L5249:N5249"/>
    <mergeCell ref="O5249:P5249"/>
    <mergeCell ref="D5250:H5250"/>
    <mergeCell ref="I5250:K5250"/>
    <mergeCell ref="L5250:N5250"/>
    <mergeCell ref="O5250:P5250"/>
    <mergeCell ref="D5247:H5247"/>
    <mergeCell ref="I5247:K5247"/>
    <mergeCell ref="L5247:N5247"/>
    <mergeCell ref="O5247:P5247"/>
    <mergeCell ref="D5248:H5248"/>
    <mergeCell ref="I5248:K5248"/>
    <mergeCell ref="L5248:N5248"/>
    <mergeCell ref="O5248:P5248"/>
    <mergeCell ref="D5245:H5245"/>
    <mergeCell ref="I5245:K5245"/>
    <mergeCell ref="L5245:N5245"/>
    <mergeCell ref="O5245:P5245"/>
    <mergeCell ref="D5246:H5246"/>
    <mergeCell ref="I5246:K5246"/>
    <mergeCell ref="L5246:N5246"/>
    <mergeCell ref="O5246:P5246"/>
    <mergeCell ref="D5243:H5243"/>
    <mergeCell ref="I5243:K5243"/>
    <mergeCell ref="L5243:N5243"/>
    <mergeCell ref="O5243:P5243"/>
    <mergeCell ref="D5244:H5244"/>
    <mergeCell ref="I5244:K5244"/>
    <mergeCell ref="L5244:N5244"/>
    <mergeCell ref="O5244:P5244"/>
    <mergeCell ref="C5241:H5241"/>
    <mergeCell ref="I5241:K5241"/>
    <mergeCell ref="L5241:N5241"/>
    <mergeCell ref="O5241:P5241"/>
    <mergeCell ref="D5242:H5242"/>
    <mergeCell ref="I5242:K5242"/>
    <mergeCell ref="L5242:N5242"/>
    <mergeCell ref="O5242:P5242"/>
    <mergeCell ref="D5239:H5239"/>
    <mergeCell ref="I5239:K5239"/>
    <mergeCell ref="L5239:N5239"/>
    <mergeCell ref="O5239:P5239"/>
    <mergeCell ref="C5240:H5240"/>
    <mergeCell ref="I5240:K5240"/>
    <mergeCell ref="L5240:N5240"/>
    <mergeCell ref="O5240:P5240"/>
    <mergeCell ref="C5237:H5237"/>
    <mergeCell ref="I5237:K5237"/>
    <mergeCell ref="L5237:N5237"/>
    <mergeCell ref="O5237:P5237"/>
    <mergeCell ref="C5238:H5238"/>
    <mergeCell ref="I5238:K5238"/>
    <mergeCell ref="L5238:N5238"/>
    <mergeCell ref="O5238:P5238"/>
    <mergeCell ref="D5235:H5235"/>
    <mergeCell ref="I5235:K5235"/>
    <mergeCell ref="L5235:N5235"/>
    <mergeCell ref="O5235:P5235"/>
    <mergeCell ref="D5236:H5236"/>
    <mergeCell ref="I5236:K5236"/>
    <mergeCell ref="L5236:N5236"/>
    <mergeCell ref="O5236:P5236"/>
    <mergeCell ref="D5233:H5233"/>
    <mergeCell ref="I5233:K5233"/>
    <mergeCell ref="L5233:N5233"/>
    <mergeCell ref="O5233:P5233"/>
    <mergeCell ref="D5234:H5234"/>
    <mergeCell ref="I5234:K5234"/>
    <mergeCell ref="L5234:N5234"/>
    <mergeCell ref="O5234:P5234"/>
    <mergeCell ref="D5231:H5231"/>
    <mergeCell ref="I5231:K5231"/>
    <mergeCell ref="L5231:N5231"/>
    <mergeCell ref="O5231:P5231"/>
    <mergeCell ref="D5232:H5232"/>
    <mergeCell ref="I5232:K5232"/>
    <mergeCell ref="L5232:N5232"/>
    <mergeCell ref="O5232:P5232"/>
    <mergeCell ref="D5229:H5229"/>
    <mergeCell ref="I5229:K5229"/>
    <mergeCell ref="L5229:N5229"/>
    <mergeCell ref="O5229:P5229"/>
    <mergeCell ref="D5230:H5230"/>
    <mergeCell ref="I5230:K5230"/>
    <mergeCell ref="L5230:N5230"/>
    <mergeCell ref="O5230:P5230"/>
    <mergeCell ref="D5227:H5227"/>
    <mergeCell ref="I5227:K5227"/>
    <mergeCell ref="L5227:N5227"/>
    <mergeCell ref="O5227:P5227"/>
    <mergeCell ref="D5228:H5228"/>
    <mergeCell ref="I5228:K5228"/>
    <mergeCell ref="L5228:N5228"/>
    <mergeCell ref="O5228:P5228"/>
    <mergeCell ref="D5225:H5225"/>
    <mergeCell ref="I5225:K5225"/>
    <mergeCell ref="L5225:N5225"/>
    <mergeCell ref="O5225:P5225"/>
    <mergeCell ref="D5226:H5226"/>
    <mergeCell ref="I5226:K5226"/>
    <mergeCell ref="L5226:N5226"/>
    <mergeCell ref="O5226:P5226"/>
    <mergeCell ref="D5223:H5223"/>
    <mergeCell ref="I5223:K5223"/>
    <mergeCell ref="L5223:N5223"/>
    <mergeCell ref="O5223:P5223"/>
    <mergeCell ref="D5224:H5224"/>
    <mergeCell ref="I5224:K5224"/>
    <mergeCell ref="L5224:N5224"/>
    <mergeCell ref="O5224:P5224"/>
    <mergeCell ref="D5221:H5221"/>
    <mergeCell ref="I5221:K5221"/>
    <mergeCell ref="L5221:N5221"/>
    <mergeCell ref="O5221:P5221"/>
    <mergeCell ref="D5222:H5222"/>
    <mergeCell ref="I5222:K5222"/>
    <mergeCell ref="L5222:N5222"/>
    <mergeCell ref="O5222:P5222"/>
    <mergeCell ref="D5219:H5219"/>
    <mergeCell ref="I5219:K5219"/>
    <mergeCell ref="L5219:N5219"/>
    <mergeCell ref="O5219:P5219"/>
    <mergeCell ref="D5220:H5220"/>
    <mergeCell ref="I5220:K5220"/>
    <mergeCell ref="L5220:N5220"/>
    <mergeCell ref="O5220:P5220"/>
    <mergeCell ref="D5217:H5217"/>
    <mergeCell ref="I5217:K5217"/>
    <mergeCell ref="L5217:N5217"/>
    <mergeCell ref="O5217:P5217"/>
    <mergeCell ref="D5218:H5218"/>
    <mergeCell ref="I5218:K5218"/>
    <mergeCell ref="L5218:N5218"/>
    <mergeCell ref="O5218:P5218"/>
    <mergeCell ref="D5215:H5215"/>
    <mergeCell ref="I5215:K5215"/>
    <mergeCell ref="L5215:N5215"/>
    <mergeCell ref="O5215:P5215"/>
    <mergeCell ref="D5216:H5216"/>
    <mergeCell ref="I5216:K5216"/>
    <mergeCell ref="L5216:N5216"/>
    <mergeCell ref="O5216:P5216"/>
    <mergeCell ref="D5213:H5213"/>
    <mergeCell ref="I5213:K5213"/>
    <mergeCell ref="L5213:N5213"/>
    <mergeCell ref="O5213:P5213"/>
    <mergeCell ref="D5214:H5214"/>
    <mergeCell ref="I5214:K5214"/>
    <mergeCell ref="L5214:N5214"/>
    <mergeCell ref="O5214:P5214"/>
    <mergeCell ref="D5211:H5211"/>
    <mergeCell ref="I5211:K5211"/>
    <mergeCell ref="L5211:N5211"/>
    <mergeCell ref="O5211:P5211"/>
    <mergeCell ref="D5212:H5212"/>
    <mergeCell ref="I5212:K5212"/>
    <mergeCell ref="L5212:N5212"/>
    <mergeCell ref="O5212:P5212"/>
    <mergeCell ref="D5209:H5209"/>
    <mergeCell ref="I5209:K5209"/>
    <mergeCell ref="L5209:N5209"/>
    <mergeCell ref="O5209:P5209"/>
    <mergeCell ref="D5210:H5210"/>
    <mergeCell ref="I5210:K5210"/>
    <mergeCell ref="L5210:N5210"/>
    <mergeCell ref="O5210:P5210"/>
    <mergeCell ref="D5207:H5207"/>
    <mergeCell ref="I5207:K5207"/>
    <mergeCell ref="L5207:N5207"/>
    <mergeCell ref="O5207:P5207"/>
    <mergeCell ref="D5208:H5208"/>
    <mergeCell ref="I5208:K5208"/>
    <mergeCell ref="L5208:N5208"/>
    <mergeCell ref="O5208:P5208"/>
    <mergeCell ref="D5205:H5205"/>
    <mergeCell ref="I5205:K5205"/>
    <mergeCell ref="L5205:N5205"/>
    <mergeCell ref="O5205:P5205"/>
    <mergeCell ref="D5206:H5206"/>
    <mergeCell ref="I5206:K5206"/>
    <mergeCell ref="L5206:N5206"/>
    <mergeCell ref="O5206:P5206"/>
    <mergeCell ref="D5203:H5203"/>
    <mergeCell ref="I5203:K5203"/>
    <mergeCell ref="L5203:N5203"/>
    <mergeCell ref="O5203:P5203"/>
    <mergeCell ref="D5204:H5204"/>
    <mergeCell ref="I5204:K5204"/>
    <mergeCell ref="L5204:N5204"/>
    <mergeCell ref="O5204:P5204"/>
    <mergeCell ref="D5201:H5201"/>
    <mergeCell ref="I5201:K5201"/>
    <mergeCell ref="L5201:N5201"/>
    <mergeCell ref="O5201:P5201"/>
    <mergeCell ref="D5202:H5202"/>
    <mergeCell ref="I5202:K5202"/>
    <mergeCell ref="L5202:N5202"/>
    <mergeCell ref="O5202:P5202"/>
    <mergeCell ref="D5199:H5199"/>
    <mergeCell ref="I5199:K5199"/>
    <mergeCell ref="L5199:N5199"/>
    <mergeCell ref="O5199:P5199"/>
    <mergeCell ref="D5200:H5200"/>
    <mergeCell ref="I5200:K5200"/>
    <mergeCell ref="L5200:N5200"/>
    <mergeCell ref="O5200:P5200"/>
    <mergeCell ref="D5197:H5197"/>
    <mergeCell ref="I5197:K5197"/>
    <mergeCell ref="L5197:N5197"/>
    <mergeCell ref="O5197:P5197"/>
    <mergeCell ref="D5198:H5198"/>
    <mergeCell ref="I5198:K5198"/>
    <mergeCell ref="L5198:N5198"/>
    <mergeCell ref="O5198:P5198"/>
    <mergeCell ref="D5195:H5195"/>
    <mergeCell ref="I5195:K5195"/>
    <mergeCell ref="L5195:N5195"/>
    <mergeCell ref="O5195:P5195"/>
    <mergeCell ref="D5196:H5196"/>
    <mergeCell ref="I5196:K5196"/>
    <mergeCell ref="L5196:N5196"/>
    <mergeCell ref="O5196:P5196"/>
    <mergeCell ref="D5193:H5193"/>
    <mergeCell ref="I5193:K5193"/>
    <mergeCell ref="L5193:N5193"/>
    <mergeCell ref="O5193:P5193"/>
    <mergeCell ref="D5194:H5194"/>
    <mergeCell ref="I5194:K5194"/>
    <mergeCell ref="L5194:N5194"/>
    <mergeCell ref="O5194:P5194"/>
    <mergeCell ref="D5191:H5191"/>
    <mergeCell ref="I5191:K5191"/>
    <mergeCell ref="L5191:N5191"/>
    <mergeCell ref="O5191:P5191"/>
    <mergeCell ref="D5192:H5192"/>
    <mergeCell ref="I5192:K5192"/>
    <mergeCell ref="L5192:N5192"/>
    <mergeCell ref="O5192:P5192"/>
    <mergeCell ref="D5189:H5189"/>
    <mergeCell ref="I5189:K5189"/>
    <mergeCell ref="L5189:N5189"/>
    <mergeCell ref="O5189:P5189"/>
    <mergeCell ref="D5190:H5190"/>
    <mergeCell ref="I5190:K5190"/>
    <mergeCell ref="L5190:N5190"/>
    <mergeCell ref="O5190:P5190"/>
    <mergeCell ref="D5187:H5187"/>
    <mergeCell ref="I5187:K5187"/>
    <mergeCell ref="L5187:N5187"/>
    <mergeCell ref="O5187:P5187"/>
    <mergeCell ref="D5188:H5188"/>
    <mergeCell ref="I5188:K5188"/>
    <mergeCell ref="L5188:N5188"/>
    <mergeCell ref="O5188:P5188"/>
    <mergeCell ref="D5185:H5185"/>
    <mergeCell ref="I5185:K5185"/>
    <mergeCell ref="L5185:N5185"/>
    <mergeCell ref="O5185:P5185"/>
    <mergeCell ref="D5186:H5186"/>
    <mergeCell ref="I5186:K5186"/>
    <mergeCell ref="L5186:N5186"/>
    <mergeCell ref="O5186:P5186"/>
    <mergeCell ref="D5183:H5183"/>
    <mergeCell ref="I5183:K5183"/>
    <mergeCell ref="L5183:N5183"/>
    <mergeCell ref="O5183:P5183"/>
    <mergeCell ref="D5184:H5184"/>
    <mergeCell ref="I5184:K5184"/>
    <mergeCell ref="L5184:N5184"/>
    <mergeCell ref="O5184:P5184"/>
    <mergeCell ref="D5181:H5181"/>
    <mergeCell ref="I5181:K5181"/>
    <mergeCell ref="L5181:N5181"/>
    <mergeCell ref="O5181:P5181"/>
    <mergeCell ref="D5182:H5182"/>
    <mergeCell ref="I5182:K5182"/>
    <mergeCell ref="L5182:N5182"/>
    <mergeCell ref="O5182:P5182"/>
    <mergeCell ref="D5179:H5179"/>
    <mergeCell ref="I5179:K5179"/>
    <mergeCell ref="L5179:N5179"/>
    <mergeCell ref="O5179:P5179"/>
    <mergeCell ref="D5180:H5180"/>
    <mergeCell ref="I5180:K5180"/>
    <mergeCell ref="L5180:N5180"/>
    <mergeCell ref="O5180:P5180"/>
    <mergeCell ref="D5177:H5177"/>
    <mergeCell ref="I5177:K5177"/>
    <mergeCell ref="L5177:N5177"/>
    <mergeCell ref="O5177:P5177"/>
    <mergeCell ref="D5178:H5178"/>
    <mergeCell ref="I5178:K5178"/>
    <mergeCell ref="L5178:N5178"/>
    <mergeCell ref="O5178:P5178"/>
    <mergeCell ref="D5175:H5175"/>
    <mergeCell ref="I5175:K5175"/>
    <mergeCell ref="L5175:N5175"/>
    <mergeCell ref="O5175:P5175"/>
    <mergeCell ref="D5176:H5176"/>
    <mergeCell ref="I5176:K5176"/>
    <mergeCell ref="L5176:N5176"/>
    <mergeCell ref="O5176:P5176"/>
    <mergeCell ref="D5173:H5173"/>
    <mergeCell ref="I5173:K5173"/>
    <mergeCell ref="L5173:N5173"/>
    <mergeCell ref="O5173:P5173"/>
    <mergeCell ref="D5174:H5174"/>
    <mergeCell ref="I5174:K5174"/>
    <mergeCell ref="L5174:N5174"/>
    <mergeCell ref="O5174:P5174"/>
    <mergeCell ref="D5171:H5171"/>
    <mergeCell ref="I5171:K5171"/>
    <mergeCell ref="L5171:N5171"/>
    <mergeCell ref="O5171:P5171"/>
    <mergeCell ref="D5172:H5172"/>
    <mergeCell ref="I5172:K5172"/>
    <mergeCell ref="L5172:N5172"/>
    <mergeCell ref="O5172:P5172"/>
    <mergeCell ref="D5169:H5169"/>
    <mergeCell ref="I5169:K5169"/>
    <mergeCell ref="L5169:N5169"/>
    <mergeCell ref="O5169:P5169"/>
    <mergeCell ref="D5170:H5170"/>
    <mergeCell ref="I5170:K5170"/>
    <mergeCell ref="L5170:N5170"/>
    <mergeCell ref="O5170:P5170"/>
    <mergeCell ref="D5167:H5167"/>
    <mergeCell ref="I5167:K5167"/>
    <mergeCell ref="L5167:N5167"/>
    <mergeCell ref="O5167:P5167"/>
    <mergeCell ref="D5168:H5168"/>
    <mergeCell ref="I5168:K5168"/>
    <mergeCell ref="L5168:N5168"/>
    <mergeCell ref="O5168:P5168"/>
    <mergeCell ref="D5165:H5165"/>
    <mergeCell ref="I5165:K5165"/>
    <mergeCell ref="L5165:N5165"/>
    <mergeCell ref="O5165:P5165"/>
    <mergeCell ref="D5166:H5166"/>
    <mergeCell ref="I5166:K5166"/>
    <mergeCell ref="L5166:N5166"/>
    <mergeCell ref="O5166:P5166"/>
    <mergeCell ref="D5163:H5163"/>
    <mergeCell ref="I5163:K5163"/>
    <mergeCell ref="L5163:N5163"/>
    <mergeCell ref="O5163:P5163"/>
    <mergeCell ref="D5164:H5164"/>
    <mergeCell ref="I5164:K5164"/>
    <mergeCell ref="L5164:N5164"/>
    <mergeCell ref="O5164:P5164"/>
    <mergeCell ref="D5161:H5161"/>
    <mergeCell ref="I5161:K5161"/>
    <mergeCell ref="L5161:N5161"/>
    <mergeCell ref="O5161:P5161"/>
    <mergeCell ref="D5162:H5162"/>
    <mergeCell ref="I5162:K5162"/>
    <mergeCell ref="L5162:N5162"/>
    <mergeCell ref="O5162:P5162"/>
    <mergeCell ref="D5159:H5159"/>
    <mergeCell ref="I5159:K5159"/>
    <mergeCell ref="L5159:N5159"/>
    <mergeCell ref="O5159:P5159"/>
    <mergeCell ref="D5160:H5160"/>
    <mergeCell ref="I5160:K5160"/>
    <mergeCell ref="L5160:N5160"/>
    <mergeCell ref="O5160:P5160"/>
    <mergeCell ref="D5157:H5157"/>
    <mergeCell ref="I5157:K5157"/>
    <mergeCell ref="L5157:N5157"/>
    <mergeCell ref="O5157:P5157"/>
    <mergeCell ref="D5158:H5158"/>
    <mergeCell ref="I5158:K5158"/>
    <mergeCell ref="L5158:N5158"/>
    <mergeCell ref="O5158:P5158"/>
    <mergeCell ref="D5155:H5155"/>
    <mergeCell ref="I5155:K5155"/>
    <mergeCell ref="L5155:N5155"/>
    <mergeCell ref="O5155:P5155"/>
    <mergeCell ref="D5156:H5156"/>
    <mergeCell ref="I5156:K5156"/>
    <mergeCell ref="L5156:N5156"/>
    <mergeCell ref="O5156:P5156"/>
    <mergeCell ref="D5153:H5153"/>
    <mergeCell ref="I5153:K5153"/>
    <mergeCell ref="L5153:N5153"/>
    <mergeCell ref="O5153:P5153"/>
    <mergeCell ref="D5154:H5154"/>
    <mergeCell ref="I5154:K5154"/>
    <mergeCell ref="L5154:N5154"/>
    <mergeCell ref="O5154:P5154"/>
    <mergeCell ref="D5151:H5151"/>
    <mergeCell ref="I5151:K5151"/>
    <mergeCell ref="L5151:N5151"/>
    <mergeCell ref="O5151:P5151"/>
    <mergeCell ref="D5152:H5152"/>
    <mergeCell ref="I5152:K5152"/>
    <mergeCell ref="L5152:N5152"/>
    <mergeCell ref="O5152:P5152"/>
    <mergeCell ref="D5149:H5149"/>
    <mergeCell ref="I5149:K5149"/>
    <mergeCell ref="L5149:N5149"/>
    <mergeCell ref="O5149:P5149"/>
    <mergeCell ref="D5150:H5150"/>
    <mergeCell ref="I5150:K5150"/>
    <mergeCell ref="L5150:N5150"/>
    <mergeCell ref="O5150:P5150"/>
    <mergeCell ref="D5147:H5147"/>
    <mergeCell ref="I5147:K5147"/>
    <mergeCell ref="L5147:N5147"/>
    <mergeCell ref="O5147:P5147"/>
    <mergeCell ref="D5148:H5148"/>
    <mergeCell ref="I5148:K5148"/>
    <mergeCell ref="L5148:N5148"/>
    <mergeCell ref="O5148:P5148"/>
    <mergeCell ref="D5145:H5145"/>
    <mergeCell ref="I5145:K5145"/>
    <mergeCell ref="L5145:N5145"/>
    <mergeCell ref="O5145:P5145"/>
    <mergeCell ref="D5146:H5146"/>
    <mergeCell ref="I5146:K5146"/>
    <mergeCell ref="L5146:N5146"/>
    <mergeCell ref="O5146:P5146"/>
    <mergeCell ref="D5143:H5143"/>
    <mergeCell ref="I5143:K5143"/>
    <mergeCell ref="L5143:N5143"/>
    <mergeCell ref="O5143:P5143"/>
    <mergeCell ref="D5144:H5144"/>
    <mergeCell ref="I5144:K5144"/>
    <mergeCell ref="L5144:N5144"/>
    <mergeCell ref="O5144:P5144"/>
    <mergeCell ref="D5141:H5141"/>
    <mergeCell ref="I5141:K5141"/>
    <mergeCell ref="L5141:N5141"/>
    <mergeCell ref="O5141:P5141"/>
    <mergeCell ref="D5142:H5142"/>
    <mergeCell ref="I5142:K5142"/>
    <mergeCell ref="L5142:N5142"/>
    <mergeCell ref="O5142:P5142"/>
    <mergeCell ref="D5139:H5139"/>
    <mergeCell ref="I5139:K5139"/>
    <mergeCell ref="L5139:N5139"/>
    <mergeCell ref="O5139:P5139"/>
    <mergeCell ref="D5140:H5140"/>
    <mergeCell ref="I5140:K5140"/>
    <mergeCell ref="L5140:N5140"/>
    <mergeCell ref="O5140:P5140"/>
    <mergeCell ref="D5137:H5137"/>
    <mergeCell ref="I5137:K5137"/>
    <mergeCell ref="L5137:N5137"/>
    <mergeCell ref="O5137:P5137"/>
    <mergeCell ref="D5138:H5138"/>
    <mergeCell ref="I5138:K5138"/>
    <mergeCell ref="L5138:N5138"/>
    <mergeCell ref="O5138:P5138"/>
    <mergeCell ref="D5135:H5135"/>
    <mergeCell ref="I5135:K5135"/>
    <mergeCell ref="L5135:N5135"/>
    <mergeCell ref="O5135:P5135"/>
    <mergeCell ref="D5136:H5136"/>
    <mergeCell ref="I5136:K5136"/>
    <mergeCell ref="L5136:N5136"/>
    <mergeCell ref="O5136:P5136"/>
    <mergeCell ref="D5133:H5133"/>
    <mergeCell ref="I5133:K5133"/>
    <mergeCell ref="L5133:N5133"/>
    <mergeCell ref="O5133:P5133"/>
    <mergeCell ref="D5134:H5134"/>
    <mergeCell ref="I5134:K5134"/>
    <mergeCell ref="L5134:N5134"/>
    <mergeCell ref="O5134:P5134"/>
    <mergeCell ref="D5131:H5131"/>
    <mergeCell ref="I5131:K5131"/>
    <mergeCell ref="L5131:N5131"/>
    <mergeCell ref="O5131:P5131"/>
    <mergeCell ref="D5132:H5132"/>
    <mergeCell ref="I5132:K5132"/>
    <mergeCell ref="L5132:N5132"/>
    <mergeCell ref="O5132:P5132"/>
    <mergeCell ref="D5129:H5129"/>
    <mergeCell ref="I5129:K5129"/>
    <mergeCell ref="L5129:N5129"/>
    <mergeCell ref="O5129:P5129"/>
    <mergeCell ref="D5130:H5130"/>
    <mergeCell ref="I5130:K5130"/>
    <mergeCell ref="L5130:N5130"/>
    <mergeCell ref="O5130:P5130"/>
    <mergeCell ref="D5127:H5127"/>
    <mergeCell ref="I5127:K5127"/>
    <mergeCell ref="L5127:N5127"/>
    <mergeCell ref="O5127:P5127"/>
    <mergeCell ref="D5128:H5128"/>
    <mergeCell ref="I5128:K5128"/>
    <mergeCell ref="L5128:N5128"/>
    <mergeCell ref="O5128:P5128"/>
    <mergeCell ref="D5125:H5125"/>
    <mergeCell ref="I5125:K5125"/>
    <mergeCell ref="L5125:N5125"/>
    <mergeCell ref="O5125:P5125"/>
    <mergeCell ref="D5126:H5126"/>
    <mergeCell ref="I5126:K5126"/>
    <mergeCell ref="L5126:N5126"/>
    <mergeCell ref="O5126:P5126"/>
    <mergeCell ref="D5123:H5123"/>
    <mergeCell ref="I5123:K5123"/>
    <mergeCell ref="L5123:N5123"/>
    <mergeCell ref="O5123:P5123"/>
    <mergeCell ref="D5124:H5124"/>
    <mergeCell ref="I5124:K5124"/>
    <mergeCell ref="L5124:N5124"/>
    <mergeCell ref="O5124:P5124"/>
    <mergeCell ref="D5121:H5121"/>
    <mergeCell ref="I5121:K5121"/>
    <mergeCell ref="L5121:N5121"/>
    <mergeCell ref="O5121:P5121"/>
    <mergeCell ref="D5122:H5122"/>
    <mergeCell ref="I5122:K5122"/>
    <mergeCell ref="L5122:N5122"/>
    <mergeCell ref="O5122:P5122"/>
    <mergeCell ref="D5119:H5119"/>
    <mergeCell ref="I5119:K5119"/>
    <mergeCell ref="L5119:N5119"/>
    <mergeCell ref="O5119:P5119"/>
    <mergeCell ref="D5120:H5120"/>
    <mergeCell ref="I5120:K5120"/>
    <mergeCell ref="L5120:N5120"/>
    <mergeCell ref="O5120:P5120"/>
    <mergeCell ref="D5117:H5117"/>
    <mergeCell ref="I5117:K5117"/>
    <mergeCell ref="L5117:N5117"/>
    <mergeCell ref="O5117:P5117"/>
    <mergeCell ref="D5118:H5118"/>
    <mergeCell ref="I5118:K5118"/>
    <mergeCell ref="L5118:N5118"/>
    <mergeCell ref="O5118:P5118"/>
    <mergeCell ref="D5115:H5115"/>
    <mergeCell ref="I5115:K5115"/>
    <mergeCell ref="L5115:N5115"/>
    <mergeCell ref="O5115:P5115"/>
    <mergeCell ref="D5116:H5116"/>
    <mergeCell ref="I5116:K5116"/>
    <mergeCell ref="L5116:N5116"/>
    <mergeCell ref="O5116:P5116"/>
    <mergeCell ref="D5113:H5113"/>
    <mergeCell ref="I5113:K5113"/>
    <mergeCell ref="L5113:N5113"/>
    <mergeCell ref="O5113:P5113"/>
    <mergeCell ref="D5114:H5114"/>
    <mergeCell ref="I5114:K5114"/>
    <mergeCell ref="L5114:N5114"/>
    <mergeCell ref="O5114:P5114"/>
    <mergeCell ref="D5111:H5111"/>
    <mergeCell ref="I5111:K5111"/>
    <mergeCell ref="L5111:N5111"/>
    <mergeCell ref="O5111:P5111"/>
    <mergeCell ref="D5112:H5112"/>
    <mergeCell ref="I5112:K5112"/>
    <mergeCell ref="L5112:N5112"/>
    <mergeCell ref="O5112:P5112"/>
    <mergeCell ref="D5109:H5109"/>
    <mergeCell ref="I5109:K5109"/>
    <mergeCell ref="L5109:N5109"/>
    <mergeCell ref="O5109:P5109"/>
    <mergeCell ref="D5110:H5110"/>
    <mergeCell ref="I5110:K5110"/>
    <mergeCell ref="L5110:N5110"/>
    <mergeCell ref="O5110:P5110"/>
    <mergeCell ref="D5107:H5107"/>
    <mergeCell ref="I5107:K5107"/>
    <mergeCell ref="L5107:N5107"/>
    <mergeCell ref="O5107:P5107"/>
    <mergeCell ref="D5108:H5108"/>
    <mergeCell ref="I5108:K5108"/>
    <mergeCell ref="L5108:N5108"/>
    <mergeCell ref="O5108:P5108"/>
    <mergeCell ref="D5105:H5105"/>
    <mergeCell ref="I5105:K5105"/>
    <mergeCell ref="L5105:N5105"/>
    <mergeCell ref="O5105:P5105"/>
    <mergeCell ref="D5106:H5106"/>
    <mergeCell ref="I5106:K5106"/>
    <mergeCell ref="L5106:N5106"/>
    <mergeCell ref="O5106:P5106"/>
    <mergeCell ref="D5103:H5103"/>
    <mergeCell ref="I5103:K5103"/>
    <mergeCell ref="L5103:N5103"/>
    <mergeCell ref="O5103:P5103"/>
    <mergeCell ref="D5104:H5104"/>
    <mergeCell ref="I5104:K5104"/>
    <mergeCell ref="L5104:N5104"/>
    <mergeCell ref="O5104:P5104"/>
    <mergeCell ref="D5101:H5101"/>
    <mergeCell ref="I5101:K5101"/>
    <mergeCell ref="L5101:N5101"/>
    <mergeCell ref="O5101:P5101"/>
    <mergeCell ref="D5102:H5102"/>
    <mergeCell ref="I5102:K5102"/>
    <mergeCell ref="L5102:N5102"/>
    <mergeCell ref="O5102:P5102"/>
    <mergeCell ref="D5099:H5099"/>
    <mergeCell ref="I5099:K5099"/>
    <mergeCell ref="L5099:N5099"/>
    <mergeCell ref="O5099:P5099"/>
    <mergeCell ref="D5100:H5100"/>
    <mergeCell ref="I5100:K5100"/>
    <mergeCell ref="L5100:N5100"/>
    <mergeCell ref="O5100:P5100"/>
    <mergeCell ref="D5097:H5097"/>
    <mergeCell ref="I5097:K5097"/>
    <mergeCell ref="L5097:N5097"/>
    <mergeCell ref="O5097:P5097"/>
    <mergeCell ref="D5098:H5098"/>
    <mergeCell ref="I5098:K5098"/>
    <mergeCell ref="L5098:N5098"/>
    <mergeCell ref="O5098:P5098"/>
    <mergeCell ref="D5095:H5095"/>
    <mergeCell ref="I5095:K5095"/>
    <mergeCell ref="L5095:N5095"/>
    <mergeCell ref="O5095:P5095"/>
    <mergeCell ref="D5096:H5096"/>
    <mergeCell ref="I5096:K5096"/>
    <mergeCell ref="L5096:N5096"/>
    <mergeCell ref="O5096:P5096"/>
    <mergeCell ref="D5093:H5093"/>
    <mergeCell ref="I5093:K5093"/>
    <mergeCell ref="L5093:N5093"/>
    <mergeCell ref="O5093:P5093"/>
    <mergeCell ref="D5094:H5094"/>
    <mergeCell ref="I5094:K5094"/>
    <mergeCell ref="L5094:N5094"/>
    <mergeCell ref="O5094:P5094"/>
    <mergeCell ref="D5091:H5091"/>
    <mergeCell ref="I5091:K5091"/>
    <mergeCell ref="L5091:N5091"/>
    <mergeCell ref="O5091:P5091"/>
    <mergeCell ref="D5092:H5092"/>
    <mergeCell ref="I5092:K5092"/>
    <mergeCell ref="L5092:N5092"/>
    <mergeCell ref="O5092:P5092"/>
    <mergeCell ref="D5089:H5089"/>
    <mergeCell ref="I5089:K5089"/>
    <mergeCell ref="L5089:N5089"/>
    <mergeCell ref="O5089:P5089"/>
    <mergeCell ref="D5090:H5090"/>
    <mergeCell ref="I5090:K5090"/>
    <mergeCell ref="L5090:N5090"/>
    <mergeCell ref="O5090:P5090"/>
    <mergeCell ref="D5087:H5087"/>
    <mergeCell ref="I5087:K5087"/>
    <mergeCell ref="L5087:N5087"/>
    <mergeCell ref="O5087:P5087"/>
    <mergeCell ref="D5088:H5088"/>
    <mergeCell ref="I5088:K5088"/>
    <mergeCell ref="L5088:N5088"/>
    <mergeCell ref="O5088:P5088"/>
    <mergeCell ref="D5085:H5085"/>
    <mergeCell ref="I5085:K5085"/>
    <mergeCell ref="L5085:N5085"/>
    <mergeCell ref="O5085:P5085"/>
    <mergeCell ref="D5086:H5086"/>
    <mergeCell ref="I5086:K5086"/>
    <mergeCell ref="L5086:N5086"/>
    <mergeCell ref="O5086:P5086"/>
    <mergeCell ref="D5083:H5083"/>
    <mergeCell ref="I5083:K5083"/>
    <mergeCell ref="L5083:N5083"/>
    <mergeCell ref="O5083:P5083"/>
    <mergeCell ref="D5084:H5084"/>
    <mergeCell ref="I5084:K5084"/>
    <mergeCell ref="L5084:N5084"/>
    <mergeCell ref="O5084:P5084"/>
    <mergeCell ref="D5081:H5081"/>
    <mergeCell ref="I5081:K5081"/>
    <mergeCell ref="L5081:N5081"/>
    <mergeCell ref="O5081:P5081"/>
    <mergeCell ref="D5082:H5082"/>
    <mergeCell ref="I5082:K5082"/>
    <mergeCell ref="L5082:N5082"/>
    <mergeCell ref="O5082:P5082"/>
    <mergeCell ref="D5079:H5079"/>
    <mergeCell ref="I5079:K5079"/>
    <mergeCell ref="L5079:N5079"/>
    <mergeCell ref="O5079:P5079"/>
    <mergeCell ref="D5080:H5080"/>
    <mergeCell ref="I5080:K5080"/>
    <mergeCell ref="L5080:N5080"/>
    <mergeCell ref="O5080:P5080"/>
    <mergeCell ref="D5077:H5077"/>
    <mergeCell ref="I5077:K5077"/>
    <mergeCell ref="L5077:N5077"/>
    <mergeCell ref="O5077:P5077"/>
    <mergeCell ref="D5078:H5078"/>
    <mergeCell ref="I5078:K5078"/>
    <mergeCell ref="L5078:N5078"/>
    <mergeCell ref="O5078:P5078"/>
    <mergeCell ref="D5075:H5075"/>
    <mergeCell ref="I5075:K5075"/>
    <mergeCell ref="L5075:N5075"/>
    <mergeCell ref="O5075:P5075"/>
    <mergeCell ref="D5076:H5076"/>
    <mergeCell ref="I5076:K5076"/>
    <mergeCell ref="L5076:N5076"/>
    <mergeCell ref="O5076:P5076"/>
    <mergeCell ref="D5073:H5073"/>
    <mergeCell ref="I5073:K5073"/>
    <mergeCell ref="L5073:N5073"/>
    <mergeCell ref="O5073:P5073"/>
    <mergeCell ref="D5074:H5074"/>
    <mergeCell ref="I5074:K5074"/>
    <mergeCell ref="L5074:N5074"/>
    <mergeCell ref="O5074:P5074"/>
    <mergeCell ref="D5071:H5071"/>
    <mergeCell ref="I5071:K5071"/>
    <mergeCell ref="L5071:N5071"/>
    <mergeCell ref="O5071:P5071"/>
    <mergeCell ref="D5072:H5072"/>
    <mergeCell ref="I5072:K5072"/>
    <mergeCell ref="L5072:N5072"/>
    <mergeCell ref="O5072:P5072"/>
    <mergeCell ref="D5069:H5069"/>
    <mergeCell ref="I5069:K5069"/>
    <mergeCell ref="L5069:N5069"/>
    <mergeCell ref="O5069:P5069"/>
    <mergeCell ref="D5070:H5070"/>
    <mergeCell ref="I5070:K5070"/>
    <mergeCell ref="L5070:N5070"/>
    <mergeCell ref="O5070:P5070"/>
    <mergeCell ref="D5067:H5067"/>
    <mergeCell ref="I5067:K5067"/>
    <mergeCell ref="L5067:N5067"/>
    <mergeCell ref="O5067:P5067"/>
    <mergeCell ref="D5068:H5068"/>
    <mergeCell ref="I5068:K5068"/>
    <mergeCell ref="L5068:N5068"/>
    <mergeCell ref="O5068:P5068"/>
    <mergeCell ref="D5065:H5065"/>
    <mergeCell ref="I5065:K5065"/>
    <mergeCell ref="L5065:N5065"/>
    <mergeCell ref="O5065:P5065"/>
    <mergeCell ref="D5066:H5066"/>
    <mergeCell ref="I5066:K5066"/>
    <mergeCell ref="L5066:N5066"/>
    <mergeCell ref="O5066:P5066"/>
    <mergeCell ref="D5063:H5063"/>
    <mergeCell ref="I5063:K5063"/>
    <mergeCell ref="L5063:N5063"/>
    <mergeCell ref="O5063:P5063"/>
    <mergeCell ref="D5064:H5064"/>
    <mergeCell ref="I5064:K5064"/>
    <mergeCell ref="L5064:N5064"/>
    <mergeCell ref="O5064:P5064"/>
    <mergeCell ref="D5061:H5061"/>
    <mergeCell ref="I5061:K5061"/>
    <mergeCell ref="L5061:N5061"/>
    <mergeCell ref="O5061:P5061"/>
    <mergeCell ref="D5062:H5062"/>
    <mergeCell ref="I5062:K5062"/>
    <mergeCell ref="L5062:N5062"/>
    <mergeCell ref="O5062:P5062"/>
    <mergeCell ref="D5059:H5059"/>
    <mergeCell ref="I5059:K5059"/>
    <mergeCell ref="L5059:N5059"/>
    <mergeCell ref="O5059:P5059"/>
    <mergeCell ref="D5060:H5060"/>
    <mergeCell ref="I5060:K5060"/>
    <mergeCell ref="L5060:N5060"/>
    <mergeCell ref="O5060:P5060"/>
    <mergeCell ref="D5057:H5057"/>
    <mergeCell ref="I5057:K5057"/>
    <mergeCell ref="L5057:N5057"/>
    <mergeCell ref="O5057:P5057"/>
    <mergeCell ref="D5058:H5058"/>
    <mergeCell ref="I5058:K5058"/>
    <mergeCell ref="L5058:N5058"/>
    <mergeCell ref="O5058:P5058"/>
    <mergeCell ref="D5055:H5055"/>
    <mergeCell ref="I5055:K5055"/>
    <mergeCell ref="L5055:N5055"/>
    <mergeCell ref="O5055:P5055"/>
    <mergeCell ref="D5056:H5056"/>
    <mergeCell ref="I5056:K5056"/>
    <mergeCell ref="L5056:N5056"/>
    <mergeCell ref="O5056:P5056"/>
    <mergeCell ref="D5053:H5053"/>
    <mergeCell ref="I5053:K5053"/>
    <mergeCell ref="L5053:N5053"/>
    <mergeCell ref="O5053:P5053"/>
    <mergeCell ref="D5054:H5054"/>
    <mergeCell ref="I5054:K5054"/>
    <mergeCell ref="L5054:N5054"/>
    <mergeCell ref="O5054:P5054"/>
    <mergeCell ref="D5051:H5051"/>
    <mergeCell ref="I5051:K5051"/>
    <mergeCell ref="L5051:N5051"/>
    <mergeCell ref="O5051:P5051"/>
    <mergeCell ref="D5052:H5052"/>
    <mergeCell ref="I5052:K5052"/>
    <mergeCell ref="L5052:N5052"/>
    <mergeCell ref="O5052:P5052"/>
    <mergeCell ref="D5049:H5049"/>
    <mergeCell ref="I5049:K5049"/>
    <mergeCell ref="L5049:N5049"/>
    <mergeCell ref="O5049:P5049"/>
    <mergeCell ref="D5050:H5050"/>
    <mergeCell ref="I5050:K5050"/>
    <mergeCell ref="L5050:N5050"/>
    <mergeCell ref="O5050:P5050"/>
    <mergeCell ref="D5047:H5047"/>
    <mergeCell ref="I5047:K5047"/>
    <mergeCell ref="L5047:N5047"/>
    <mergeCell ref="O5047:P5047"/>
    <mergeCell ref="D5048:H5048"/>
    <mergeCell ref="I5048:K5048"/>
    <mergeCell ref="L5048:N5048"/>
    <mergeCell ref="O5048:P5048"/>
    <mergeCell ref="D5045:H5045"/>
    <mergeCell ref="I5045:K5045"/>
    <mergeCell ref="L5045:N5045"/>
    <mergeCell ref="O5045:P5045"/>
    <mergeCell ref="D5046:H5046"/>
    <mergeCell ref="I5046:K5046"/>
    <mergeCell ref="L5046:N5046"/>
    <mergeCell ref="O5046:P5046"/>
    <mergeCell ref="D5043:H5043"/>
    <mergeCell ref="I5043:K5043"/>
    <mergeCell ref="L5043:N5043"/>
    <mergeCell ref="O5043:P5043"/>
    <mergeCell ref="D5044:H5044"/>
    <mergeCell ref="I5044:K5044"/>
    <mergeCell ref="L5044:N5044"/>
    <mergeCell ref="O5044:P5044"/>
    <mergeCell ref="D5041:H5041"/>
    <mergeCell ref="I5041:K5041"/>
    <mergeCell ref="L5041:N5041"/>
    <mergeCell ref="O5041:P5041"/>
    <mergeCell ref="D5042:H5042"/>
    <mergeCell ref="I5042:K5042"/>
    <mergeCell ref="L5042:N5042"/>
    <mergeCell ref="O5042:P5042"/>
    <mergeCell ref="D5039:H5039"/>
    <mergeCell ref="I5039:K5039"/>
    <mergeCell ref="L5039:N5039"/>
    <mergeCell ref="O5039:P5039"/>
    <mergeCell ref="D5040:H5040"/>
    <mergeCell ref="I5040:K5040"/>
    <mergeCell ref="L5040:N5040"/>
    <mergeCell ref="O5040:P5040"/>
    <mergeCell ref="D5037:H5037"/>
    <mergeCell ref="I5037:K5037"/>
    <mergeCell ref="L5037:N5037"/>
    <mergeCell ref="O5037:P5037"/>
    <mergeCell ref="D5038:H5038"/>
    <mergeCell ref="I5038:K5038"/>
    <mergeCell ref="L5038:N5038"/>
    <mergeCell ref="O5038:P5038"/>
    <mergeCell ref="D5035:H5035"/>
    <mergeCell ref="I5035:K5035"/>
    <mergeCell ref="L5035:N5035"/>
    <mergeCell ref="O5035:P5035"/>
    <mergeCell ref="D5036:H5036"/>
    <mergeCell ref="I5036:K5036"/>
    <mergeCell ref="L5036:N5036"/>
    <mergeCell ref="O5036:P5036"/>
    <mergeCell ref="D5033:H5033"/>
    <mergeCell ref="I5033:K5033"/>
    <mergeCell ref="L5033:N5033"/>
    <mergeCell ref="O5033:P5033"/>
    <mergeCell ref="D5034:H5034"/>
    <mergeCell ref="I5034:K5034"/>
    <mergeCell ref="L5034:N5034"/>
    <mergeCell ref="O5034:P5034"/>
    <mergeCell ref="D5031:H5031"/>
    <mergeCell ref="I5031:K5031"/>
    <mergeCell ref="L5031:N5031"/>
    <mergeCell ref="O5031:P5031"/>
    <mergeCell ref="D5032:H5032"/>
    <mergeCell ref="I5032:K5032"/>
    <mergeCell ref="L5032:N5032"/>
    <mergeCell ref="O5032:P5032"/>
    <mergeCell ref="D5029:H5029"/>
    <mergeCell ref="I5029:K5029"/>
    <mergeCell ref="L5029:N5029"/>
    <mergeCell ref="O5029:P5029"/>
    <mergeCell ref="D5030:H5030"/>
    <mergeCell ref="I5030:K5030"/>
    <mergeCell ref="L5030:N5030"/>
    <mergeCell ref="O5030:P5030"/>
    <mergeCell ref="D5027:H5027"/>
    <mergeCell ref="I5027:K5027"/>
    <mergeCell ref="L5027:N5027"/>
    <mergeCell ref="O5027:P5027"/>
    <mergeCell ref="D5028:H5028"/>
    <mergeCell ref="I5028:K5028"/>
    <mergeCell ref="L5028:N5028"/>
    <mergeCell ref="O5028:P5028"/>
    <mergeCell ref="D5025:H5025"/>
    <mergeCell ref="I5025:K5025"/>
    <mergeCell ref="L5025:N5025"/>
    <mergeCell ref="O5025:P5025"/>
    <mergeCell ref="D5026:H5026"/>
    <mergeCell ref="I5026:K5026"/>
    <mergeCell ref="L5026:N5026"/>
    <mergeCell ref="O5026:P5026"/>
    <mergeCell ref="D5023:H5023"/>
    <mergeCell ref="I5023:K5023"/>
    <mergeCell ref="L5023:N5023"/>
    <mergeCell ref="O5023:P5023"/>
    <mergeCell ref="D5024:H5024"/>
    <mergeCell ref="I5024:K5024"/>
    <mergeCell ref="L5024:N5024"/>
    <mergeCell ref="O5024:P5024"/>
    <mergeCell ref="D5021:H5021"/>
    <mergeCell ref="I5021:K5021"/>
    <mergeCell ref="L5021:N5021"/>
    <mergeCell ref="O5021:P5021"/>
    <mergeCell ref="D5022:H5022"/>
    <mergeCell ref="I5022:K5022"/>
    <mergeCell ref="L5022:N5022"/>
    <mergeCell ref="O5022:P5022"/>
    <mergeCell ref="D5019:H5019"/>
    <mergeCell ref="I5019:K5019"/>
    <mergeCell ref="L5019:N5019"/>
    <mergeCell ref="O5019:P5019"/>
    <mergeCell ref="D5020:H5020"/>
    <mergeCell ref="I5020:K5020"/>
    <mergeCell ref="L5020:N5020"/>
    <mergeCell ref="O5020:P5020"/>
    <mergeCell ref="D5017:H5017"/>
    <mergeCell ref="I5017:K5017"/>
    <mergeCell ref="L5017:N5017"/>
    <mergeCell ref="O5017:P5017"/>
    <mergeCell ref="D5018:H5018"/>
    <mergeCell ref="I5018:K5018"/>
    <mergeCell ref="L5018:N5018"/>
    <mergeCell ref="O5018:P5018"/>
    <mergeCell ref="D5015:H5015"/>
    <mergeCell ref="I5015:K5015"/>
    <mergeCell ref="L5015:N5015"/>
    <mergeCell ref="O5015:P5015"/>
    <mergeCell ref="D5016:H5016"/>
    <mergeCell ref="I5016:K5016"/>
    <mergeCell ref="L5016:N5016"/>
    <mergeCell ref="O5016:P5016"/>
    <mergeCell ref="D5013:H5013"/>
    <mergeCell ref="I5013:K5013"/>
    <mergeCell ref="L5013:N5013"/>
    <mergeCell ref="O5013:P5013"/>
    <mergeCell ref="D5014:H5014"/>
    <mergeCell ref="I5014:K5014"/>
    <mergeCell ref="L5014:N5014"/>
    <mergeCell ref="O5014:P5014"/>
    <mergeCell ref="D5011:H5011"/>
    <mergeCell ref="I5011:K5011"/>
    <mergeCell ref="L5011:N5011"/>
    <mergeCell ref="O5011:P5011"/>
    <mergeCell ref="D5012:H5012"/>
    <mergeCell ref="I5012:K5012"/>
    <mergeCell ref="L5012:N5012"/>
    <mergeCell ref="O5012:P5012"/>
    <mergeCell ref="D5009:H5009"/>
    <mergeCell ref="I5009:K5009"/>
    <mergeCell ref="L5009:N5009"/>
    <mergeCell ref="O5009:P5009"/>
    <mergeCell ref="D5010:H5010"/>
    <mergeCell ref="I5010:K5010"/>
    <mergeCell ref="L5010:N5010"/>
    <mergeCell ref="O5010:P5010"/>
    <mergeCell ref="D5007:H5007"/>
    <mergeCell ref="I5007:K5007"/>
    <mergeCell ref="L5007:N5007"/>
    <mergeCell ref="O5007:P5007"/>
    <mergeCell ref="D5008:H5008"/>
    <mergeCell ref="I5008:K5008"/>
    <mergeCell ref="L5008:N5008"/>
    <mergeCell ref="O5008:P5008"/>
    <mergeCell ref="D5005:H5005"/>
    <mergeCell ref="I5005:K5005"/>
    <mergeCell ref="L5005:N5005"/>
    <mergeCell ref="O5005:P5005"/>
    <mergeCell ref="D5006:H5006"/>
    <mergeCell ref="I5006:K5006"/>
    <mergeCell ref="L5006:N5006"/>
    <mergeCell ref="O5006:P5006"/>
    <mergeCell ref="D5003:H5003"/>
    <mergeCell ref="I5003:K5003"/>
    <mergeCell ref="L5003:N5003"/>
    <mergeCell ref="O5003:P5003"/>
    <mergeCell ref="D5004:H5004"/>
    <mergeCell ref="I5004:K5004"/>
    <mergeCell ref="L5004:N5004"/>
    <mergeCell ref="O5004:P5004"/>
    <mergeCell ref="D5001:H5001"/>
    <mergeCell ref="I5001:K5001"/>
    <mergeCell ref="L5001:N5001"/>
    <mergeCell ref="O5001:P5001"/>
    <mergeCell ref="D5002:H5002"/>
    <mergeCell ref="I5002:K5002"/>
    <mergeCell ref="L5002:N5002"/>
    <mergeCell ref="O5002:P5002"/>
    <mergeCell ref="D4999:H4999"/>
    <mergeCell ref="I4999:K4999"/>
    <mergeCell ref="L4999:N4999"/>
    <mergeCell ref="O4999:P4999"/>
    <mergeCell ref="D5000:H5000"/>
    <mergeCell ref="I5000:K5000"/>
    <mergeCell ref="L5000:N5000"/>
    <mergeCell ref="O5000:P5000"/>
    <mergeCell ref="D4997:H4997"/>
    <mergeCell ref="I4997:K4997"/>
    <mergeCell ref="L4997:N4997"/>
    <mergeCell ref="O4997:P4997"/>
    <mergeCell ref="D4998:H4998"/>
    <mergeCell ref="I4998:K4998"/>
    <mergeCell ref="L4998:N4998"/>
    <mergeCell ref="O4998:P4998"/>
    <mergeCell ref="D4995:H4995"/>
    <mergeCell ref="I4995:K4995"/>
    <mergeCell ref="L4995:N4995"/>
    <mergeCell ref="O4995:P4995"/>
    <mergeCell ref="D4996:H4996"/>
    <mergeCell ref="I4996:K4996"/>
    <mergeCell ref="L4996:N4996"/>
    <mergeCell ref="O4996:P4996"/>
    <mergeCell ref="D4993:H4993"/>
    <mergeCell ref="I4993:K4993"/>
    <mergeCell ref="L4993:N4993"/>
    <mergeCell ref="O4993:P4993"/>
    <mergeCell ref="D4994:H4994"/>
    <mergeCell ref="I4994:K4994"/>
    <mergeCell ref="L4994:N4994"/>
    <mergeCell ref="O4994:P4994"/>
    <mergeCell ref="D4991:H4991"/>
    <mergeCell ref="I4991:K4991"/>
    <mergeCell ref="L4991:N4991"/>
    <mergeCell ref="O4991:P4991"/>
    <mergeCell ref="D4992:H4992"/>
    <mergeCell ref="I4992:K4992"/>
    <mergeCell ref="L4992:N4992"/>
    <mergeCell ref="O4992:P4992"/>
    <mergeCell ref="D4989:H4989"/>
    <mergeCell ref="I4989:K4989"/>
    <mergeCell ref="L4989:N4989"/>
    <mergeCell ref="O4989:P4989"/>
    <mergeCell ref="D4990:H4990"/>
    <mergeCell ref="I4990:K4990"/>
    <mergeCell ref="L4990:N4990"/>
    <mergeCell ref="O4990:P4990"/>
    <mergeCell ref="D4987:H4987"/>
    <mergeCell ref="I4987:K4987"/>
    <mergeCell ref="L4987:N4987"/>
    <mergeCell ref="O4987:P4987"/>
    <mergeCell ref="D4988:H4988"/>
    <mergeCell ref="I4988:K4988"/>
    <mergeCell ref="L4988:N4988"/>
    <mergeCell ref="O4988:P4988"/>
    <mergeCell ref="D4985:H4985"/>
    <mergeCell ref="I4985:K4985"/>
    <mergeCell ref="L4985:N4985"/>
    <mergeCell ref="O4985:P4985"/>
    <mergeCell ref="D4986:H4986"/>
    <mergeCell ref="I4986:K4986"/>
    <mergeCell ref="L4986:N4986"/>
    <mergeCell ref="O4986:P4986"/>
    <mergeCell ref="D4983:H4983"/>
    <mergeCell ref="I4983:K4983"/>
    <mergeCell ref="L4983:N4983"/>
    <mergeCell ref="O4983:P4983"/>
    <mergeCell ref="D4984:H4984"/>
    <mergeCell ref="I4984:K4984"/>
    <mergeCell ref="L4984:N4984"/>
    <mergeCell ref="O4984:P4984"/>
    <mergeCell ref="D4981:H4981"/>
    <mergeCell ref="I4981:K4981"/>
    <mergeCell ref="L4981:N4981"/>
    <mergeCell ref="O4981:P4981"/>
    <mergeCell ref="D4982:H4982"/>
    <mergeCell ref="I4982:K4982"/>
    <mergeCell ref="L4982:N4982"/>
    <mergeCell ref="O4982:P4982"/>
    <mergeCell ref="D4979:H4979"/>
    <mergeCell ref="I4979:K4979"/>
    <mergeCell ref="L4979:N4979"/>
    <mergeCell ref="O4979:P4979"/>
    <mergeCell ref="D4980:H4980"/>
    <mergeCell ref="I4980:K4980"/>
    <mergeCell ref="L4980:N4980"/>
    <mergeCell ref="O4980:P4980"/>
    <mergeCell ref="D4977:H4977"/>
    <mergeCell ref="I4977:K4977"/>
    <mergeCell ref="L4977:N4977"/>
    <mergeCell ref="O4977:P4977"/>
    <mergeCell ref="D4978:H4978"/>
    <mergeCell ref="I4978:K4978"/>
    <mergeCell ref="L4978:N4978"/>
    <mergeCell ref="O4978:P4978"/>
    <mergeCell ref="D4975:H4975"/>
    <mergeCell ref="I4975:K4975"/>
    <mergeCell ref="L4975:N4975"/>
    <mergeCell ref="O4975:P4975"/>
    <mergeCell ref="D4976:H4976"/>
    <mergeCell ref="I4976:K4976"/>
    <mergeCell ref="L4976:N4976"/>
    <mergeCell ref="O4976:P4976"/>
    <mergeCell ref="D4973:H4973"/>
    <mergeCell ref="I4973:K4973"/>
    <mergeCell ref="L4973:N4973"/>
    <mergeCell ref="O4973:P4973"/>
    <mergeCell ref="D4974:H4974"/>
    <mergeCell ref="I4974:K4974"/>
    <mergeCell ref="L4974:N4974"/>
    <mergeCell ref="O4974:P4974"/>
    <mergeCell ref="D4971:H4971"/>
    <mergeCell ref="I4971:K4971"/>
    <mergeCell ref="L4971:N4971"/>
    <mergeCell ref="O4971:P4971"/>
    <mergeCell ref="D4972:H4972"/>
    <mergeCell ref="I4972:K4972"/>
    <mergeCell ref="L4972:N4972"/>
    <mergeCell ref="O4972:P4972"/>
    <mergeCell ref="D4969:H4969"/>
    <mergeCell ref="I4969:K4969"/>
    <mergeCell ref="L4969:N4969"/>
    <mergeCell ref="O4969:P4969"/>
    <mergeCell ref="D4970:H4970"/>
    <mergeCell ref="I4970:K4970"/>
    <mergeCell ref="L4970:N4970"/>
    <mergeCell ref="O4970:P4970"/>
    <mergeCell ref="D4967:H4967"/>
    <mergeCell ref="I4967:K4967"/>
    <mergeCell ref="L4967:N4967"/>
    <mergeCell ref="O4967:P4967"/>
    <mergeCell ref="D4968:H4968"/>
    <mergeCell ref="I4968:K4968"/>
    <mergeCell ref="L4968:N4968"/>
    <mergeCell ref="O4968:P4968"/>
    <mergeCell ref="D4965:H4965"/>
    <mergeCell ref="I4965:K4965"/>
    <mergeCell ref="L4965:N4965"/>
    <mergeCell ref="O4965:P4965"/>
    <mergeCell ref="D4966:H4966"/>
    <mergeCell ref="I4966:K4966"/>
    <mergeCell ref="L4966:N4966"/>
    <mergeCell ref="O4966:P4966"/>
    <mergeCell ref="D4963:H4963"/>
    <mergeCell ref="I4963:K4963"/>
    <mergeCell ref="L4963:N4963"/>
    <mergeCell ref="O4963:P4963"/>
    <mergeCell ref="D4964:H4964"/>
    <mergeCell ref="I4964:K4964"/>
    <mergeCell ref="L4964:N4964"/>
    <mergeCell ref="O4964:P4964"/>
    <mergeCell ref="D4961:H4961"/>
    <mergeCell ref="I4961:K4961"/>
    <mergeCell ref="L4961:N4961"/>
    <mergeCell ref="O4961:P4961"/>
    <mergeCell ref="D4962:H4962"/>
    <mergeCell ref="I4962:K4962"/>
    <mergeCell ref="L4962:N4962"/>
    <mergeCell ref="O4962:P4962"/>
    <mergeCell ref="D4959:H4959"/>
    <mergeCell ref="I4959:K4959"/>
    <mergeCell ref="L4959:N4959"/>
    <mergeCell ref="O4959:P4959"/>
    <mergeCell ref="D4960:H4960"/>
    <mergeCell ref="I4960:K4960"/>
    <mergeCell ref="L4960:N4960"/>
    <mergeCell ref="O4960:P4960"/>
    <mergeCell ref="D4957:H4957"/>
    <mergeCell ref="I4957:K4957"/>
    <mergeCell ref="L4957:N4957"/>
    <mergeCell ref="O4957:P4957"/>
    <mergeCell ref="D4958:H4958"/>
    <mergeCell ref="I4958:K4958"/>
    <mergeCell ref="L4958:N4958"/>
    <mergeCell ref="O4958:P4958"/>
    <mergeCell ref="D4955:H4955"/>
    <mergeCell ref="I4955:K4955"/>
    <mergeCell ref="L4955:N4955"/>
    <mergeCell ref="O4955:P4955"/>
    <mergeCell ref="D4956:H4956"/>
    <mergeCell ref="I4956:K4956"/>
    <mergeCell ref="L4956:N4956"/>
    <mergeCell ref="O4956:P4956"/>
    <mergeCell ref="D4953:H4953"/>
    <mergeCell ref="I4953:K4953"/>
    <mergeCell ref="L4953:N4953"/>
    <mergeCell ref="O4953:P4953"/>
    <mergeCell ref="D4954:H4954"/>
    <mergeCell ref="I4954:K4954"/>
    <mergeCell ref="L4954:N4954"/>
    <mergeCell ref="O4954:P4954"/>
    <mergeCell ref="D4951:H4951"/>
    <mergeCell ref="I4951:K4951"/>
    <mergeCell ref="L4951:N4951"/>
    <mergeCell ref="O4951:P4951"/>
    <mergeCell ref="D4952:H4952"/>
    <mergeCell ref="I4952:K4952"/>
    <mergeCell ref="L4952:N4952"/>
    <mergeCell ref="O4952:P4952"/>
    <mergeCell ref="D4949:H4949"/>
    <mergeCell ref="I4949:K4949"/>
    <mergeCell ref="L4949:N4949"/>
    <mergeCell ref="O4949:P4949"/>
    <mergeCell ref="D4950:H4950"/>
    <mergeCell ref="I4950:K4950"/>
    <mergeCell ref="L4950:N4950"/>
    <mergeCell ref="O4950:P4950"/>
    <mergeCell ref="D4947:H4947"/>
    <mergeCell ref="I4947:K4947"/>
    <mergeCell ref="L4947:N4947"/>
    <mergeCell ref="O4947:P4947"/>
    <mergeCell ref="D4948:H4948"/>
    <mergeCell ref="I4948:K4948"/>
    <mergeCell ref="L4948:N4948"/>
    <mergeCell ref="O4948:P4948"/>
    <mergeCell ref="D4945:H4945"/>
    <mergeCell ref="I4945:K4945"/>
    <mergeCell ref="L4945:N4945"/>
    <mergeCell ref="O4945:P4945"/>
    <mergeCell ref="D4946:H4946"/>
    <mergeCell ref="I4946:K4946"/>
    <mergeCell ref="L4946:N4946"/>
    <mergeCell ref="O4946:P4946"/>
    <mergeCell ref="D4943:H4943"/>
    <mergeCell ref="I4943:K4943"/>
    <mergeCell ref="L4943:N4943"/>
    <mergeCell ref="O4943:P4943"/>
    <mergeCell ref="D4944:H4944"/>
    <mergeCell ref="I4944:K4944"/>
    <mergeCell ref="L4944:N4944"/>
    <mergeCell ref="O4944:P4944"/>
    <mergeCell ref="D4941:H4941"/>
    <mergeCell ref="I4941:K4941"/>
    <mergeCell ref="L4941:N4941"/>
    <mergeCell ref="O4941:P4941"/>
    <mergeCell ref="D4942:H4942"/>
    <mergeCell ref="I4942:K4942"/>
    <mergeCell ref="L4942:N4942"/>
    <mergeCell ref="O4942:P4942"/>
    <mergeCell ref="D4939:H4939"/>
    <mergeCell ref="I4939:K4939"/>
    <mergeCell ref="L4939:N4939"/>
    <mergeCell ref="O4939:P4939"/>
    <mergeCell ref="D4940:H4940"/>
    <mergeCell ref="I4940:K4940"/>
    <mergeCell ref="L4940:N4940"/>
    <mergeCell ref="O4940:P4940"/>
    <mergeCell ref="D4937:H4937"/>
    <mergeCell ref="I4937:K4937"/>
    <mergeCell ref="L4937:N4937"/>
    <mergeCell ref="O4937:P4937"/>
    <mergeCell ref="D4938:H4938"/>
    <mergeCell ref="I4938:K4938"/>
    <mergeCell ref="L4938:N4938"/>
    <mergeCell ref="O4938:P4938"/>
    <mergeCell ref="D4935:H4935"/>
    <mergeCell ref="I4935:K4935"/>
    <mergeCell ref="L4935:N4935"/>
    <mergeCell ref="O4935:P4935"/>
    <mergeCell ref="D4936:H4936"/>
    <mergeCell ref="I4936:K4936"/>
    <mergeCell ref="L4936:N4936"/>
    <mergeCell ref="O4936:P4936"/>
    <mergeCell ref="D4933:H4933"/>
    <mergeCell ref="I4933:K4933"/>
    <mergeCell ref="L4933:N4933"/>
    <mergeCell ref="O4933:P4933"/>
    <mergeCell ref="D4934:H4934"/>
    <mergeCell ref="I4934:K4934"/>
    <mergeCell ref="L4934:N4934"/>
    <mergeCell ref="O4934:P4934"/>
    <mergeCell ref="D4931:H4931"/>
    <mergeCell ref="I4931:K4931"/>
    <mergeCell ref="L4931:N4931"/>
    <mergeCell ref="O4931:P4931"/>
    <mergeCell ref="D4932:H4932"/>
    <mergeCell ref="I4932:K4932"/>
    <mergeCell ref="L4932:N4932"/>
    <mergeCell ref="O4932:P4932"/>
    <mergeCell ref="D4929:H4929"/>
    <mergeCell ref="I4929:K4929"/>
    <mergeCell ref="L4929:N4929"/>
    <mergeCell ref="O4929:P4929"/>
    <mergeCell ref="D4930:H4930"/>
    <mergeCell ref="I4930:K4930"/>
    <mergeCell ref="L4930:N4930"/>
    <mergeCell ref="O4930:P4930"/>
    <mergeCell ref="D4927:H4927"/>
    <mergeCell ref="I4927:K4927"/>
    <mergeCell ref="L4927:N4927"/>
    <mergeCell ref="O4927:P4927"/>
    <mergeCell ref="D4928:H4928"/>
    <mergeCell ref="I4928:K4928"/>
    <mergeCell ref="L4928:N4928"/>
    <mergeCell ref="O4928:P4928"/>
    <mergeCell ref="D4925:H4925"/>
    <mergeCell ref="I4925:K4925"/>
    <mergeCell ref="L4925:N4925"/>
    <mergeCell ref="O4925:P4925"/>
    <mergeCell ref="D4926:H4926"/>
    <mergeCell ref="I4926:K4926"/>
    <mergeCell ref="L4926:N4926"/>
    <mergeCell ref="O4926:P4926"/>
    <mergeCell ref="D4923:H4923"/>
    <mergeCell ref="I4923:K4923"/>
    <mergeCell ref="L4923:N4923"/>
    <mergeCell ref="O4923:P4923"/>
    <mergeCell ref="D4924:H4924"/>
    <mergeCell ref="I4924:K4924"/>
    <mergeCell ref="L4924:N4924"/>
    <mergeCell ref="O4924:P4924"/>
    <mergeCell ref="D4921:H4921"/>
    <mergeCell ref="I4921:K4921"/>
    <mergeCell ref="L4921:N4921"/>
    <mergeCell ref="O4921:P4921"/>
    <mergeCell ref="D4922:H4922"/>
    <mergeCell ref="I4922:K4922"/>
    <mergeCell ref="L4922:N4922"/>
    <mergeCell ref="O4922:P4922"/>
    <mergeCell ref="D4919:H4919"/>
    <mergeCell ref="I4919:K4919"/>
    <mergeCell ref="L4919:N4919"/>
    <mergeCell ref="O4919:P4919"/>
    <mergeCell ref="D4920:H4920"/>
    <mergeCell ref="I4920:K4920"/>
    <mergeCell ref="L4920:N4920"/>
    <mergeCell ref="O4920:P4920"/>
    <mergeCell ref="D4917:H4917"/>
    <mergeCell ref="I4917:K4917"/>
    <mergeCell ref="L4917:N4917"/>
    <mergeCell ref="O4917:P4917"/>
    <mergeCell ref="D4918:H4918"/>
    <mergeCell ref="I4918:K4918"/>
    <mergeCell ref="L4918:N4918"/>
    <mergeCell ref="O4918:P4918"/>
    <mergeCell ref="D4915:H4915"/>
    <mergeCell ref="I4915:K4915"/>
    <mergeCell ref="L4915:N4915"/>
    <mergeCell ref="O4915:P4915"/>
    <mergeCell ref="D4916:H4916"/>
    <mergeCell ref="I4916:K4916"/>
    <mergeCell ref="L4916:N4916"/>
    <mergeCell ref="O4916:P4916"/>
    <mergeCell ref="D4913:H4913"/>
    <mergeCell ref="I4913:K4913"/>
    <mergeCell ref="L4913:N4913"/>
    <mergeCell ref="O4913:P4913"/>
    <mergeCell ref="D4914:H4914"/>
    <mergeCell ref="I4914:K4914"/>
    <mergeCell ref="L4914:N4914"/>
    <mergeCell ref="O4914:P4914"/>
    <mergeCell ref="D4911:H4911"/>
    <mergeCell ref="I4911:K4911"/>
    <mergeCell ref="L4911:N4911"/>
    <mergeCell ref="O4911:P4911"/>
    <mergeCell ref="D4912:H4912"/>
    <mergeCell ref="I4912:K4912"/>
    <mergeCell ref="L4912:N4912"/>
    <mergeCell ref="O4912:P4912"/>
    <mergeCell ref="D4909:H4909"/>
    <mergeCell ref="I4909:K4909"/>
    <mergeCell ref="L4909:N4909"/>
    <mergeCell ref="O4909:P4909"/>
    <mergeCell ref="D4910:H4910"/>
    <mergeCell ref="I4910:K4910"/>
    <mergeCell ref="L4910:N4910"/>
    <mergeCell ref="O4910:P4910"/>
    <mergeCell ref="D4907:H4907"/>
    <mergeCell ref="I4907:K4907"/>
    <mergeCell ref="L4907:N4907"/>
    <mergeCell ref="O4907:P4907"/>
    <mergeCell ref="D4908:H4908"/>
    <mergeCell ref="I4908:K4908"/>
    <mergeCell ref="L4908:N4908"/>
    <mergeCell ref="O4908:P4908"/>
    <mergeCell ref="C4905:H4905"/>
    <mergeCell ref="I4905:K4905"/>
    <mergeCell ref="L4905:N4905"/>
    <mergeCell ref="O4905:P4905"/>
    <mergeCell ref="D4906:H4906"/>
    <mergeCell ref="I4906:K4906"/>
    <mergeCell ref="L4906:N4906"/>
    <mergeCell ref="O4906:P4906"/>
    <mergeCell ref="D4903:H4903"/>
    <mergeCell ref="I4903:K4903"/>
    <mergeCell ref="L4903:N4903"/>
    <mergeCell ref="O4903:P4903"/>
    <mergeCell ref="C4904:H4904"/>
    <mergeCell ref="I4904:K4904"/>
    <mergeCell ref="L4904:N4904"/>
    <mergeCell ref="O4904:P4904"/>
    <mergeCell ref="D4901:H4901"/>
    <mergeCell ref="I4901:K4901"/>
    <mergeCell ref="L4901:N4901"/>
    <mergeCell ref="O4901:P4901"/>
    <mergeCell ref="D4902:H4902"/>
    <mergeCell ref="I4902:K4902"/>
    <mergeCell ref="L4902:N4902"/>
    <mergeCell ref="O4902:P4902"/>
    <mergeCell ref="D4899:H4899"/>
    <mergeCell ref="I4899:K4899"/>
    <mergeCell ref="L4899:N4899"/>
    <mergeCell ref="O4899:P4899"/>
    <mergeCell ref="D4900:H4900"/>
    <mergeCell ref="I4900:K4900"/>
    <mergeCell ref="L4900:N4900"/>
    <mergeCell ref="O4900:P4900"/>
    <mergeCell ref="D4897:H4897"/>
    <mergeCell ref="I4897:K4897"/>
    <mergeCell ref="L4897:N4897"/>
    <mergeCell ref="O4897:P4897"/>
    <mergeCell ref="D4898:H4898"/>
    <mergeCell ref="I4898:K4898"/>
    <mergeCell ref="L4898:N4898"/>
    <mergeCell ref="O4898:P4898"/>
    <mergeCell ref="D4895:H4895"/>
    <mergeCell ref="I4895:K4895"/>
    <mergeCell ref="L4895:N4895"/>
    <mergeCell ref="O4895:P4895"/>
    <mergeCell ref="D4896:H4896"/>
    <mergeCell ref="I4896:K4896"/>
    <mergeCell ref="L4896:N4896"/>
    <mergeCell ref="O4896:P4896"/>
    <mergeCell ref="D4893:H4893"/>
    <mergeCell ref="I4893:K4893"/>
    <mergeCell ref="L4893:N4893"/>
    <mergeCell ref="O4893:P4893"/>
    <mergeCell ref="D4894:H4894"/>
    <mergeCell ref="I4894:K4894"/>
    <mergeCell ref="L4894:N4894"/>
    <mergeCell ref="O4894:P4894"/>
    <mergeCell ref="D4891:H4891"/>
    <mergeCell ref="I4891:K4891"/>
    <mergeCell ref="L4891:N4891"/>
    <mergeCell ref="O4891:P4891"/>
    <mergeCell ref="D4892:H4892"/>
    <mergeCell ref="I4892:K4892"/>
    <mergeCell ref="L4892:N4892"/>
    <mergeCell ref="O4892:P4892"/>
    <mergeCell ref="D4889:H4889"/>
    <mergeCell ref="I4889:K4889"/>
    <mergeCell ref="L4889:N4889"/>
    <mergeCell ref="O4889:P4889"/>
    <mergeCell ref="D4890:H4890"/>
    <mergeCell ref="I4890:K4890"/>
    <mergeCell ref="L4890:N4890"/>
    <mergeCell ref="O4890:P4890"/>
    <mergeCell ref="D4887:H4887"/>
    <mergeCell ref="I4887:K4887"/>
    <mergeCell ref="L4887:N4887"/>
    <mergeCell ref="O4887:P4887"/>
    <mergeCell ref="D4888:H4888"/>
    <mergeCell ref="I4888:K4888"/>
    <mergeCell ref="L4888:N4888"/>
    <mergeCell ref="O4888:P4888"/>
    <mergeCell ref="D4885:H4885"/>
    <mergeCell ref="I4885:K4885"/>
    <mergeCell ref="L4885:N4885"/>
    <mergeCell ref="O4885:P4885"/>
    <mergeCell ref="D4886:H4886"/>
    <mergeCell ref="I4886:K4886"/>
    <mergeCell ref="L4886:N4886"/>
    <mergeCell ref="O4886:P4886"/>
    <mergeCell ref="D4883:H4883"/>
    <mergeCell ref="I4883:K4883"/>
    <mergeCell ref="L4883:N4883"/>
    <mergeCell ref="O4883:P4883"/>
    <mergeCell ref="D4884:H4884"/>
    <mergeCell ref="I4884:K4884"/>
    <mergeCell ref="L4884:N4884"/>
    <mergeCell ref="O4884:P4884"/>
    <mergeCell ref="C4881:H4881"/>
    <mergeCell ref="I4881:K4881"/>
    <mergeCell ref="L4881:N4881"/>
    <mergeCell ref="O4881:P4881"/>
    <mergeCell ref="C4882:H4882"/>
    <mergeCell ref="I4882:K4882"/>
    <mergeCell ref="L4882:N4882"/>
    <mergeCell ref="O4882:P4882"/>
    <mergeCell ref="D4879:H4879"/>
    <mergeCell ref="I4879:K4879"/>
    <mergeCell ref="L4879:N4879"/>
    <mergeCell ref="O4879:P4879"/>
    <mergeCell ref="D4880:H4880"/>
    <mergeCell ref="I4880:K4880"/>
    <mergeCell ref="L4880:N4880"/>
    <mergeCell ref="O4880:P4880"/>
    <mergeCell ref="D4877:H4877"/>
    <mergeCell ref="I4877:K4877"/>
    <mergeCell ref="L4877:N4877"/>
    <mergeCell ref="O4877:P4877"/>
    <mergeCell ref="D4878:H4878"/>
    <mergeCell ref="I4878:K4878"/>
    <mergeCell ref="L4878:N4878"/>
    <mergeCell ref="O4878:P4878"/>
    <mergeCell ref="D4875:H4875"/>
    <mergeCell ref="I4875:K4875"/>
    <mergeCell ref="L4875:N4875"/>
    <mergeCell ref="O4875:P4875"/>
    <mergeCell ref="D4876:H4876"/>
    <mergeCell ref="I4876:K4876"/>
    <mergeCell ref="L4876:N4876"/>
    <mergeCell ref="O4876:P4876"/>
    <mergeCell ref="D4873:H4873"/>
    <mergeCell ref="I4873:K4873"/>
    <mergeCell ref="L4873:N4873"/>
    <mergeCell ref="O4873:P4873"/>
    <mergeCell ref="D4874:H4874"/>
    <mergeCell ref="I4874:K4874"/>
    <mergeCell ref="L4874:N4874"/>
    <mergeCell ref="O4874:P4874"/>
    <mergeCell ref="D4871:H4871"/>
    <mergeCell ref="I4871:K4871"/>
    <mergeCell ref="L4871:N4871"/>
    <mergeCell ref="O4871:P4871"/>
    <mergeCell ref="D4872:H4872"/>
    <mergeCell ref="I4872:K4872"/>
    <mergeCell ref="L4872:N4872"/>
    <mergeCell ref="O4872:P4872"/>
    <mergeCell ref="D4869:H4869"/>
    <mergeCell ref="I4869:K4869"/>
    <mergeCell ref="L4869:N4869"/>
    <mergeCell ref="O4869:P4869"/>
    <mergeCell ref="D4870:H4870"/>
    <mergeCell ref="I4870:K4870"/>
    <mergeCell ref="L4870:N4870"/>
    <mergeCell ref="O4870:P4870"/>
    <mergeCell ref="D4867:H4867"/>
    <mergeCell ref="I4867:K4867"/>
    <mergeCell ref="L4867:N4867"/>
    <mergeCell ref="O4867:P4867"/>
    <mergeCell ref="D4868:H4868"/>
    <mergeCell ref="I4868:K4868"/>
    <mergeCell ref="L4868:N4868"/>
    <mergeCell ref="O4868:P4868"/>
    <mergeCell ref="D4865:H4865"/>
    <mergeCell ref="I4865:K4865"/>
    <mergeCell ref="L4865:N4865"/>
    <mergeCell ref="O4865:P4865"/>
    <mergeCell ref="D4866:H4866"/>
    <mergeCell ref="I4866:K4866"/>
    <mergeCell ref="L4866:N4866"/>
    <mergeCell ref="O4866:P4866"/>
    <mergeCell ref="D4863:H4863"/>
    <mergeCell ref="I4863:K4863"/>
    <mergeCell ref="L4863:N4863"/>
    <mergeCell ref="O4863:P4863"/>
    <mergeCell ref="D4864:H4864"/>
    <mergeCell ref="I4864:K4864"/>
    <mergeCell ref="L4864:N4864"/>
    <mergeCell ref="O4864:P4864"/>
    <mergeCell ref="D4861:H4861"/>
    <mergeCell ref="I4861:K4861"/>
    <mergeCell ref="L4861:N4861"/>
    <mergeCell ref="O4861:P4861"/>
    <mergeCell ref="D4862:H4862"/>
    <mergeCell ref="I4862:K4862"/>
    <mergeCell ref="L4862:N4862"/>
    <mergeCell ref="O4862:P4862"/>
    <mergeCell ref="D4859:H4859"/>
    <mergeCell ref="I4859:K4859"/>
    <mergeCell ref="L4859:N4859"/>
    <mergeCell ref="O4859:P4859"/>
    <mergeCell ref="D4860:H4860"/>
    <mergeCell ref="I4860:K4860"/>
    <mergeCell ref="L4860:N4860"/>
    <mergeCell ref="O4860:P4860"/>
    <mergeCell ref="D4857:H4857"/>
    <mergeCell ref="I4857:K4857"/>
    <mergeCell ref="L4857:N4857"/>
    <mergeCell ref="O4857:P4857"/>
    <mergeCell ref="D4858:H4858"/>
    <mergeCell ref="I4858:K4858"/>
    <mergeCell ref="L4858:N4858"/>
    <mergeCell ref="O4858:P4858"/>
    <mergeCell ref="D4855:H4855"/>
    <mergeCell ref="I4855:K4855"/>
    <mergeCell ref="L4855:N4855"/>
    <mergeCell ref="O4855:P4855"/>
    <mergeCell ref="D4856:H4856"/>
    <mergeCell ref="I4856:K4856"/>
    <mergeCell ref="L4856:N4856"/>
    <mergeCell ref="O4856:P4856"/>
    <mergeCell ref="D4853:H4853"/>
    <mergeCell ref="I4853:K4853"/>
    <mergeCell ref="L4853:N4853"/>
    <mergeCell ref="O4853:P4853"/>
    <mergeCell ref="D4854:H4854"/>
    <mergeCell ref="I4854:K4854"/>
    <mergeCell ref="L4854:N4854"/>
    <mergeCell ref="O4854:P4854"/>
    <mergeCell ref="D4851:H4851"/>
    <mergeCell ref="I4851:K4851"/>
    <mergeCell ref="L4851:N4851"/>
    <mergeCell ref="O4851:P4851"/>
    <mergeCell ref="D4852:H4852"/>
    <mergeCell ref="I4852:K4852"/>
    <mergeCell ref="L4852:N4852"/>
    <mergeCell ref="O4852:P4852"/>
    <mergeCell ref="C4849:H4849"/>
    <mergeCell ref="I4849:K4849"/>
    <mergeCell ref="L4849:N4849"/>
    <mergeCell ref="O4849:P4849"/>
    <mergeCell ref="C4850:H4850"/>
    <mergeCell ref="I4850:K4850"/>
    <mergeCell ref="L4850:N4850"/>
    <mergeCell ref="O4850:P4850"/>
    <mergeCell ref="D4847:H4847"/>
    <mergeCell ref="I4847:K4847"/>
    <mergeCell ref="L4847:N4847"/>
    <mergeCell ref="O4847:P4847"/>
    <mergeCell ref="D4848:H4848"/>
    <mergeCell ref="I4848:K4848"/>
    <mergeCell ref="L4848:N4848"/>
    <mergeCell ref="O4848:P4848"/>
    <mergeCell ref="D4845:H4845"/>
    <mergeCell ref="I4845:K4845"/>
    <mergeCell ref="L4845:N4845"/>
    <mergeCell ref="O4845:P4845"/>
    <mergeCell ref="D4846:H4846"/>
    <mergeCell ref="I4846:K4846"/>
    <mergeCell ref="L4846:N4846"/>
    <mergeCell ref="O4846:P4846"/>
    <mergeCell ref="D4843:H4843"/>
    <mergeCell ref="I4843:K4843"/>
    <mergeCell ref="L4843:N4843"/>
    <mergeCell ref="O4843:P4843"/>
    <mergeCell ref="D4844:H4844"/>
    <mergeCell ref="I4844:K4844"/>
    <mergeCell ref="L4844:N4844"/>
    <mergeCell ref="O4844:P4844"/>
    <mergeCell ref="D4841:H4841"/>
    <mergeCell ref="I4841:K4841"/>
    <mergeCell ref="L4841:N4841"/>
    <mergeCell ref="O4841:P4841"/>
    <mergeCell ref="D4842:H4842"/>
    <mergeCell ref="I4842:K4842"/>
    <mergeCell ref="L4842:N4842"/>
    <mergeCell ref="O4842:P4842"/>
    <mergeCell ref="D4839:H4839"/>
    <mergeCell ref="I4839:K4839"/>
    <mergeCell ref="L4839:N4839"/>
    <mergeCell ref="O4839:P4839"/>
    <mergeCell ref="D4840:H4840"/>
    <mergeCell ref="I4840:K4840"/>
    <mergeCell ref="L4840:N4840"/>
    <mergeCell ref="O4840:P4840"/>
    <mergeCell ref="D4837:H4837"/>
    <mergeCell ref="I4837:K4837"/>
    <mergeCell ref="L4837:N4837"/>
    <mergeCell ref="O4837:P4837"/>
    <mergeCell ref="D4838:H4838"/>
    <mergeCell ref="I4838:K4838"/>
    <mergeCell ref="L4838:N4838"/>
    <mergeCell ref="O4838:P4838"/>
    <mergeCell ref="D4835:H4835"/>
    <mergeCell ref="I4835:K4835"/>
    <mergeCell ref="L4835:N4835"/>
    <mergeCell ref="O4835:P4835"/>
    <mergeCell ref="D4836:H4836"/>
    <mergeCell ref="I4836:K4836"/>
    <mergeCell ref="L4836:N4836"/>
    <mergeCell ref="O4836:P4836"/>
    <mergeCell ref="D4833:H4833"/>
    <mergeCell ref="I4833:K4833"/>
    <mergeCell ref="L4833:N4833"/>
    <mergeCell ref="O4833:P4833"/>
    <mergeCell ref="D4834:H4834"/>
    <mergeCell ref="I4834:K4834"/>
    <mergeCell ref="L4834:N4834"/>
    <mergeCell ref="O4834:P4834"/>
    <mergeCell ref="C4831:H4831"/>
    <mergeCell ref="I4831:K4831"/>
    <mergeCell ref="L4831:N4831"/>
    <mergeCell ref="O4831:P4831"/>
    <mergeCell ref="C4832:H4832"/>
    <mergeCell ref="I4832:K4832"/>
    <mergeCell ref="L4832:N4832"/>
    <mergeCell ref="O4832:P4832"/>
    <mergeCell ref="D4829:H4829"/>
    <mergeCell ref="I4829:K4829"/>
    <mergeCell ref="L4829:N4829"/>
    <mergeCell ref="O4829:P4829"/>
    <mergeCell ref="D4830:H4830"/>
    <mergeCell ref="I4830:K4830"/>
    <mergeCell ref="L4830:N4830"/>
    <mergeCell ref="O4830:P4830"/>
    <mergeCell ref="D4827:H4827"/>
    <mergeCell ref="I4827:K4827"/>
    <mergeCell ref="L4827:N4827"/>
    <mergeCell ref="O4827:P4827"/>
    <mergeCell ref="D4828:H4828"/>
    <mergeCell ref="I4828:K4828"/>
    <mergeCell ref="L4828:N4828"/>
    <mergeCell ref="O4828:P4828"/>
    <mergeCell ref="D4825:H4825"/>
    <mergeCell ref="I4825:K4825"/>
    <mergeCell ref="L4825:N4825"/>
    <mergeCell ref="O4825:P4825"/>
    <mergeCell ref="D4826:H4826"/>
    <mergeCell ref="I4826:K4826"/>
    <mergeCell ref="L4826:N4826"/>
    <mergeCell ref="O4826:P4826"/>
    <mergeCell ref="D4823:H4823"/>
    <mergeCell ref="I4823:K4823"/>
    <mergeCell ref="L4823:N4823"/>
    <mergeCell ref="O4823:P4823"/>
    <mergeCell ref="D4824:H4824"/>
    <mergeCell ref="I4824:K4824"/>
    <mergeCell ref="L4824:N4824"/>
    <mergeCell ref="O4824:P4824"/>
    <mergeCell ref="D4821:H4821"/>
    <mergeCell ref="I4821:K4821"/>
    <mergeCell ref="L4821:N4821"/>
    <mergeCell ref="O4821:P4821"/>
    <mergeCell ref="D4822:H4822"/>
    <mergeCell ref="I4822:K4822"/>
    <mergeCell ref="L4822:N4822"/>
    <mergeCell ref="O4822:P4822"/>
    <mergeCell ref="D4819:H4819"/>
    <mergeCell ref="I4819:K4819"/>
    <mergeCell ref="L4819:N4819"/>
    <mergeCell ref="O4819:P4819"/>
    <mergeCell ref="D4820:H4820"/>
    <mergeCell ref="I4820:K4820"/>
    <mergeCell ref="L4820:N4820"/>
    <mergeCell ref="O4820:P4820"/>
    <mergeCell ref="D4817:H4817"/>
    <mergeCell ref="I4817:K4817"/>
    <mergeCell ref="L4817:N4817"/>
    <mergeCell ref="O4817:P4817"/>
    <mergeCell ref="D4818:H4818"/>
    <mergeCell ref="I4818:K4818"/>
    <mergeCell ref="L4818:N4818"/>
    <mergeCell ref="O4818:P4818"/>
    <mergeCell ref="D4815:H4815"/>
    <mergeCell ref="I4815:K4815"/>
    <mergeCell ref="L4815:N4815"/>
    <mergeCell ref="O4815:P4815"/>
    <mergeCell ref="D4816:H4816"/>
    <mergeCell ref="I4816:K4816"/>
    <mergeCell ref="L4816:N4816"/>
    <mergeCell ref="O4816:P4816"/>
    <mergeCell ref="D4813:H4813"/>
    <mergeCell ref="I4813:K4813"/>
    <mergeCell ref="L4813:N4813"/>
    <mergeCell ref="O4813:P4813"/>
    <mergeCell ref="D4814:H4814"/>
    <mergeCell ref="I4814:K4814"/>
    <mergeCell ref="L4814:N4814"/>
    <mergeCell ref="O4814:P4814"/>
    <mergeCell ref="D4811:H4811"/>
    <mergeCell ref="I4811:K4811"/>
    <mergeCell ref="L4811:N4811"/>
    <mergeCell ref="O4811:P4811"/>
    <mergeCell ref="D4812:H4812"/>
    <mergeCell ref="I4812:K4812"/>
    <mergeCell ref="L4812:N4812"/>
    <mergeCell ref="O4812:P4812"/>
    <mergeCell ref="D4809:H4809"/>
    <mergeCell ref="I4809:K4809"/>
    <mergeCell ref="L4809:N4809"/>
    <mergeCell ref="O4809:P4809"/>
    <mergeCell ref="D4810:H4810"/>
    <mergeCell ref="I4810:K4810"/>
    <mergeCell ref="L4810:N4810"/>
    <mergeCell ref="O4810:P4810"/>
    <mergeCell ref="D4807:H4807"/>
    <mergeCell ref="I4807:K4807"/>
    <mergeCell ref="L4807:N4807"/>
    <mergeCell ref="O4807:P4807"/>
    <mergeCell ref="D4808:H4808"/>
    <mergeCell ref="I4808:K4808"/>
    <mergeCell ref="L4808:N4808"/>
    <mergeCell ref="O4808:P4808"/>
    <mergeCell ref="D4805:H4805"/>
    <mergeCell ref="I4805:K4805"/>
    <mergeCell ref="L4805:N4805"/>
    <mergeCell ref="O4805:P4805"/>
    <mergeCell ref="D4806:H4806"/>
    <mergeCell ref="I4806:K4806"/>
    <mergeCell ref="L4806:N4806"/>
    <mergeCell ref="O4806:P4806"/>
    <mergeCell ref="C4803:H4803"/>
    <mergeCell ref="I4803:K4803"/>
    <mergeCell ref="L4803:N4803"/>
    <mergeCell ref="O4803:P4803"/>
    <mergeCell ref="C4804:H4804"/>
    <mergeCell ref="I4804:K4804"/>
    <mergeCell ref="L4804:N4804"/>
    <mergeCell ref="O4804:P4804"/>
    <mergeCell ref="D4801:H4801"/>
    <mergeCell ref="I4801:K4801"/>
    <mergeCell ref="L4801:N4801"/>
    <mergeCell ref="O4801:P4801"/>
    <mergeCell ref="D4802:H4802"/>
    <mergeCell ref="I4802:K4802"/>
    <mergeCell ref="L4802:N4802"/>
    <mergeCell ref="O4802:P4802"/>
    <mergeCell ref="D4799:H4799"/>
    <mergeCell ref="I4799:K4799"/>
    <mergeCell ref="L4799:N4799"/>
    <mergeCell ref="O4799:P4799"/>
    <mergeCell ref="D4800:H4800"/>
    <mergeCell ref="I4800:K4800"/>
    <mergeCell ref="L4800:N4800"/>
    <mergeCell ref="O4800:P4800"/>
    <mergeCell ref="D4797:H4797"/>
    <mergeCell ref="I4797:K4797"/>
    <mergeCell ref="L4797:N4797"/>
    <mergeCell ref="O4797:P4797"/>
    <mergeCell ref="D4798:H4798"/>
    <mergeCell ref="I4798:K4798"/>
    <mergeCell ref="L4798:N4798"/>
    <mergeCell ref="O4798:P4798"/>
    <mergeCell ref="D4795:H4795"/>
    <mergeCell ref="I4795:K4795"/>
    <mergeCell ref="L4795:N4795"/>
    <mergeCell ref="O4795:P4795"/>
    <mergeCell ref="D4796:H4796"/>
    <mergeCell ref="I4796:K4796"/>
    <mergeCell ref="L4796:N4796"/>
    <mergeCell ref="O4796:P4796"/>
    <mergeCell ref="D4793:H4793"/>
    <mergeCell ref="I4793:K4793"/>
    <mergeCell ref="L4793:N4793"/>
    <mergeCell ref="O4793:P4793"/>
    <mergeCell ref="D4794:H4794"/>
    <mergeCell ref="I4794:K4794"/>
    <mergeCell ref="L4794:N4794"/>
    <mergeCell ref="O4794:P4794"/>
    <mergeCell ref="D4791:H4791"/>
    <mergeCell ref="I4791:K4791"/>
    <mergeCell ref="L4791:N4791"/>
    <mergeCell ref="O4791:P4791"/>
    <mergeCell ref="D4792:H4792"/>
    <mergeCell ref="I4792:K4792"/>
    <mergeCell ref="L4792:N4792"/>
    <mergeCell ref="O4792:P4792"/>
    <mergeCell ref="D4789:H4789"/>
    <mergeCell ref="I4789:K4789"/>
    <mergeCell ref="L4789:N4789"/>
    <mergeCell ref="O4789:P4789"/>
    <mergeCell ref="D4790:H4790"/>
    <mergeCell ref="I4790:K4790"/>
    <mergeCell ref="L4790:N4790"/>
    <mergeCell ref="O4790:P4790"/>
    <mergeCell ref="D4787:H4787"/>
    <mergeCell ref="I4787:K4787"/>
    <mergeCell ref="L4787:N4787"/>
    <mergeCell ref="O4787:P4787"/>
    <mergeCell ref="D4788:H4788"/>
    <mergeCell ref="I4788:K4788"/>
    <mergeCell ref="L4788:N4788"/>
    <mergeCell ref="O4788:P4788"/>
    <mergeCell ref="D4785:H4785"/>
    <mergeCell ref="I4785:K4785"/>
    <mergeCell ref="L4785:N4785"/>
    <mergeCell ref="O4785:P4785"/>
    <mergeCell ref="D4786:H4786"/>
    <mergeCell ref="I4786:K4786"/>
    <mergeCell ref="L4786:N4786"/>
    <mergeCell ref="O4786:P4786"/>
    <mergeCell ref="D4783:H4783"/>
    <mergeCell ref="I4783:K4783"/>
    <mergeCell ref="L4783:N4783"/>
    <mergeCell ref="O4783:P4783"/>
    <mergeCell ref="D4784:H4784"/>
    <mergeCell ref="I4784:K4784"/>
    <mergeCell ref="L4784:N4784"/>
    <mergeCell ref="O4784:P4784"/>
    <mergeCell ref="D4781:H4781"/>
    <mergeCell ref="I4781:K4781"/>
    <mergeCell ref="L4781:N4781"/>
    <mergeCell ref="O4781:P4781"/>
    <mergeCell ref="D4782:H4782"/>
    <mergeCell ref="I4782:K4782"/>
    <mergeCell ref="L4782:N4782"/>
    <mergeCell ref="O4782:P4782"/>
    <mergeCell ref="D4779:H4779"/>
    <mergeCell ref="I4779:K4779"/>
    <mergeCell ref="L4779:N4779"/>
    <mergeCell ref="O4779:P4779"/>
    <mergeCell ref="D4780:H4780"/>
    <mergeCell ref="I4780:K4780"/>
    <mergeCell ref="L4780:N4780"/>
    <mergeCell ref="O4780:P4780"/>
    <mergeCell ref="D4777:H4777"/>
    <mergeCell ref="I4777:K4777"/>
    <mergeCell ref="L4777:N4777"/>
    <mergeCell ref="O4777:P4777"/>
    <mergeCell ref="D4778:H4778"/>
    <mergeCell ref="I4778:K4778"/>
    <mergeCell ref="L4778:N4778"/>
    <mergeCell ref="O4778:P4778"/>
    <mergeCell ref="D4775:H4775"/>
    <mergeCell ref="I4775:K4775"/>
    <mergeCell ref="L4775:N4775"/>
    <mergeCell ref="O4775:P4775"/>
    <mergeCell ref="D4776:H4776"/>
    <mergeCell ref="I4776:K4776"/>
    <mergeCell ref="L4776:N4776"/>
    <mergeCell ref="O4776:P4776"/>
    <mergeCell ref="D4773:H4773"/>
    <mergeCell ref="I4773:K4773"/>
    <mergeCell ref="L4773:N4773"/>
    <mergeCell ref="O4773:P4773"/>
    <mergeCell ref="D4774:H4774"/>
    <mergeCell ref="I4774:K4774"/>
    <mergeCell ref="L4774:N4774"/>
    <mergeCell ref="O4774:P4774"/>
    <mergeCell ref="D4771:H4771"/>
    <mergeCell ref="I4771:K4771"/>
    <mergeCell ref="L4771:N4771"/>
    <mergeCell ref="O4771:P4771"/>
    <mergeCell ref="D4772:H4772"/>
    <mergeCell ref="I4772:K4772"/>
    <mergeCell ref="L4772:N4772"/>
    <mergeCell ref="O4772:P4772"/>
    <mergeCell ref="D4769:H4769"/>
    <mergeCell ref="I4769:K4769"/>
    <mergeCell ref="L4769:N4769"/>
    <mergeCell ref="O4769:P4769"/>
    <mergeCell ref="D4770:H4770"/>
    <mergeCell ref="I4770:K4770"/>
    <mergeCell ref="L4770:N4770"/>
    <mergeCell ref="O4770:P4770"/>
    <mergeCell ref="D4767:H4767"/>
    <mergeCell ref="I4767:K4767"/>
    <mergeCell ref="L4767:N4767"/>
    <mergeCell ref="O4767:P4767"/>
    <mergeCell ref="D4768:H4768"/>
    <mergeCell ref="I4768:K4768"/>
    <mergeCell ref="L4768:N4768"/>
    <mergeCell ref="O4768:P4768"/>
    <mergeCell ref="D4765:H4765"/>
    <mergeCell ref="I4765:K4765"/>
    <mergeCell ref="L4765:N4765"/>
    <mergeCell ref="O4765:P4765"/>
    <mergeCell ref="D4766:H4766"/>
    <mergeCell ref="I4766:K4766"/>
    <mergeCell ref="L4766:N4766"/>
    <mergeCell ref="O4766:P4766"/>
    <mergeCell ref="D4763:H4763"/>
    <mergeCell ref="I4763:K4763"/>
    <mergeCell ref="L4763:N4763"/>
    <mergeCell ref="O4763:P4763"/>
    <mergeCell ref="D4764:H4764"/>
    <mergeCell ref="I4764:K4764"/>
    <mergeCell ref="L4764:N4764"/>
    <mergeCell ref="O4764:P4764"/>
    <mergeCell ref="D4761:H4761"/>
    <mergeCell ref="I4761:K4761"/>
    <mergeCell ref="L4761:N4761"/>
    <mergeCell ref="O4761:P4761"/>
    <mergeCell ref="D4762:H4762"/>
    <mergeCell ref="I4762:K4762"/>
    <mergeCell ref="L4762:N4762"/>
    <mergeCell ref="O4762:P4762"/>
    <mergeCell ref="D4759:H4759"/>
    <mergeCell ref="I4759:K4759"/>
    <mergeCell ref="L4759:N4759"/>
    <mergeCell ref="O4759:P4759"/>
    <mergeCell ref="D4760:H4760"/>
    <mergeCell ref="I4760:K4760"/>
    <mergeCell ref="L4760:N4760"/>
    <mergeCell ref="O4760:P4760"/>
    <mergeCell ref="D4757:H4757"/>
    <mergeCell ref="I4757:K4757"/>
    <mergeCell ref="L4757:N4757"/>
    <mergeCell ref="O4757:P4757"/>
    <mergeCell ref="D4758:H4758"/>
    <mergeCell ref="I4758:K4758"/>
    <mergeCell ref="L4758:N4758"/>
    <mergeCell ref="O4758:P4758"/>
    <mergeCell ref="D4755:H4755"/>
    <mergeCell ref="I4755:K4755"/>
    <mergeCell ref="L4755:N4755"/>
    <mergeCell ref="O4755:P4755"/>
    <mergeCell ref="D4756:H4756"/>
    <mergeCell ref="I4756:K4756"/>
    <mergeCell ref="L4756:N4756"/>
    <mergeCell ref="O4756:P4756"/>
    <mergeCell ref="D4753:H4753"/>
    <mergeCell ref="I4753:K4753"/>
    <mergeCell ref="L4753:N4753"/>
    <mergeCell ref="O4753:P4753"/>
    <mergeCell ref="D4754:H4754"/>
    <mergeCell ref="I4754:K4754"/>
    <mergeCell ref="L4754:N4754"/>
    <mergeCell ref="O4754:P4754"/>
    <mergeCell ref="D4751:H4751"/>
    <mergeCell ref="I4751:K4751"/>
    <mergeCell ref="L4751:N4751"/>
    <mergeCell ref="O4751:P4751"/>
    <mergeCell ref="D4752:H4752"/>
    <mergeCell ref="I4752:K4752"/>
    <mergeCell ref="L4752:N4752"/>
    <mergeCell ref="O4752:P4752"/>
    <mergeCell ref="D4749:H4749"/>
    <mergeCell ref="I4749:K4749"/>
    <mergeCell ref="L4749:N4749"/>
    <mergeCell ref="O4749:P4749"/>
    <mergeCell ref="D4750:H4750"/>
    <mergeCell ref="I4750:K4750"/>
    <mergeCell ref="L4750:N4750"/>
    <mergeCell ref="O4750:P4750"/>
    <mergeCell ref="D4747:H4747"/>
    <mergeCell ref="I4747:K4747"/>
    <mergeCell ref="L4747:N4747"/>
    <mergeCell ref="O4747:P4747"/>
    <mergeCell ref="D4748:H4748"/>
    <mergeCell ref="I4748:K4748"/>
    <mergeCell ref="L4748:N4748"/>
    <mergeCell ref="O4748:P4748"/>
    <mergeCell ref="D4745:H4745"/>
    <mergeCell ref="I4745:K4745"/>
    <mergeCell ref="L4745:N4745"/>
    <mergeCell ref="O4745:P4745"/>
    <mergeCell ref="D4746:H4746"/>
    <mergeCell ref="I4746:K4746"/>
    <mergeCell ref="L4746:N4746"/>
    <mergeCell ref="O4746:P4746"/>
    <mergeCell ref="D4743:H4743"/>
    <mergeCell ref="I4743:K4743"/>
    <mergeCell ref="L4743:N4743"/>
    <mergeCell ref="O4743:P4743"/>
    <mergeCell ref="D4744:H4744"/>
    <mergeCell ref="I4744:K4744"/>
    <mergeCell ref="L4744:N4744"/>
    <mergeCell ref="O4744:P4744"/>
    <mergeCell ref="D4741:H4741"/>
    <mergeCell ref="I4741:K4741"/>
    <mergeCell ref="L4741:N4741"/>
    <mergeCell ref="O4741:P4741"/>
    <mergeCell ref="D4742:H4742"/>
    <mergeCell ref="I4742:K4742"/>
    <mergeCell ref="L4742:N4742"/>
    <mergeCell ref="O4742:P4742"/>
    <mergeCell ref="D4739:H4739"/>
    <mergeCell ref="I4739:K4739"/>
    <mergeCell ref="L4739:N4739"/>
    <mergeCell ref="O4739:P4739"/>
    <mergeCell ref="D4740:H4740"/>
    <mergeCell ref="I4740:K4740"/>
    <mergeCell ref="L4740:N4740"/>
    <mergeCell ref="O4740:P4740"/>
    <mergeCell ref="D4737:H4737"/>
    <mergeCell ref="I4737:K4737"/>
    <mergeCell ref="L4737:N4737"/>
    <mergeCell ref="O4737:P4737"/>
    <mergeCell ref="D4738:H4738"/>
    <mergeCell ref="I4738:K4738"/>
    <mergeCell ref="L4738:N4738"/>
    <mergeCell ref="O4738:P4738"/>
    <mergeCell ref="D4735:H4735"/>
    <mergeCell ref="I4735:K4735"/>
    <mergeCell ref="L4735:N4735"/>
    <mergeCell ref="O4735:P4735"/>
    <mergeCell ref="D4736:H4736"/>
    <mergeCell ref="I4736:K4736"/>
    <mergeCell ref="L4736:N4736"/>
    <mergeCell ref="O4736:P4736"/>
    <mergeCell ref="D4733:H4733"/>
    <mergeCell ref="I4733:K4733"/>
    <mergeCell ref="L4733:N4733"/>
    <mergeCell ref="O4733:P4733"/>
    <mergeCell ref="D4734:H4734"/>
    <mergeCell ref="I4734:K4734"/>
    <mergeCell ref="L4734:N4734"/>
    <mergeCell ref="O4734:P4734"/>
    <mergeCell ref="D4731:H4731"/>
    <mergeCell ref="I4731:K4731"/>
    <mergeCell ref="L4731:N4731"/>
    <mergeCell ref="O4731:P4731"/>
    <mergeCell ref="D4732:H4732"/>
    <mergeCell ref="I4732:K4732"/>
    <mergeCell ref="L4732:N4732"/>
    <mergeCell ref="O4732:P4732"/>
    <mergeCell ref="C4729:H4729"/>
    <mergeCell ref="I4729:K4729"/>
    <mergeCell ref="L4729:N4729"/>
    <mergeCell ref="O4729:P4729"/>
    <mergeCell ref="D4730:H4730"/>
    <mergeCell ref="I4730:K4730"/>
    <mergeCell ref="L4730:N4730"/>
    <mergeCell ref="O4730:P4730"/>
    <mergeCell ref="D4727:H4727"/>
    <mergeCell ref="I4727:K4727"/>
    <mergeCell ref="L4727:N4727"/>
    <mergeCell ref="O4727:P4727"/>
    <mergeCell ref="C4728:H4728"/>
    <mergeCell ref="I4728:K4728"/>
    <mergeCell ref="L4728:N4728"/>
    <mergeCell ref="O4728:P4728"/>
    <mergeCell ref="D4725:H4725"/>
    <mergeCell ref="I4725:K4725"/>
    <mergeCell ref="L4725:N4725"/>
    <mergeCell ref="O4725:P4725"/>
    <mergeCell ref="D4726:H4726"/>
    <mergeCell ref="I4726:K4726"/>
    <mergeCell ref="L4726:N4726"/>
    <mergeCell ref="O4726:P4726"/>
    <mergeCell ref="D4723:H4723"/>
    <mergeCell ref="I4723:K4723"/>
    <mergeCell ref="L4723:N4723"/>
    <mergeCell ref="O4723:P4723"/>
    <mergeCell ref="D4724:H4724"/>
    <mergeCell ref="I4724:K4724"/>
    <mergeCell ref="L4724:N4724"/>
    <mergeCell ref="O4724:P4724"/>
    <mergeCell ref="D4721:H4721"/>
    <mergeCell ref="I4721:K4721"/>
    <mergeCell ref="L4721:N4721"/>
    <mergeCell ref="O4721:P4721"/>
    <mergeCell ref="D4722:H4722"/>
    <mergeCell ref="I4722:K4722"/>
    <mergeCell ref="L4722:N4722"/>
    <mergeCell ref="O4722:P4722"/>
    <mergeCell ref="D4719:H4719"/>
    <mergeCell ref="I4719:K4719"/>
    <mergeCell ref="L4719:N4719"/>
    <mergeCell ref="O4719:P4719"/>
    <mergeCell ref="D4720:H4720"/>
    <mergeCell ref="I4720:K4720"/>
    <mergeCell ref="L4720:N4720"/>
    <mergeCell ref="O4720:P4720"/>
    <mergeCell ref="D4717:H4717"/>
    <mergeCell ref="I4717:K4717"/>
    <mergeCell ref="L4717:N4717"/>
    <mergeCell ref="O4717:P4717"/>
    <mergeCell ref="D4718:H4718"/>
    <mergeCell ref="I4718:K4718"/>
    <mergeCell ref="L4718:N4718"/>
    <mergeCell ref="O4718:P4718"/>
    <mergeCell ref="D4715:H4715"/>
    <mergeCell ref="I4715:K4715"/>
    <mergeCell ref="L4715:N4715"/>
    <mergeCell ref="O4715:P4715"/>
    <mergeCell ref="D4716:H4716"/>
    <mergeCell ref="I4716:K4716"/>
    <mergeCell ref="L4716:N4716"/>
    <mergeCell ref="O4716:P4716"/>
    <mergeCell ref="D4713:H4713"/>
    <mergeCell ref="I4713:K4713"/>
    <mergeCell ref="L4713:N4713"/>
    <mergeCell ref="O4713:P4713"/>
    <mergeCell ref="D4714:H4714"/>
    <mergeCell ref="I4714:K4714"/>
    <mergeCell ref="L4714:N4714"/>
    <mergeCell ref="O4714:P4714"/>
    <mergeCell ref="D4711:H4711"/>
    <mergeCell ref="I4711:K4711"/>
    <mergeCell ref="L4711:N4711"/>
    <mergeCell ref="O4711:P4711"/>
    <mergeCell ref="D4712:H4712"/>
    <mergeCell ref="I4712:K4712"/>
    <mergeCell ref="L4712:N4712"/>
    <mergeCell ref="O4712:P4712"/>
    <mergeCell ref="D4709:H4709"/>
    <mergeCell ref="I4709:K4709"/>
    <mergeCell ref="L4709:N4709"/>
    <mergeCell ref="O4709:P4709"/>
    <mergeCell ref="D4710:H4710"/>
    <mergeCell ref="I4710:K4710"/>
    <mergeCell ref="L4710:N4710"/>
    <mergeCell ref="O4710:P4710"/>
    <mergeCell ref="D4707:H4707"/>
    <mergeCell ref="I4707:K4707"/>
    <mergeCell ref="L4707:N4707"/>
    <mergeCell ref="O4707:P4707"/>
    <mergeCell ref="D4708:H4708"/>
    <mergeCell ref="I4708:K4708"/>
    <mergeCell ref="L4708:N4708"/>
    <mergeCell ref="O4708:P4708"/>
    <mergeCell ref="D4705:H4705"/>
    <mergeCell ref="I4705:K4705"/>
    <mergeCell ref="L4705:N4705"/>
    <mergeCell ref="O4705:P4705"/>
    <mergeCell ref="D4706:H4706"/>
    <mergeCell ref="I4706:K4706"/>
    <mergeCell ref="L4706:N4706"/>
    <mergeCell ref="O4706:P4706"/>
    <mergeCell ref="D4703:H4703"/>
    <mergeCell ref="I4703:K4703"/>
    <mergeCell ref="L4703:N4703"/>
    <mergeCell ref="O4703:P4703"/>
    <mergeCell ref="D4704:H4704"/>
    <mergeCell ref="I4704:K4704"/>
    <mergeCell ref="L4704:N4704"/>
    <mergeCell ref="O4704:P4704"/>
    <mergeCell ref="D4701:H4701"/>
    <mergeCell ref="I4701:K4701"/>
    <mergeCell ref="L4701:N4701"/>
    <mergeCell ref="O4701:P4701"/>
    <mergeCell ref="D4702:H4702"/>
    <mergeCell ref="I4702:K4702"/>
    <mergeCell ref="L4702:N4702"/>
    <mergeCell ref="O4702:P4702"/>
    <mergeCell ref="D4699:H4699"/>
    <mergeCell ref="I4699:K4699"/>
    <mergeCell ref="L4699:N4699"/>
    <mergeCell ref="O4699:P4699"/>
    <mergeCell ref="D4700:H4700"/>
    <mergeCell ref="I4700:K4700"/>
    <mergeCell ref="L4700:N4700"/>
    <mergeCell ref="O4700:P4700"/>
    <mergeCell ref="C4697:H4697"/>
    <mergeCell ref="I4697:K4697"/>
    <mergeCell ref="L4697:N4697"/>
    <mergeCell ref="O4697:P4697"/>
    <mergeCell ref="C4698:H4698"/>
    <mergeCell ref="I4698:K4698"/>
    <mergeCell ref="L4698:N4698"/>
    <mergeCell ref="O4698:P4698"/>
    <mergeCell ref="D4695:H4695"/>
    <mergeCell ref="I4695:K4695"/>
    <mergeCell ref="L4695:N4695"/>
    <mergeCell ref="O4695:P4695"/>
    <mergeCell ref="D4696:H4696"/>
    <mergeCell ref="I4696:K4696"/>
    <mergeCell ref="L4696:N4696"/>
    <mergeCell ref="O4696:P4696"/>
    <mergeCell ref="D4693:H4693"/>
    <mergeCell ref="I4693:K4693"/>
    <mergeCell ref="L4693:N4693"/>
    <mergeCell ref="O4693:P4693"/>
    <mergeCell ref="D4694:H4694"/>
    <mergeCell ref="I4694:K4694"/>
    <mergeCell ref="L4694:N4694"/>
    <mergeCell ref="O4694:P4694"/>
    <mergeCell ref="D4691:H4691"/>
    <mergeCell ref="I4691:K4691"/>
    <mergeCell ref="L4691:N4691"/>
    <mergeCell ref="O4691:P4691"/>
    <mergeCell ref="D4692:H4692"/>
    <mergeCell ref="I4692:K4692"/>
    <mergeCell ref="L4692:N4692"/>
    <mergeCell ref="O4692:P4692"/>
    <mergeCell ref="D4689:H4689"/>
    <mergeCell ref="I4689:K4689"/>
    <mergeCell ref="L4689:N4689"/>
    <mergeCell ref="O4689:P4689"/>
    <mergeCell ref="D4690:H4690"/>
    <mergeCell ref="I4690:K4690"/>
    <mergeCell ref="L4690:N4690"/>
    <mergeCell ref="O4690:P4690"/>
    <mergeCell ref="D4687:H4687"/>
    <mergeCell ref="I4687:K4687"/>
    <mergeCell ref="L4687:N4687"/>
    <mergeCell ref="O4687:P4687"/>
    <mergeCell ref="D4688:H4688"/>
    <mergeCell ref="I4688:K4688"/>
    <mergeCell ref="L4688:N4688"/>
    <mergeCell ref="O4688:P4688"/>
    <mergeCell ref="D4685:H4685"/>
    <mergeCell ref="I4685:K4685"/>
    <mergeCell ref="L4685:N4685"/>
    <mergeCell ref="O4685:P4685"/>
    <mergeCell ref="D4686:H4686"/>
    <mergeCell ref="I4686:K4686"/>
    <mergeCell ref="L4686:N4686"/>
    <mergeCell ref="O4686:P4686"/>
    <mergeCell ref="D4683:H4683"/>
    <mergeCell ref="I4683:K4683"/>
    <mergeCell ref="L4683:N4683"/>
    <mergeCell ref="O4683:P4683"/>
    <mergeCell ref="D4684:H4684"/>
    <mergeCell ref="I4684:K4684"/>
    <mergeCell ref="L4684:N4684"/>
    <mergeCell ref="O4684:P4684"/>
    <mergeCell ref="D4681:H4681"/>
    <mergeCell ref="I4681:K4681"/>
    <mergeCell ref="L4681:N4681"/>
    <mergeCell ref="O4681:P4681"/>
    <mergeCell ref="D4682:H4682"/>
    <mergeCell ref="I4682:K4682"/>
    <mergeCell ref="L4682:N4682"/>
    <mergeCell ref="O4682:P4682"/>
    <mergeCell ref="D4679:H4679"/>
    <mergeCell ref="I4679:K4679"/>
    <mergeCell ref="L4679:N4679"/>
    <mergeCell ref="O4679:P4679"/>
    <mergeCell ref="D4680:H4680"/>
    <mergeCell ref="I4680:K4680"/>
    <mergeCell ref="L4680:N4680"/>
    <mergeCell ref="O4680:P4680"/>
    <mergeCell ref="D4677:H4677"/>
    <mergeCell ref="I4677:K4677"/>
    <mergeCell ref="L4677:N4677"/>
    <mergeCell ref="O4677:P4677"/>
    <mergeCell ref="D4678:H4678"/>
    <mergeCell ref="I4678:K4678"/>
    <mergeCell ref="L4678:N4678"/>
    <mergeCell ref="O4678:P4678"/>
    <mergeCell ref="D4675:H4675"/>
    <mergeCell ref="I4675:K4675"/>
    <mergeCell ref="L4675:N4675"/>
    <mergeCell ref="O4675:P4675"/>
    <mergeCell ref="D4676:H4676"/>
    <mergeCell ref="I4676:K4676"/>
    <mergeCell ref="L4676:N4676"/>
    <mergeCell ref="O4676:P4676"/>
    <mergeCell ref="D4673:H4673"/>
    <mergeCell ref="I4673:K4673"/>
    <mergeCell ref="L4673:N4673"/>
    <mergeCell ref="O4673:P4673"/>
    <mergeCell ref="D4674:H4674"/>
    <mergeCell ref="I4674:K4674"/>
    <mergeCell ref="L4674:N4674"/>
    <mergeCell ref="O4674:P4674"/>
    <mergeCell ref="D4671:H4671"/>
    <mergeCell ref="I4671:K4671"/>
    <mergeCell ref="L4671:N4671"/>
    <mergeCell ref="O4671:P4671"/>
    <mergeCell ref="D4672:H4672"/>
    <mergeCell ref="I4672:K4672"/>
    <mergeCell ref="L4672:N4672"/>
    <mergeCell ref="O4672:P4672"/>
    <mergeCell ref="C4669:H4669"/>
    <mergeCell ref="I4669:K4669"/>
    <mergeCell ref="L4669:N4669"/>
    <mergeCell ref="O4669:P4669"/>
    <mergeCell ref="C4670:H4670"/>
    <mergeCell ref="I4670:K4670"/>
    <mergeCell ref="L4670:N4670"/>
    <mergeCell ref="O4670:P4670"/>
    <mergeCell ref="D4667:H4667"/>
    <mergeCell ref="I4667:K4667"/>
    <mergeCell ref="L4667:N4667"/>
    <mergeCell ref="O4667:P4667"/>
    <mergeCell ref="D4668:H4668"/>
    <mergeCell ref="I4668:K4668"/>
    <mergeCell ref="L4668:N4668"/>
    <mergeCell ref="O4668:P4668"/>
    <mergeCell ref="C4665:H4665"/>
    <mergeCell ref="I4665:K4665"/>
    <mergeCell ref="L4665:N4665"/>
    <mergeCell ref="O4665:P4665"/>
    <mergeCell ref="C4666:H4666"/>
    <mergeCell ref="I4666:K4666"/>
    <mergeCell ref="L4666:N4666"/>
    <mergeCell ref="O4666:P4666"/>
    <mergeCell ref="D4663:H4663"/>
    <mergeCell ref="I4663:K4663"/>
    <mergeCell ref="L4663:N4663"/>
    <mergeCell ref="O4663:P4663"/>
    <mergeCell ref="D4664:H4664"/>
    <mergeCell ref="I4664:K4664"/>
    <mergeCell ref="L4664:N4664"/>
    <mergeCell ref="O4664:P4664"/>
    <mergeCell ref="D4661:H4661"/>
    <mergeCell ref="I4661:K4661"/>
    <mergeCell ref="L4661:N4661"/>
    <mergeCell ref="O4661:P4661"/>
    <mergeCell ref="D4662:H4662"/>
    <mergeCell ref="I4662:K4662"/>
    <mergeCell ref="L4662:N4662"/>
    <mergeCell ref="O4662:P4662"/>
    <mergeCell ref="C4659:H4659"/>
    <mergeCell ref="I4659:K4659"/>
    <mergeCell ref="L4659:N4659"/>
    <mergeCell ref="O4659:P4659"/>
    <mergeCell ref="D4660:H4660"/>
    <mergeCell ref="I4660:K4660"/>
    <mergeCell ref="L4660:N4660"/>
    <mergeCell ref="O4660:P4660"/>
    <mergeCell ref="D4657:H4657"/>
    <mergeCell ref="I4657:K4657"/>
    <mergeCell ref="L4657:N4657"/>
    <mergeCell ref="O4657:P4657"/>
    <mergeCell ref="C4658:H4658"/>
    <mergeCell ref="I4658:K4658"/>
    <mergeCell ref="L4658:N4658"/>
    <mergeCell ref="O4658:P4658"/>
    <mergeCell ref="D4655:H4655"/>
    <mergeCell ref="I4655:K4655"/>
    <mergeCell ref="L4655:N4655"/>
    <mergeCell ref="O4655:P4655"/>
    <mergeCell ref="D4656:H4656"/>
    <mergeCell ref="I4656:K4656"/>
    <mergeCell ref="L4656:N4656"/>
    <mergeCell ref="O4656:P4656"/>
    <mergeCell ref="D4653:H4653"/>
    <mergeCell ref="I4653:K4653"/>
    <mergeCell ref="L4653:N4653"/>
    <mergeCell ref="O4653:P4653"/>
    <mergeCell ref="D4654:H4654"/>
    <mergeCell ref="I4654:K4654"/>
    <mergeCell ref="L4654:N4654"/>
    <mergeCell ref="O4654:P4654"/>
    <mergeCell ref="D4651:H4651"/>
    <mergeCell ref="I4651:K4651"/>
    <mergeCell ref="L4651:N4651"/>
    <mergeCell ref="O4651:P4651"/>
    <mergeCell ref="D4652:H4652"/>
    <mergeCell ref="I4652:K4652"/>
    <mergeCell ref="L4652:N4652"/>
    <mergeCell ref="O4652:P4652"/>
    <mergeCell ref="D4649:H4649"/>
    <mergeCell ref="I4649:K4649"/>
    <mergeCell ref="L4649:N4649"/>
    <mergeCell ref="O4649:P4649"/>
    <mergeCell ref="D4650:H4650"/>
    <mergeCell ref="I4650:K4650"/>
    <mergeCell ref="L4650:N4650"/>
    <mergeCell ref="O4650:P4650"/>
    <mergeCell ref="D4647:H4647"/>
    <mergeCell ref="I4647:K4647"/>
    <mergeCell ref="L4647:N4647"/>
    <mergeCell ref="O4647:P4647"/>
    <mergeCell ref="D4648:H4648"/>
    <mergeCell ref="I4648:K4648"/>
    <mergeCell ref="L4648:N4648"/>
    <mergeCell ref="O4648:P4648"/>
    <mergeCell ref="D4645:H4645"/>
    <mergeCell ref="I4645:K4645"/>
    <mergeCell ref="L4645:N4645"/>
    <mergeCell ref="O4645:P4645"/>
    <mergeCell ref="D4646:H4646"/>
    <mergeCell ref="I4646:K4646"/>
    <mergeCell ref="L4646:N4646"/>
    <mergeCell ref="O4646:P4646"/>
    <mergeCell ref="D4643:H4643"/>
    <mergeCell ref="I4643:K4643"/>
    <mergeCell ref="L4643:N4643"/>
    <mergeCell ref="O4643:P4643"/>
    <mergeCell ref="D4644:H4644"/>
    <mergeCell ref="I4644:K4644"/>
    <mergeCell ref="L4644:N4644"/>
    <mergeCell ref="O4644:P4644"/>
    <mergeCell ref="D4641:H4641"/>
    <mergeCell ref="I4641:K4641"/>
    <mergeCell ref="L4641:N4641"/>
    <mergeCell ref="O4641:P4641"/>
    <mergeCell ref="D4642:H4642"/>
    <mergeCell ref="I4642:K4642"/>
    <mergeCell ref="L4642:N4642"/>
    <mergeCell ref="O4642:P4642"/>
    <mergeCell ref="D4639:H4639"/>
    <mergeCell ref="I4639:K4639"/>
    <mergeCell ref="L4639:N4639"/>
    <mergeCell ref="O4639:P4639"/>
    <mergeCell ref="D4640:H4640"/>
    <mergeCell ref="I4640:K4640"/>
    <mergeCell ref="L4640:N4640"/>
    <mergeCell ref="O4640:P4640"/>
    <mergeCell ref="D4637:H4637"/>
    <mergeCell ref="I4637:K4637"/>
    <mergeCell ref="L4637:N4637"/>
    <mergeCell ref="O4637:P4637"/>
    <mergeCell ref="D4638:H4638"/>
    <mergeCell ref="I4638:K4638"/>
    <mergeCell ref="L4638:N4638"/>
    <mergeCell ref="O4638:P4638"/>
    <mergeCell ref="D4635:H4635"/>
    <mergeCell ref="I4635:K4635"/>
    <mergeCell ref="L4635:N4635"/>
    <mergeCell ref="O4635:P4635"/>
    <mergeCell ref="D4636:H4636"/>
    <mergeCell ref="I4636:K4636"/>
    <mergeCell ref="L4636:N4636"/>
    <mergeCell ref="O4636:P4636"/>
    <mergeCell ref="D4633:H4633"/>
    <mergeCell ref="I4633:K4633"/>
    <mergeCell ref="L4633:N4633"/>
    <mergeCell ref="O4633:P4633"/>
    <mergeCell ref="D4634:H4634"/>
    <mergeCell ref="I4634:K4634"/>
    <mergeCell ref="L4634:N4634"/>
    <mergeCell ref="O4634:P4634"/>
    <mergeCell ref="D4631:H4631"/>
    <mergeCell ref="I4631:K4631"/>
    <mergeCell ref="L4631:N4631"/>
    <mergeCell ref="O4631:P4631"/>
    <mergeCell ref="D4632:H4632"/>
    <mergeCell ref="I4632:K4632"/>
    <mergeCell ref="L4632:N4632"/>
    <mergeCell ref="O4632:P4632"/>
    <mergeCell ref="D4629:H4629"/>
    <mergeCell ref="I4629:K4629"/>
    <mergeCell ref="L4629:N4629"/>
    <mergeCell ref="O4629:P4629"/>
    <mergeCell ref="D4630:H4630"/>
    <mergeCell ref="I4630:K4630"/>
    <mergeCell ref="L4630:N4630"/>
    <mergeCell ref="O4630:P4630"/>
    <mergeCell ref="D4627:H4627"/>
    <mergeCell ref="I4627:K4627"/>
    <mergeCell ref="L4627:N4627"/>
    <mergeCell ref="O4627:P4627"/>
    <mergeCell ref="D4628:H4628"/>
    <mergeCell ref="I4628:K4628"/>
    <mergeCell ref="L4628:N4628"/>
    <mergeCell ref="O4628:P4628"/>
    <mergeCell ref="D4625:H4625"/>
    <mergeCell ref="I4625:K4625"/>
    <mergeCell ref="L4625:N4625"/>
    <mergeCell ref="O4625:P4625"/>
    <mergeCell ref="D4626:H4626"/>
    <mergeCell ref="I4626:K4626"/>
    <mergeCell ref="L4626:N4626"/>
    <mergeCell ref="O4626:P4626"/>
    <mergeCell ref="D4623:H4623"/>
    <mergeCell ref="I4623:K4623"/>
    <mergeCell ref="L4623:N4623"/>
    <mergeCell ref="O4623:P4623"/>
    <mergeCell ref="D4624:H4624"/>
    <mergeCell ref="I4624:K4624"/>
    <mergeCell ref="L4624:N4624"/>
    <mergeCell ref="O4624:P4624"/>
    <mergeCell ref="D4621:H4621"/>
    <mergeCell ref="I4621:K4621"/>
    <mergeCell ref="L4621:N4621"/>
    <mergeCell ref="O4621:P4621"/>
    <mergeCell ref="D4622:H4622"/>
    <mergeCell ref="I4622:K4622"/>
    <mergeCell ref="L4622:N4622"/>
    <mergeCell ref="O4622:P4622"/>
    <mergeCell ref="D4619:H4619"/>
    <mergeCell ref="I4619:K4619"/>
    <mergeCell ref="L4619:N4619"/>
    <mergeCell ref="O4619:P4619"/>
    <mergeCell ref="D4620:H4620"/>
    <mergeCell ref="I4620:K4620"/>
    <mergeCell ref="L4620:N4620"/>
    <mergeCell ref="O4620:P4620"/>
    <mergeCell ref="D4617:H4617"/>
    <mergeCell ref="I4617:K4617"/>
    <mergeCell ref="L4617:N4617"/>
    <mergeCell ref="O4617:P4617"/>
    <mergeCell ref="D4618:H4618"/>
    <mergeCell ref="I4618:K4618"/>
    <mergeCell ref="L4618:N4618"/>
    <mergeCell ref="O4618:P4618"/>
    <mergeCell ref="D4615:H4615"/>
    <mergeCell ref="I4615:K4615"/>
    <mergeCell ref="L4615:N4615"/>
    <mergeCell ref="O4615:P4615"/>
    <mergeCell ref="D4616:H4616"/>
    <mergeCell ref="I4616:K4616"/>
    <mergeCell ref="L4616:N4616"/>
    <mergeCell ref="O4616:P4616"/>
    <mergeCell ref="D4613:H4613"/>
    <mergeCell ref="I4613:K4613"/>
    <mergeCell ref="L4613:N4613"/>
    <mergeCell ref="O4613:P4613"/>
    <mergeCell ref="D4614:H4614"/>
    <mergeCell ref="I4614:K4614"/>
    <mergeCell ref="L4614:N4614"/>
    <mergeCell ref="O4614:P4614"/>
    <mergeCell ref="D4611:H4611"/>
    <mergeCell ref="I4611:K4611"/>
    <mergeCell ref="L4611:N4611"/>
    <mergeCell ref="O4611:P4611"/>
    <mergeCell ref="D4612:H4612"/>
    <mergeCell ref="I4612:K4612"/>
    <mergeCell ref="L4612:N4612"/>
    <mergeCell ref="O4612:P4612"/>
    <mergeCell ref="D4609:H4609"/>
    <mergeCell ref="I4609:K4609"/>
    <mergeCell ref="L4609:N4609"/>
    <mergeCell ref="O4609:P4609"/>
    <mergeCell ref="D4610:H4610"/>
    <mergeCell ref="I4610:K4610"/>
    <mergeCell ref="L4610:N4610"/>
    <mergeCell ref="O4610:P4610"/>
    <mergeCell ref="D4607:H4607"/>
    <mergeCell ref="I4607:K4607"/>
    <mergeCell ref="L4607:N4607"/>
    <mergeCell ref="O4607:P4607"/>
    <mergeCell ref="D4608:H4608"/>
    <mergeCell ref="I4608:K4608"/>
    <mergeCell ref="L4608:N4608"/>
    <mergeCell ref="O4608:P4608"/>
    <mergeCell ref="D4605:H4605"/>
    <mergeCell ref="I4605:K4605"/>
    <mergeCell ref="L4605:N4605"/>
    <mergeCell ref="O4605:P4605"/>
    <mergeCell ref="D4606:H4606"/>
    <mergeCell ref="I4606:K4606"/>
    <mergeCell ref="L4606:N4606"/>
    <mergeCell ref="O4606:P4606"/>
    <mergeCell ref="D4603:H4603"/>
    <mergeCell ref="I4603:K4603"/>
    <mergeCell ref="L4603:N4603"/>
    <mergeCell ref="O4603:P4603"/>
    <mergeCell ref="D4604:H4604"/>
    <mergeCell ref="I4604:K4604"/>
    <mergeCell ref="L4604:N4604"/>
    <mergeCell ref="O4604:P4604"/>
    <mergeCell ref="D4601:H4601"/>
    <mergeCell ref="I4601:K4601"/>
    <mergeCell ref="L4601:N4601"/>
    <mergeCell ref="O4601:P4601"/>
    <mergeCell ref="D4602:H4602"/>
    <mergeCell ref="I4602:K4602"/>
    <mergeCell ref="L4602:N4602"/>
    <mergeCell ref="O4602:P4602"/>
    <mergeCell ref="D4599:H4599"/>
    <mergeCell ref="I4599:K4599"/>
    <mergeCell ref="L4599:N4599"/>
    <mergeCell ref="O4599:P4599"/>
    <mergeCell ref="D4600:H4600"/>
    <mergeCell ref="I4600:K4600"/>
    <mergeCell ref="L4600:N4600"/>
    <mergeCell ref="O4600:P4600"/>
    <mergeCell ref="D4597:H4597"/>
    <mergeCell ref="I4597:K4597"/>
    <mergeCell ref="L4597:N4597"/>
    <mergeCell ref="O4597:P4597"/>
    <mergeCell ref="D4598:H4598"/>
    <mergeCell ref="I4598:K4598"/>
    <mergeCell ref="L4598:N4598"/>
    <mergeCell ref="O4598:P4598"/>
    <mergeCell ref="D4595:H4595"/>
    <mergeCell ref="I4595:K4595"/>
    <mergeCell ref="L4595:N4595"/>
    <mergeCell ref="O4595:P4595"/>
    <mergeCell ref="D4596:H4596"/>
    <mergeCell ref="I4596:K4596"/>
    <mergeCell ref="L4596:N4596"/>
    <mergeCell ref="O4596:P4596"/>
    <mergeCell ref="D4593:H4593"/>
    <mergeCell ref="I4593:K4593"/>
    <mergeCell ref="L4593:N4593"/>
    <mergeCell ref="O4593:P4593"/>
    <mergeCell ref="D4594:H4594"/>
    <mergeCell ref="I4594:K4594"/>
    <mergeCell ref="L4594:N4594"/>
    <mergeCell ref="O4594:P4594"/>
    <mergeCell ref="D4591:H4591"/>
    <mergeCell ref="I4591:K4591"/>
    <mergeCell ref="L4591:N4591"/>
    <mergeCell ref="O4591:P4591"/>
    <mergeCell ref="D4592:H4592"/>
    <mergeCell ref="I4592:K4592"/>
    <mergeCell ref="L4592:N4592"/>
    <mergeCell ref="O4592:P4592"/>
    <mergeCell ref="D4589:H4589"/>
    <mergeCell ref="I4589:K4589"/>
    <mergeCell ref="L4589:N4589"/>
    <mergeCell ref="O4589:P4589"/>
    <mergeCell ref="D4590:H4590"/>
    <mergeCell ref="I4590:K4590"/>
    <mergeCell ref="L4590:N4590"/>
    <mergeCell ref="O4590:P4590"/>
    <mergeCell ref="D4587:H4587"/>
    <mergeCell ref="I4587:K4587"/>
    <mergeCell ref="L4587:N4587"/>
    <mergeCell ref="O4587:P4587"/>
    <mergeCell ref="D4588:H4588"/>
    <mergeCell ref="I4588:K4588"/>
    <mergeCell ref="L4588:N4588"/>
    <mergeCell ref="O4588:P4588"/>
    <mergeCell ref="D4585:H4585"/>
    <mergeCell ref="I4585:K4585"/>
    <mergeCell ref="L4585:N4585"/>
    <mergeCell ref="O4585:P4585"/>
    <mergeCell ref="D4586:H4586"/>
    <mergeCell ref="I4586:K4586"/>
    <mergeCell ref="L4586:N4586"/>
    <mergeCell ref="O4586:P4586"/>
    <mergeCell ref="D4583:H4583"/>
    <mergeCell ref="I4583:K4583"/>
    <mergeCell ref="L4583:N4583"/>
    <mergeCell ref="O4583:P4583"/>
    <mergeCell ref="D4584:H4584"/>
    <mergeCell ref="I4584:K4584"/>
    <mergeCell ref="L4584:N4584"/>
    <mergeCell ref="O4584:P4584"/>
    <mergeCell ref="D4581:H4581"/>
    <mergeCell ref="I4581:K4581"/>
    <mergeCell ref="L4581:N4581"/>
    <mergeCell ref="O4581:P4581"/>
    <mergeCell ref="D4582:H4582"/>
    <mergeCell ref="I4582:K4582"/>
    <mergeCell ref="L4582:N4582"/>
    <mergeCell ref="O4582:P4582"/>
    <mergeCell ref="D4579:H4579"/>
    <mergeCell ref="I4579:K4579"/>
    <mergeCell ref="L4579:N4579"/>
    <mergeCell ref="O4579:P4579"/>
    <mergeCell ref="D4580:H4580"/>
    <mergeCell ref="I4580:K4580"/>
    <mergeCell ref="L4580:N4580"/>
    <mergeCell ref="O4580:P4580"/>
    <mergeCell ref="D4577:H4577"/>
    <mergeCell ref="I4577:K4577"/>
    <mergeCell ref="L4577:N4577"/>
    <mergeCell ref="O4577:P4577"/>
    <mergeCell ref="D4578:H4578"/>
    <mergeCell ref="I4578:K4578"/>
    <mergeCell ref="L4578:N4578"/>
    <mergeCell ref="O4578:P4578"/>
    <mergeCell ref="D4575:H4575"/>
    <mergeCell ref="I4575:K4575"/>
    <mergeCell ref="L4575:N4575"/>
    <mergeCell ref="O4575:P4575"/>
    <mergeCell ref="D4576:H4576"/>
    <mergeCell ref="I4576:K4576"/>
    <mergeCell ref="L4576:N4576"/>
    <mergeCell ref="O4576:P4576"/>
    <mergeCell ref="D4573:H4573"/>
    <mergeCell ref="I4573:K4573"/>
    <mergeCell ref="L4573:N4573"/>
    <mergeCell ref="O4573:P4573"/>
    <mergeCell ref="D4574:H4574"/>
    <mergeCell ref="I4574:K4574"/>
    <mergeCell ref="L4574:N4574"/>
    <mergeCell ref="O4574:P4574"/>
    <mergeCell ref="D4571:H4571"/>
    <mergeCell ref="I4571:K4571"/>
    <mergeCell ref="L4571:N4571"/>
    <mergeCell ref="O4571:P4571"/>
    <mergeCell ref="D4572:H4572"/>
    <mergeCell ref="I4572:K4572"/>
    <mergeCell ref="L4572:N4572"/>
    <mergeCell ref="O4572:P4572"/>
    <mergeCell ref="D4569:H4569"/>
    <mergeCell ref="I4569:K4569"/>
    <mergeCell ref="L4569:N4569"/>
    <mergeCell ref="O4569:P4569"/>
    <mergeCell ref="D4570:H4570"/>
    <mergeCell ref="I4570:K4570"/>
    <mergeCell ref="L4570:N4570"/>
    <mergeCell ref="O4570:P4570"/>
    <mergeCell ref="D4567:H4567"/>
    <mergeCell ref="I4567:K4567"/>
    <mergeCell ref="L4567:N4567"/>
    <mergeCell ref="O4567:P4567"/>
    <mergeCell ref="D4568:H4568"/>
    <mergeCell ref="I4568:K4568"/>
    <mergeCell ref="L4568:N4568"/>
    <mergeCell ref="O4568:P4568"/>
    <mergeCell ref="D4565:H4565"/>
    <mergeCell ref="I4565:K4565"/>
    <mergeCell ref="L4565:N4565"/>
    <mergeCell ref="O4565:P4565"/>
    <mergeCell ref="D4566:H4566"/>
    <mergeCell ref="I4566:K4566"/>
    <mergeCell ref="L4566:N4566"/>
    <mergeCell ref="O4566:P4566"/>
    <mergeCell ref="D4563:H4563"/>
    <mergeCell ref="I4563:K4563"/>
    <mergeCell ref="L4563:N4563"/>
    <mergeCell ref="O4563:P4563"/>
    <mergeCell ref="D4564:H4564"/>
    <mergeCell ref="I4564:K4564"/>
    <mergeCell ref="L4564:N4564"/>
    <mergeCell ref="O4564:P4564"/>
    <mergeCell ref="D4561:H4561"/>
    <mergeCell ref="I4561:K4561"/>
    <mergeCell ref="L4561:N4561"/>
    <mergeCell ref="O4561:P4561"/>
    <mergeCell ref="D4562:H4562"/>
    <mergeCell ref="I4562:K4562"/>
    <mergeCell ref="L4562:N4562"/>
    <mergeCell ref="O4562:P4562"/>
    <mergeCell ref="D4559:H4559"/>
    <mergeCell ref="I4559:K4559"/>
    <mergeCell ref="L4559:N4559"/>
    <mergeCell ref="O4559:P4559"/>
    <mergeCell ref="D4560:H4560"/>
    <mergeCell ref="I4560:K4560"/>
    <mergeCell ref="L4560:N4560"/>
    <mergeCell ref="O4560:P4560"/>
    <mergeCell ref="D4557:H4557"/>
    <mergeCell ref="I4557:K4557"/>
    <mergeCell ref="L4557:N4557"/>
    <mergeCell ref="O4557:P4557"/>
    <mergeCell ref="D4558:H4558"/>
    <mergeCell ref="I4558:K4558"/>
    <mergeCell ref="L4558:N4558"/>
    <mergeCell ref="O4558:P4558"/>
    <mergeCell ref="D4555:H4555"/>
    <mergeCell ref="I4555:K4555"/>
    <mergeCell ref="L4555:N4555"/>
    <mergeCell ref="O4555:P4555"/>
    <mergeCell ref="D4556:H4556"/>
    <mergeCell ref="I4556:K4556"/>
    <mergeCell ref="L4556:N4556"/>
    <mergeCell ref="O4556:P4556"/>
    <mergeCell ref="D4553:H4553"/>
    <mergeCell ref="I4553:K4553"/>
    <mergeCell ref="L4553:N4553"/>
    <mergeCell ref="O4553:P4553"/>
    <mergeCell ref="D4554:H4554"/>
    <mergeCell ref="I4554:K4554"/>
    <mergeCell ref="L4554:N4554"/>
    <mergeCell ref="O4554:P4554"/>
    <mergeCell ref="D4551:H4551"/>
    <mergeCell ref="I4551:K4551"/>
    <mergeCell ref="L4551:N4551"/>
    <mergeCell ref="O4551:P4551"/>
    <mergeCell ref="D4552:H4552"/>
    <mergeCell ref="I4552:K4552"/>
    <mergeCell ref="L4552:N4552"/>
    <mergeCell ref="O4552:P4552"/>
    <mergeCell ref="D4549:H4549"/>
    <mergeCell ref="I4549:K4549"/>
    <mergeCell ref="L4549:N4549"/>
    <mergeCell ref="O4549:P4549"/>
    <mergeCell ref="D4550:H4550"/>
    <mergeCell ref="I4550:K4550"/>
    <mergeCell ref="L4550:N4550"/>
    <mergeCell ref="O4550:P4550"/>
    <mergeCell ref="D4547:H4547"/>
    <mergeCell ref="I4547:K4547"/>
    <mergeCell ref="L4547:N4547"/>
    <mergeCell ref="O4547:P4547"/>
    <mergeCell ref="D4548:H4548"/>
    <mergeCell ref="I4548:K4548"/>
    <mergeCell ref="L4548:N4548"/>
    <mergeCell ref="O4548:P4548"/>
    <mergeCell ref="D4545:H4545"/>
    <mergeCell ref="I4545:K4545"/>
    <mergeCell ref="L4545:N4545"/>
    <mergeCell ref="O4545:P4545"/>
    <mergeCell ref="D4546:H4546"/>
    <mergeCell ref="I4546:K4546"/>
    <mergeCell ref="L4546:N4546"/>
    <mergeCell ref="O4546:P4546"/>
    <mergeCell ref="B4543:H4543"/>
    <mergeCell ref="I4543:K4543"/>
    <mergeCell ref="L4543:N4543"/>
    <mergeCell ref="O4543:P4543"/>
    <mergeCell ref="C4544:H4544"/>
    <mergeCell ref="I4544:K4544"/>
    <mergeCell ref="L4544:N4544"/>
    <mergeCell ref="O4544:P4544"/>
    <mergeCell ref="C4541:H4541"/>
    <mergeCell ref="I4541:K4541"/>
    <mergeCell ref="L4541:N4541"/>
    <mergeCell ref="O4541:P4541"/>
    <mergeCell ref="B4542:H4542"/>
    <mergeCell ref="I4542:K4542"/>
    <mergeCell ref="L4542:N4542"/>
    <mergeCell ref="O4542:P4542"/>
    <mergeCell ref="D4539:H4539"/>
    <mergeCell ref="I4539:K4539"/>
    <mergeCell ref="L4539:N4539"/>
    <mergeCell ref="O4539:P4539"/>
    <mergeCell ref="D4540:H4540"/>
    <mergeCell ref="I4540:K4540"/>
    <mergeCell ref="L4540:N4540"/>
    <mergeCell ref="O4540:P4540"/>
    <mergeCell ref="D4537:H4537"/>
    <mergeCell ref="I4537:K4537"/>
    <mergeCell ref="L4537:N4537"/>
    <mergeCell ref="O4537:P4537"/>
    <mergeCell ref="D4538:H4538"/>
    <mergeCell ref="I4538:K4538"/>
    <mergeCell ref="L4538:N4538"/>
    <mergeCell ref="O4538:P4538"/>
    <mergeCell ref="D4535:H4535"/>
    <mergeCell ref="I4535:K4535"/>
    <mergeCell ref="L4535:N4535"/>
    <mergeCell ref="O4535:P4535"/>
    <mergeCell ref="D4536:H4536"/>
    <mergeCell ref="I4536:K4536"/>
    <mergeCell ref="L4536:N4536"/>
    <mergeCell ref="O4536:P4536"/>
    <mergeCell ref="B4533:H4533"/>
    <mergeCell ref="I4533:K4533"/>
    <mergeCell ref="L4533:N4533"/>
    <mergeCell ref="O4533:P4533"/>
    <mergeCell ref="C4534:H4534"/>
    <mergeCell ref="I4534:K4534"/>
    <mergeCell ref="L4534:N4534"/>
    <mergeCell ref="O4534:P4534"/>
    <mergeCell ref="C4531:H4531"/>
    <mergeCell ref="I4531:K4531"/>
    <mergeCell ref="L4531:N4531"/>
    <mergeCell ref="O4531:P4531"/>
    <mergeCell ref="B4532:H4532"/>
    <mergeCell ref="I4532:K4532"/>
    <mergeCell ref="L4532:N4532"/>
    <mergeCell ref="O4532:P4532"/>
    <mergeCell ref="D4529:H4529"/>
    <mergeCell ref="I4529:K4529"/>
    <mergeCell ref="L4529:N4529"/>
    <mergeCell ref="O4529:P4529"/>
    <mergeCell ref="D4530:H4530"/>
    <mergeCell ref="I4530:K4530"/>
    <mergeCell ref="L4530:N4530"/>
    <mergeCell ref="O4530:P4530"/>
    <mergeCell ref="D4527:H4527"/>
    <mergeCell ref="I4527:K4527"/>
    <mergeCell ref="L4527:N4527"/>
    <mergeCell ref="O4527:P4527"/>
    <mergeCell ref="D4528:H4528"/>
    <mergeCell ref="I4528:K4528"/>
    <mergeCell ref="L4528:N4528"/>
    <mergeCell ref="O4528:P4528"/>
    <mergeCell ref="D4525:H4525"/>
    <mergeCell ref="I4525:K4525"/>
    <mergeCell ref="L4525:N4525"/>
    <mergeCell ref="O4525:P4525"/>
    <mergeCell ref="D4526:H4526"/>
    <mergeCell ref="I4526:K4526"/>
    <mergeCell ref="L4526:N4526"/>
    <mergeCell ref="O4526:P4526"/>
    <mergeCell ref="D4523:H4523"/>
    <mergeCell ref="I4523:K4523"/>
    <mergeCell ref="L4523:N4523"/>
    <mergeCell ref="O4523:P4523"/>
    <mergeCell ref="D4524:H4524"/>
    <mergeCell ref="I4524:K4524"/>
    <mergeCell ref="L4524:N4524"/>
    <mergeCell ref="O4524:P4524"/>
    <mergeCell ref="D4521:H4521"/>
    <mergeCell ref="I4521:K4521"/>
    <mergeCell ref="L4521:N4521"/>
    <mergeCell ref="O4521:P4521"/>
    <mergeCell ref="D4522:H4522"/>
    <mergeCell ref="I4522:K4522"/>
    <mergeCell ref="L4522:N4522"/>
    <mergeCell ref="O4522:P4522"/>
    <mergeCell ref="D4519:H4519"/>
    <mergeCell ref="I4519:K4519"/>
    <mergeCell ref="L4519:N4519"/>
    <mergeCell ref="O4519:P4519"/>
    <mergeCell ref="D4520:H4520"/>
    <mergeCell ref="I4520:K4520"/>
    <mergeCell ref="L4520:N4520"/>
    <mergeCell ref="O4520:P4520"/>
    <mergeCell ref="D4517:H4517"/>
    <mergeCell ref="I4517:K4517"/>
    <mergeCell ref="L4517:N4517"/>
    <mergeCell ref="O4517:P4517"/>
    <mergeCell ref="D4518:H4518"/>
    <mergeCell ref="I4518:K4518"/>
    <mergeCell ref="L4518:N4518"/>
    <mergeCell ref="O4518:P4518"/>
    <mergeCell ref="D4515:H4515"/>
    <mergeCell ref="I4515:K4515"/>
    <mergeCell ref="L4515:N4515"/>
    <mergeCell ref="O4515:P4515"/>
    <mergeCell ref="D4516:H4516"/>
    <mergeCell ref="I4516:K4516"/>
    <mergeCell ref="L4516:N4516"/>
    <mergeCell ref="O4516:P4516"/>
    <mergeCell ref="D4513:H4513"/>
    <mergeCell ref="I4513:K4513"/>
    <mergeCell ref="L4513:N4513"/>
    <mergeCell ref="O4513:P4513"/>
    <mergeCell ref="D4514:H4514"/>
    <mergeCell ref="I4514:K4514"/>
    <mergeCell ref="L4514:N4514"/>
    <mergeCell ref="O4514:P4514"/>
    <mergeCell ref="D4511:H4511"/>
    <mergeCell ref="I4511:K4511"/>
    <mergeCell ref="L4511:N4511"/>
    <mergeCell ref="O4511:P4511"/>
    <mergeCell ref="D4512:H4512"/>
    <mergeCell ref="I4512:K4512"/>
    <mergeCell ref="L4512:N4512"/>
    <mergeCell ref="O4512:P4512"/>
    <mergeCell ref="D4509:H4509"/>
    <mergeCell ref="I4509:K4509"/>
    <mergeCell ref="L4509:N4509"/>
    <mergeCell ref="O4509:P4509"/>
    <mergeCell ref="D4510:H4510"/>
    <mergeCell ref="I4510:K4510"/>
    <mergeCell ref="L4510:N4510"/>
    <mergeCell ref="O4510:P4510"/>
    <mergeCell ref="D4507:H4507"/>
    <mergeCell ref="I4507:K4507"/>
    <mergeCell ref="L4507:N4507"/>
    <mergeCell ref="O4507:P4507"/>
    <mergeCell ref="D4508:H4508"/>
    <mergeCell ref="I4508:K4508"/>
    <mergeCell ref="L4508:N4508"/>
    <mergeCell ref="O4508:P4508"/>
    <mergeCell ref="D4505:H4505"/>
    <mergeCell ref="I4505:K4505"/>
    <mergeCell ref="L4505:N4505"/>
    <mergeCell ref="O4505:P4505"/>
    <mergeCell ref="D4506:H4506"/>
    <mergeCell ref="I4506:K4506"/>
    <mergeCell ref="L4506:N4506"/>
    <mergeCell ref="O4506:P4506"/>
    <mergeCell ref="D4503:H4503"/>
    <mergeCell ref="I4503:K4503"/>
    <mergeCell ref="L4503:N4503"/>
    <mergeCell ref="O4503:P4503"/>
    <mergeCell ref="D4504:H4504"/>
    <mergeCell ref="I4504:K4504"/>
    <mergeCell ref="L4504:N4504"/>
    <mergeCell ref="O4504:P4504"/>
    <mergeCell ref="D4501:H4501"/>
    <mergeCell ref="I4501:K4501"/>
    <mergeCell ref="L4501:N4501"/>
    <mergeCell ref="O4501:P4501"/>
    <mergeCell ref="D4502:H4502"/>
    <mergeCell ref="I4502:K4502"/>
    <mergeCell ref="L4502:N4502"/>
    <mergeCell ref="O4502:P4502"/>
    <mergeCell ref="D4499:H4499"/>
    <mergeCell ref="I4499:K4499"/>
    <mergeCell ref="L4499:N4499"/>
    <mergeCell ref="O4499:P4499"/>
    <mergeCell ref="D4500:H4500"/>
    <mergeCell ref="I4500:K4500"/>
    <mergeCell ref="L4500:N4500"/>
    <mergeCell ref="O4500:P4500"/>
    <mergeCell ref="D4497:H4497"/>
    <mergeCell ref="I4497:K4497"/>
    <mergeCell ref="L4497:N4497"/>
    <mergeCell ref="O4497:P4497"/>
    <mergeCell ref="D4498:H4498"/>
    <mergeCell ref="I4498:K4498"/>
    <mergeCell ref="L4498:N4498"/>
    <mergeCell ref="O4498:P4498"/>
    <mergeCell ref="D4495:H4495"/>
    <mergeCell ref="I4495:K4495"/>
    <mergeCell ref="L4495:N4495"/>
    <mergeCell ref="O4495:P4495"/>
    <mergeCell ref="D4496:H4496"/>
    <mergeCell ref="I4496:K4496"/>
    <mergeCell ref="L4496:N4496"/>
    <mergeCell ref="O4496:P4496"/>
    <mergeCell ref="D4493:H4493"/>
    <mergeCell ref="I4493:K4493"/>
    <mergeCell ref="L4493:N4493"/>
    <mergeCell ref="O4493:P4493"/>
    <mergeCell ref="D4494:H4494"/>
    <mergeCell ref="I4494:K4494"/>
    <mergeCell ref="L4494:N4494"/>
    <mergeCell ref="O4494:P4494"/>
    <mergeCell ref="D4491:H4491"/>
    <mergeCell ref="I4491:K4491"/>
    <mergeCell ref="L4491:N4491"/>
    <mergeCell ref="O4491:P4491"/>
    <mergeCell ref="D4492:H4492"/>
    <mergeCell ref="I4492:K4492"/>
    <mergeCell ref="L4492:N4492"/>
    <mergeCell ref="O4492:P4492"/>
    <mergeCell ref="D4489:H4489"/>
    <mergeCell ref="I4489:K4489"/>
    <mergeCell ref="L4489:N4489"/>
    <mergeCell ref="O4489:P4489"/>
    <mergeCell ref="D4490:H4490"/>
    <mergeCell ref="I4490:K4490"/>
    <mergeCell ref="L4490:N4490"/>
    <mergeCell ref="O4490:P4490"/>
    <mergeCell ref="D4487:H4487"/>
    <mergeCell ref="I4487:K4487"/>
    <mergeCell ref="L4487:N4487"/>
    <mergeCell ref="O4487:P4487"/>
    <mergeCell ref="D4488:H4488"/>
    <mergeCell ref="I4488:K4488"/>
    <mergeCell ref="L4488:N4488"/>
    <mergeCell ref="O4488:P4488"/>
    <mergeCell ref="D4485:H4485"/>
    <mergeCell ref="I4485:K4485"/>
    <mergeCell ref="L4485:N4485"/>
    <mergeCell ref="O4485:P4485"/>
    <mergeCell ref="D4486:H4486"/>
    <mergeCell ref="I4486:K4486"/>
    <mergeCell ref="L4486:N4486"/>
    <mergeCell ref="O4486:P4486"/>
    <mergeCell ref="D4483:H4483"/>
    <mergeCell ref="I4483:K4483"/>
    <mergeCell ref="L4483:N4483"/>
    <mergeCell ref="O4483:P4483"/>
    <mergeCell ref="D4484:H4484"/>
    <mergeCell ref="I4484:K4484"/>
    <mergeCell ref="L4484:N4484"/>
    <mergeCell ref="O4484:P4484"/>
    <mergeCell ref="D4481:H4481"/>
    <mergeCell ref="I4481:K4481"/>
    <mergeCell ref="L4481:N4481"/>
    <mergeCell ref="O4481:P4481"/>
    <mergeCell ref="D4482:H4482"/>
    <mergeCell ref="I4482:K4482"/>
    <mergeCell ref="L4482:N4482"/>
    <mergeCell ref="O4482:P4482"/>
    <mergeCell ref="C4479:H4479"/>
    <mergeCell ref="I4479:K4479"/>
    <mergeCell ref="L4479:N4479"/>
    <mergeCell ref="O4479:P4479"/>
    <mergeCell ref="D4480:H4480"/>
    <mergeCell ref="I4480:K4480"/>
    <mergeCell ref="L4480:N4480"/>
    <mergeCell ref="O4480:P4480"/>
    <mergeCell ref="D4477:H4477"/>
    <mergeCell ref="I4477:K4477"/>
    <mergeCell ref="L4477:N4477"/>
    <mergeCell ref="O4477:P4477"/>
    <mergeCell ref="C4478:H4478"/>
    <mergeCell ref="I4478:K4478"/>
    <mergeCell ref="L4478:N4478"/>
    <mergeCell ref="O4478:P4478"/>
    <mergeCell ref="D4475:H4475"/>
    <mergeCell ref="I4475:K4475"/>
    <mergeCell ref="L4475:N4475"/>
    <mergeCell ref="O4475:P4475"/>
    <mergeCell ref="D4476:H4476"/>
    <mergeCell ref="I4476:K4476"/>
    <mergeCell ref="L4476:N4476"/>
    <mergeCell ref="O4476:P4476"/>
    <mergeCell ref="D4473:H4473"/>
    <mergeCell ref="I4473:K4473"/>
    <mergeCell ref="L4473:N4473"/>
    <mergeCell ref="O4473:P4473"/>
    <mergeCell ref="D4474:H4474"/>
    <mergeCell ref="I4474:K4474"/>
    <mergeCell ref="L4474:N4474"/>
    <mergeCell ref="O4474:P4474"/>
    <mergeCell ref="D4471:H4471"/>
    <mergeCell ref="I4471:K4471"/>
    <mergeCell ref="L4471:N4471"/>
    <mergeCell ref="O4471:P4471"/>
    <mergeCell ref="D4472:H4472"/>
    <mergeCell ref="I4472:K4472"/>
    <mergeCell ref="L4472:N4472"/>
    <mergeCell ref="O4472:P4472"/>
    <mergeCell ref="D4469:H4469"/>
    <mergeCell ref="I4469:K4469"/>
    <mergeCell ref="L4469:N4469"/>
    <mergeCell ref="O4469:P4469"/>
    <mergeCell ref="D4470:H4470"/>
    <mergeCell ref="I4470:K4470"/>
    <mergeCell ref="L4470:N4470"/>
    <mergeCell ref="O4470:P4470"/>
    <mergeCell ref="D4467:H4467"/>
    <mergeCell ref="I4467:K4467"/>
    <mergeCell ref="L4467:N4467"/>
    <mergeCell ref="O4467:P4467"/>
    <mergeCell ref="D4468:H4468"/>
    <mergeCell ref="I4468:K4468"/>
    <mergeCell ref="L4468:N4468"/>
    <mergeCell ref="O4468:P4468"/>
    <mergeCell ref="C4465:H4465"/>
    <mergeCell ref="I4465:K4465"/>
    <mergeCell ref="L4465:N4465"/>
    <mergeCell ref="O4465:P4465"/>
    <mergeCell ref="C4466:H4466"/>
    <mergeCell ref="I4466:K4466"/>
    <mergeCell ref="L4466:N4466"/>
    <mergeCell ref="O4466:P4466"/>
    <mergeCell ref="D4463:H4463"/>
    <mergeCell ref="I4463:K4463"/>
    <mergeCell ref="L4463:N4463"/>
    <mergeCell ref="O4463:P4463"/>
    <mergeCell ref="D4464:H4464"/>
    <mergeCell ref="I4464:K4464"/>
    <mergeCell ref="L4464:N4464"/>
    <mergeCell ref="O4464:P4464"/>
    <mergeCell ref="D4461:H4461"/>
    <mergeCell ref="I4461:K4461"/>
    <mergeCell ref="L4461:N4461"/>
    <mergeCell ref="O4461:P4461"/>
    <mergeCell ref="D4462:H4462"/>
    <mergeCell ref="I4462:K4462"/>
    <mergeCell ref="L4462:N4462"/>
    <mergeCell ref="O4462:P4462"/>
    <mergeCell ref="D4459:H4459"/>
    <mergeCell ref="I4459:K4459"/>
    <mergeCell ref="L4459:N4459"/>
    <mergeCell ref="O4459:P4459"/>
    <mergeCell ref="D4460:H4460"/>
    <mergeCell ref="I4460:K4460"/>
    <mergeCell ref="L4460:N4460"/>
    <mergeCell ref="O4460:P4460"/>
    <mergeCell ref="D4457:H4457"/>
    <mergeCell ref="I4457:K4457"/>
    <mergeCell ref="L4457:N4457"/>
    <mergeCell ref="O4457:P4457"/>
    <mergeCell ref="D4458:H4458"/>
    <mergeCell ref="I4458:K4458"/>
    <mergeCell ref="L4458:N4458"/>
    <mergeCell ref="O4458:P4458"/>
    <mergeCell ref="D4455:H4455"/>
    <mergeCell ref="I4455:K4455"/>
    <mergeCell ref="L4455:N4455"/>
    <mergeCell ref="O4455:P4455"/>
    <mergeCell ref="D4456:H4456"/>
    <mergeCell ref="I4456:K4456"/>
    <mergeCell ref="L4456:N4456"/>
    <mergeCell ref="O4456:P4456"/>
    <mergeCell ref="C4453:H4453"/>
    <mergeCell ref="I4453:K4453"/>
    <mergeCell ref="L4453:N4453"/>
    <mergeCell ref="O4453:P4453"/>
    <mergeCell ref="D4454:H4454"/>
    <mergeCell ref="I4454:K4454"/>
    <mergeCell ref="L4454:N4454"/>
    <mergeCell ref="O4454:P4454"/>
    <mergeCell ref="B4451:H4451"/>
    <mergeCell ref="I4451:K4451"/>
    <mergeCell ref="L4451:N4451"/>
    <mergeCell ref="O4451:P4451"/>
    <mergeCell ref="B4452:H4452"/>
    <mergeCell ref="I4452:K4452"/>
    <mergeCell ref="L4452:N4452"/>
    <mergeCell ref="O4452:P4452"/>
    <mergeCell ref="D4449:H4449"/>
    <mergeCell ref="I4449:K4449"/>
    <mergeCell ref="L4449:N4449"/>
    <mergeCell ref="O4449:P4449"/>
    <mergeCell ref="C4450:H4450"/>
    <mergeCell ref="I4450:K4450"/>
    <mergeCell ref="L4450:N4450"/>
    <mergeCell ref="O4450:P4450"/>
    <mergeCell ref="D4447:H4447"/>
    <mergeCell ref="I4447:K4447"/>
    <mergeCell ref="L4447:N4447"/>
    <mergeCell ref="O4447:P4447"/>
    <mergeCell ref="D4448:H4448"/>
    <mergeCell ref="I4448:K4448"/>
    <mergeCell ref="L4448:N4448"/>
    <mergeCell ref="O4448:P4448"/>
    <mergeCell ref="D4445:H4445"/>
    <mergeCell ref="I4445:K4445"/>
    <mergeCell ref="L4445:N4445"/>
    <mergeCell ref="O4445:P4445"/>
    <mergeCell ref="D4446:H4446"/>
    <mergeCell ref="I4446:K4446"/>
    <mergeCell ref="L4446:N4446"/>
    <mergeCell ref="O4446:P4446"/>
    <mergeCell ref="D4443:H4443"/>
    <mergeCell ref="I4443:K4443"/>
    <mergeCell ref="L4443:N4443"/>
    <mergeCell ref="O4443:P4443"/>
    <mergeCell ref="D4444:H4444"/>
    <mergeCell ref="I4444:K4444"/>
    <mergeCell ref="L4444:N4444"/>
    <mergeCell ref="O4444:P4444"/>
    <mergeCell ref="D4441:H4441"/>
    <mergeCell ref="I4441:K4441"/>
    <mergeCell ref="L4441:N4441"/>
    <mergeCell ref="O4441:P4441"/>
    <mergeCell ref="D4442:H4442"/>
    <mergeCell ref="I4442:K4442"/>
    <mergeCell ref="L4442:N4442"/>
    <mergeCell ref="O4442:P4442"/>
    <mergeCell ref="D4439:H4439"/>
    <mergeCell ref="I4439:K4439"/>
    <mergeCell ref="L4439:N4439"/>
    <mergeCell ref="O4439:P4439"/>
    <mergeCell ref="D4440:H4440"/>
    <mergeCell ref="I4440:K4440"/>
    <mergeCell ref="L4440:N4440"/>
    <mergeCell ref="O4440:P4440"/>
    <mergeCell ref="D4437:H4437"/>
    <mergeCell ref="I4437:K4437"/>
    <mergeCell ref="L4437:N4437"/>
    <mergeCell ref="O4437:P4437"/>
    <mergeCell ref="D4438:H4438"/>
    <mergeCell ref="I4438:K4438"/>
    <mergeCell ref="L4438:N4438"/>
    <mergeCell ref="O4438:P4438"/>
    <mergeCell ref="D4435:H4435"/>
    <mergeCell ref="I4435:K4435"/>
    <mergeCell ref="L4435:N4435"/>
    <mergeCell ref="O4435:P4435"/>
    <mergeCell ref="D4436:H4436"/>
    <mergeCell ref="I4436:K4436"/>
    <mergeCell ref="L4436:N4436"/>
    <mergeCell ref="O4436:P4436"/>
    <mergeCell ref="D4433:H4433"/>
    <mergeCell ref="I4433:K4433"/>
    <mergeCell ref="L4433:N4433"/>
    <mergeCell ref="O4433:P4433"/>
    <mergeCell ref="D4434:H4434"/>
    <mergeCell ref="I4434:K4434"/>
    <mergeCell ref="L4434:N4434"/>
    <mergeCell ref="O4434:P4434"/>
    <mergeCell ref="D4431:H4431"/>
    <mergeCell ref="I4431:K4431"/>
    <mergeCell ref="L4431:N4431"/>
    <mergeCell ref="O4431:P4431"/>
    <mergeCell ref="D4432:H4432"/>
    <mergeCell ref="I4432:K4432"/>
    <mergeCell ref="L4432:N4432"/>
    <mergeCell ref="O4432:P4432"/>
    <mergeCell ref="D4429:H4429"/>
    <mergeCell ref="I4429:K4429"/>
    <mergeCell ref="L4429:N4429"/>
    <mergeCell ref="O4429:P4429"/>
    <mergeCell ref="D4430:H4430"/>
    <mergeCell ref="I4430:K4430"/>
    <mergeCell ref="L4430:N4430"/>
    <mergeCell ref="O4430:P4430"/>
    <mergeCell ref="D4427:H4427"/>
    <mergeCell ref="I4427:K4427"/>
    <mergeCell ref="L4427:N4427"/>
    <mergeCell ref="O4427:P4427"/>
    <mergeCell ref="D4428:H4428"/>
    <mergeCell ref="I4428:K4428"/>
    <mergeCell ref="L4428:N4428"/>
    <mergeCell ref="O4428:P4428"/>
    <mergeCell ref="D4425:H4425"/>
    <mergeCell ref="I4425:K4425"/>
    <mergeCell ref="L4425:N4425"/>
    <mergeCell ref="O4425:P4425"/>
    <mergeCell ref="D4426:H4426"/>
    <mergeCell ref="I4426:K4426"/>
    <mergeCell ref="L4426:N4426"/>
    <mergeCell ref="O4426:P4426"/>
    <mergeCell ref="D4423:H4423"/>
    <mergeCell ref="I4423:K4423"/>
    <mergeCell ref="L4423:N4423"/>
    <mergeCell ref="O4423:P4423"/>
    <mergeCell ref="D4424:H4424"/>
    <mergeCell ref="I4424:K4424"/>
    <mergeCell ref="L4424:N4424"/>
    <mergeCell ref="O4424:P4424"/>
    <mergeCell ref="D4421:H4421"/>
    <mergeCell ref="I4421:K4421"/>
    <mergeCell ref="L4421:N4421"/>
    <mergeCell ref="O4421:P4421"/>
    <mergeCell ref="D4422:H4422"/>
    <mergeCell ref="I4422:K4422"/>
    <mergeCell ref="L4422:N4422"/>
    <mergeCell ref="O4422:P4422"/>
    <mergeCell ref="D4419:H4419"/>
    <mergeCell ref="I4419:K4419"/>
    <mergeCell ref="L4419:N4419"/>
    <mergeCell ref="O4419:P4419"/>
    <mergeCell ref="D4420:H4420"/>
    <mergeCell ref="I4420:K4420"/>
    <mergeCell ref="L4420:N4420"/>
    <mergeCell ref="O4420:P4420"/>
    <mergeCell ref="D4417:H4417"/>
    <mergeCell ref="I4417:K4417"/>
    <mergeCell ref="L4417:N4417"/>
    <mergeCell ref="O4417:P4417"/>
    <mergeCell ref="D4418:H4418"/>
    <mergeCell ref="I4418:K4418"/>
    <mergeCell ref="L4418:N4418"/>
    <mergeCell ref="O4418:P4418"/>
    <mergeCell ref="D4415:H4415"/>
    <mergeCell ref="I4415:K4415"/>
    <mergeCell ref="L4415:N4415"/>
    <mergeCell ref="O4415:P4415"/>
    <mergeCell ref="D4416:H4416"/>
    <mergeCell ref="I4416:K4416"/>
    <mergeCell ref="L4416:N4416"/>
    <mergeCell ref="O4416:P4416"/>
    <mergeCell ref="D4413:H4413"/>
    <mergeCell ref="I4413:K4413"/>
    <mergeCell ref="L4413:N4413"/>
    <mergeCell ref="O4413:P4413"/>
    <mergeCell ref="D4414:H4414"/>
    <mergeCell ref="I4414:K4414"/>
    <mergeCell ref="L4414:N4414"/>
    <mergeCell ref="O4414:P4414"/>
    <mergeCell ref="D4411:H4411"/>
    <mergeCell ref="I4411:K4411"/>
    <mergeCell ref="L4411:N4411"/>
    <mergeCell ref="O4411:P4411"/>
    <mergeCell ref="D4412:H4412"/>
    <mergeCell ref="I4412:K4412"/>
    <mergeCell ref="L4412:N4412"/>
    <mergeCell ref="O4412:P4412"/>
    <mergeCell ref="D4409:H4409"/>
    <mergeCell ref="I4409:K4409"/>
    <mergeCell ref="L4409:N4409"/>
    <mergeCell ref="O4409:P4409"/>
    <mergeCell ref="D4410:H4410"/>
    <mergeCell ref="I4410:K4410"/>
    <mergeCell ref="L4410:N4410"/>
    <mergeCell ref="O4410:P4410"/>
    <mergeCell ref="D4407:H4407"/>
    <mergeCell ref="I4407:K4407"/>
    <mergeCell ref="L4407:N4407"/>
    <mergeCell ref="O4407:P4407"/>
    <mergeCell ref="D4408:H4408"/>
    <mergeCell ref="I4408:K4408"/>
    <mergeCell ref="L4408:N4408"/>
    <mergeCell ref="O4408:P4408"/>
    <mergeCell ref="D4405:H4405"/>
    <mergeCell ref="I4405:K4405"/>
    <mergeCell ref="L4405:N4405"/>
    <mergeCell ref="O4405:P4405"/>
    <mergeCell ref="D4406:H4406"/>
    <mergeCell ref="I4406:K4406"/>
    <mergeCell ref="L4406:N4406"/>
    <mergeCell ref="O4406:P4406"/>
    <mergeCell ref="D4403:H4403"/>
    <mergeCell ref="I4403:K4403"/>
    <mergeCell ref="L4403:N4403"/>
    <mergeCell ref="O4403:P4403"/>
    <mergeCell ref="D4404:H4404"/>
    <mergeCell ref="I4404:K4404"/>
    <mergeCell ref="L4404:N4404"/>
    <mergeCell ref="O4404:P4404"/>
    <mergeCell ref="D4401:H4401"/>
    <mergeCell ref="I4401:K4401"/>
    <mergeCell ref="L4401:N4401"/>
    <mergeCell ref="O4401:P4401"/>
    <mergeCell ref="D4402:H4402"/>
    <mergeCell ref="I4402:K4402"/>
    <mergeCell ref="L4402:N4402"/>
    <mergeCell ref="O4402:P4402"/>
    <mergeCell ref="D4399:H4399"/>
    <mergeCell ref="I4399:K4399"/>
    <mergeCell ref="L4399:N4399"/>
    <mergeCell ref="O4399:P4399"/>
    <mergeCell ref="D4400:H4400"/>
    <mergeCell ref="I4400:K4400"/>
    <mergeCell ref="L4400:N4400"/>
    <mergeCell ref="O4400:P4400"/>
    <mergeCell ref="D4397:H4397"/>
    <mergeCell ref="I4397:K4397"/>
    <mergeCell ref="L4397:N4397"/>
    <mergeCell ref="O4397:P4397"/>
    <mergeCell ref="D4398:H4398"/>
    <mergeCell ref="I4398:K4398"/>
    <mergeCell ref="L4398:N4398"/>
    <mergeCell ref="O4398:P4398"/>
    <mergeCell ref="D4395:H4395"/>
    <mergeCell ref="I4395:K4395"/>
    <mergeCell ref="L4395:N4395"/>
    <mergeCell ref="O4395:P4395"/>
    <mergeCell ref="D4396:H4396"/>
    <mergeCell ref="I4396:K4396"/>
    <mergeCell ref="L4396:N4396"/>
    <mergeCell ref="O4396:P4396"/>
    <mergeCell ref="D4393:H4393"/>
    <mergeCell ref="I4393:K4393"/>
    <mergeCell ref="L4393:N4393"/>
    <mergeCell ref="O4393:P4393"/>
    <mergeCell ref="D4394:H4394"/>
    <mergeCell ref="I4394:K4394"/>
    <mergeCell ref="L4394:N4394"/>
    <mergeCell ref="O4394:P4394"/>
    <mergeCell ref="D4391:H4391"/>
    <mergeCell ref="I4391:K4391"/>
    <mergeCell ref="L4391:N4391"/>
    <mergeCell ref="O4391:P4391"/>
    <mergeCell ref="D4392:H4392"/>
    <mergeCell ref="I4392:K4392"/>
    <mergeCell ref="L4392:N4392"/>
    <mergeCell ref="O4392:P4392"/>
    <mergeCell ref="D4389:H4389"/>
    <mergeCell ref="I4389:K4389"/>
    <mergeCell ref="L4389:N4389"/>
    <mergeCell ref="O4389:P4389"/>
    <mergeCell ref="D4390:H4390"/>
    <mergeCell ref="I4390:K4390"/>
    <mergeCell ref="L4390:N4390"/>
    <mergeCell ref="O4390:P4390"/>
    <mergeCell ref="D4387:H4387"/>
    <mergeCell ref="I4387:K4387"/>
    <mergeCell ref="L4387:N4387"/>
    <mergeCell ref="O4387:P4387"/>
    <mergeCell ref="D4388:H4388"/>
    <mergeCell ref="I4388:K4388"/>
    <mergeCell ref="L4388:N4388"/>
    <mergeCell ref="O4388:P4388"/>
    <mergeCell ref="D4385:H4385"/>
    <mergeCell ref="I4385:K4385"/>
    <mergeCell ref="L4385:N4385"/>
    <mergeCell ref="O4385:P4385"/>
    <mergeCell ref="D4386:H4386"/>
    <mergeCell ref="I4386:K4386"/>
    <mergeCell ref="L4386:N4386"/>
    <mergeCell ref="O4386:P4386"/>
    <mergeCell ref="D4383:H4383"/>
    <mergeCell ref="I4383:K4383"/>
    <mergeCell ref="L4383:N4383"/>
    <mergeCell ref="O4383:P4383"/>
    <mergeCell ref="D4384:H4384"/>
    <mergeCell ref="I4384:K4384"/>
    <mergeCell ref="L4384:N4384"/>
    <mergeCell ref="O4384:P4384"/>
    <mergeCell ref="D4381:H4381"/>
    <mergeCell ref="I4381:K4381"/>
    <mergeCell ref="L4381:N4381"/>
    <mergeCell ref="O4381:P4381"/>
    <mergeCell ref="D4382:H4382"/>
    <mergeCell ref="I4382:K4382"/>
    <mergeCell ref="L4382:N4382"/>
    <mergeCell ref="O4382:P4382"/>
    <mergeCell ref="D4379:H4379"/>
    <mergeCell ref="I4379:K4379"/>
    <mergeCell ref="L4379:N4379"/>
    <mergeCell ref="O4379:P4379"/>
    <mergeCell ref="D4380:H4380"/>
    <mergeCell ref="I4380:K4380"/>
    <mergeCell ref="L4380:N4380"/>
    <mergeCell ref="O4380:P4380"/>
    <mergeCell ref="D4377:H4377"/>
    <mergeCell ref="I4377:K4377"/>
    <mergeCell ref="L4377:N4377"/>
    <mergeCell ref="O4377:P4377"/>
    <mergeCell ref="D4378:H4378"/>
    <mergeCell ref="I4378:K4378"/>
    <mergeCell ref="L4378:N4378"/>
    <mergeCell ref="O4378:P4378"/>
    <mergeCell ref="D4375:H4375"/>
    <mergeCell ref="I4375:K4375"/>
    <mergeCell ref="L4375:N4375"/>
    <mergeCell ref="O4375:P4375"/>
    <mergeCell ref="D4376:H4376"/>
    <mergeCell ref="I4376:K4376"/>
    <mergeCell ref="L4376:N4376"/>
    <mergeCell ref="O4376:P4376"/>
    <mergeCell ref="D4373:H4373"/>
    <mergeCell ref="I4373:K4373"/>
    <mergeCell ref="L4373:N4373"/>
    <mergeCell ref="O4373:P4373"/>
    <mergeCell ref="D4374:H4374"/>
    <mergeCell ref="I4374:K4374"/>
    <mergeCell ref="L4374:N4374"/>
    <mergeCell ref="O4374:P4374"/>
    <mergeCell ref="D4371:H4371"/>
    <mergeCell ref="I4371:K4371"/>
    <mergeCell ref="L4371:N4371"/>
    <mergeCell ref="O4371:P4371"/>
    <mergeCell ref="D4372:H4372"/>
    <mergeCell ref="I4372:K4372"/>
    <mergeCell ref="L4372:N4372"/>
    <mergeCell ref="O4372:P4372"/>
    <mergeCell ref="D4369:H4369"/>
    <mergeCell ref="I4369:K4369"/>
    <mergeCell ref="L4369:N4369"/>
    <mergeCell ref="O4369:P4369"/>
    <mergeCell ref="D4370:H4370"/>
    <mergeCell ref="I4370:K4370"/>
    <mergeCell ref="L4370:N4370"/>
    <mergeCell ref="O4370:P4370"/>
    <mergeCell ref="D4367:H4367"/>
    <mergeCell ref="I4367:K4367"/>
    <mergeCell ref="L4367:N4367"/>
    <mergeCell ref="O4367:P4367"/>
    <mergeCell ref="D4368:H4368"/>
    <mergeCell ref="I4368:K4368"/>
    <mergeCell ref="L4368:N4368"/>
    <mergeCell ref="O4368:P4368"/>
    <mergeCell ref="D4365:H4365"/>
    <mergeCell ref="I4365:K4365"/>
    <mergeCell ref="L4365:N4365"/>
    <mergeCell ref="O4365:P4365"/>
    <mergeCell ref="D4366:H4366"/>
    <mergeCell ref="I4366:K4366"/>
    <mergeCell ref="L4366:N4366"/>
    <mergeCell ref="O4366:P4366"/>
    <mergeCell ref="D4363:H4363"/>
    <mergeCell ref="I4363:K4363"/>
    <mergeCell ref="L4363:N4363"/>
    <mergeCell ref="O4363:P4363"/>
    <mergeCell ref="D4364:H4364"/>
    <mergeCell ref="I4364:K4364"/>
    <mergeCell ref="L4364:N4364"/>
    <mergeCell ref="O4364:P4364"/>
    <mergeCell ref="D4361:H4361"/>
    <mergeCell ref="I4361:K4361"/>
    <mergeCell ref="L4361:N4361"/>
    <mergeCell ref="O4361:P4361"/>
    <mergeCell ref="D4362:H4362"/>
    <mergeCell ref="I4362:K4362"/>
    <mergeCell ref="L4362:N4362"/>
    <mergeCell ref="O4362:P4362"/>
    <mergeCell ref="D4359:H4359"/>
    <mergeCell ref="I4359:K4359"/>
    <mergeCell ref="L4359:N4359"/>
    <mergeCell ref="O4359:P4359"/>
    <mergeCell ref="D4360:H4360"/>
    <mergeCell ref="I4360:K4360"/>
    <mergeCell ref="L4360:N4360"/>
    <mergeCell ref="O4360:P4360"/>
    <mergeCell ref="D4357:H4357"/>
    <mergeCell ref="I4357:K4357"/>
    <mergeCell ref="L4357:N4357"/>
    <mergeCell ref="O4357:P4357"/>
    <mergeCell ref="D4358:H4358"/>
    <mergeCell ref="I4358:K4358"/>
    <mergeCell ref="L4358:N4358"/>
    <mergeCell ref="O4358:P4358"/>
    <mergeCell ref="D4355:H4355"/>
    <mergeCell ref="I4355:K4355"/>
    <mergeCell ref="L4355:N4355"/>
    <mergeCell ref="O4355:P4355"/>
    <mergeCell ref="D4356:H4356"/>
    <mergeCell ref="I4356:K4356"/>
    <mergeCell ref="L4356:N4356"/>
    <mergeCell ref="O4356:P4356"/>
    <mergeCell ref="D4353:H4353"/>
    <mergeCell ref="I4353:K4353"/>
    <mergeCell ref="L4353:N4353"/>
    <mergeCell ref="O4353:P4353"/>
    <mergeCell ref="D4354:H4354"/>
    <mergeCell ref="I4354:K4354"/>
    <mergeCell ref="L4354:N4354"/>
    <mergeCell ref="O4354:P4354"/>
    <mergeCell ref="D4351:H4351"/>
    <mergeCell ref="I4351:K4351"/>
    <mergeCell ref="L4351:N4351"/>
    <mergeCell ref="O4351:P4351"/>
    <mergeCell ref="D4352:H4352"/>
    <mergeCell ref="I4352:K4352"/>
    <mergeCell ref="L4352:N4352"/>
    <mergeCell ref="O4352:P4352"/>
    <mergeCell ref="D4349:H4349"/>
    <mergeCell ref="I4349:K4349"/>
    <mergeCell ref="L4349:N4349"/>
    <mergeCell ref="O4349:P4349"/>
    <mergeCell ref="D4350:H4350"/>
    <mergeCell ref="I4350:K4350"/>
    <mergeCell ref="L4350:N4350"/>
    <mergeCell ref="O4350:P4350"/>
    <mergeCell ref="D4347:H4347"/>
    <mergeCell ref="I4347:K4347"/>
    <mergeCell ref="L4347:N4347"/>
    <mergeCell ref="O4347:P4347"/>
    <mergeCell ref="D4348:H4348"/>
    <mergeCell ref="I4348:K4348"/>
    <mergeCell ref="L4348:N4348"/>
    <mergeCell ref="O4348:P4348"/>
    <mergeCell ref="D4345:H4345"/>
    <mergeCell ref="I4345:K4345"/>
    <mergeCell ref="L4345:N4345"/>
    <mergeCell ref="O4345:P4345"/>
    <mergeCell ref="D4346:H4346"/>
    <mergeCell ref="I4346:K4346"/>
    <mergeCell ref="L4346:N4346"/>
    <mergeCell ref="O4346:P4346"/>
    <mergeCell ref="D4343:H4343"/>
    <mergeCell ref="I4343:K4343"/>
    <mergeCell ref="L4343:N4343"/>
    <mergeCell ref="O4343:P4343"/>
    <mergeCell ref="D4344:H4344"/>
    <mergeCell ref="I4344:K4344"/>
    <mergeCell ref="L4344:N4344"/>
    <mergeCell ref="O4344:P4344"/>
    <mergeCell ref="D4341:H4341"/>
    <mergeCell ref="I4341:K4341"/>
    <mergeCell ref="L4341:N4341"/>
    <mergeCell ref="O4341:P4341"/>
    <mergeCell ref="D4342:H4342"/>
    <mergeCell ref="I4342:K4342"/>
    <mergeCell ref="L4342:N4342"/>
    <mergeCell ref="O4342:P4342"/>
    <mergeCell ref="D4339:H4339"/>
    <mergeCell ref="I4339:K4339"/>
    <mergeCell ref="L4339:N4339"/>
    <mergeCell ref="O4339:P4339"/>
    <mergeCell ref="D4340:H4340"/>
    <mergeCell ref="I4340:K4340"/>
    <mergeCell ref="L4340:N4340"/>
    <mergeCell ref="O4340:P4340"/>
    <mergeCell ref="D4337:H4337"/>
    <mergeCell ref="I4337:K4337"/>
    <mergeCell ref="L4337:N4337"/>
    <mergeCell ref="O4337:P4337"/>
    <mergeCell ref="D4338:H4338"/>
    <mergeCell ref="I4338:K4338"/>
    <mergeCell ref="L4338:N4338"/>
    <mergeCell ref="O4338:P4338"/>
    <mergeCell ref="D4335:H4335"/>
    <mergeCell ref="I4335:K4335"/>
    <mergeCell ref="L4335:N4335"/>
    <mergeCell ref="O4335:P4335"/>
    <mergeCell ref="D4336:H4336"/>
    <mergeCell ref="I4336:K4336"/>
    <mergeCell ref="L4336:N4336"/>
    <mergeCell ref="O4336:P4336"/>
    <mergeCell ref="D4333:H4333"/>
    <mergeCell ref="I4333:K4333"/>
    <mergeCell ref="L4333:N4333"/>
    <mergeCell ref="O4333:P4333"/>
    <mergeCell ref="D4334:H4334"/>
    <mergeCell ref="I4334:K4334"/>
    <mergeCell ref="L4334:N4334"/>
    <mergeCell ref="O4334:P4334"/>
    <mergeCell ref="D4331:H4331"/>
    <mergeCell ref="I4331:K4331"/>
    <mergeCell ref="L4331:N4331"/>
    <mergeCell ref="O4331:P4331"/>
    <mergeCell ref="D4332:H4332"/>
    <mergeCell ref="I4332:K4332"/>
    <mergeCell ref="L4332:N4332"/>
    <mergeCell ref="O4332:P4332"/>
    <mergeCell ref="D4329:H4329"/>
    <mergeCell ref="I4329:K4329"/>
    <mergeCell ref="L4329:N4329"/>
    <mergeCell ref="O4329:P4329"/>
    <mergeCell ref="D4330:H4330"/>
    <mergeCell ref="I4330:K4330"/>
    <mergeCell ref="L4330:N4330"/>
    <mergeCell ref="O4330:P4330"/>
    <mergeCell ref="D4327:H4327"/>
    <mergeCell ref="I4327:K4327"/>
    <mergeCell ref="L4327:N4327"/>
    <mergeCell ref="O4327:P4327"/>
    <mergeCell ref="D4328:H4328"/>
    <mergeCell ref="I4328:K4328"/>
    <mergeCell ref="L4328:N4328"/>
    <mergeCell ref="O4328:P4328"/>
    <mergeCell ref="D4325:H4325"/>
    <mergeCell ref="I4325:K4325"/>
    <mergeCell ref="L4325:N4325"/>
    <mergeCell ref="O4325:P4325"/>
    <mergeCell ref="D4326:H4326"/>
    <mergeCell ref="I4326:K4326"/>
    <mergeCell ref="L4326:N4326"/>
    <mergeCell ref="O4326:P4326"/>
    <mergeCell ref="D4323:H4323"/>
    <mergeCell ref="I4323:K4323"/>
    <mergeCell ref="L4323:N4323"/>
    <mergeCell ref="O4323:P4323"/>
    <mergeCell ref="D4324:H4324"/>
    <mergeCell ref="I4324:K4324"/>
    <mergeCell ref="L4324:N4324"/>
    <mergeCell ref="O4324:P4324"/>
    <mergeCell ref="D4321:H4321"/>
    <mergeCell ref="I4321:K4321"/>
    <mergeCell ref="L4321:N4321"/>
    <mergeCell ref="O4321:P4321"/>
    <mergeCell ref="D4322:H4322"/>
    <mergeCell ref="I4322:K4322"/>
    <mergeCell ref="L4322:N4322"/>
    <mergeCell ref="O4322:P4322"/>
    <mergeCell ref="D4319:H4319"/>
    <mergeCell ref="I4319:K4319"/>
    <mergeCell ref="L4319:N4319"/>
    <mergeCell ref="O4319:P4319"/>
    <mergeCell ref="D4320:H4320"/>
    <mergeCell ref="I4320:K4320"/>
    <mergeCell ref="L4320:N4320"/>
    <mergeCell ref="O4320:P4320"/>
    <mergeCell ref="D4317:H4317"/>
    <mergeCell ref="I4317:K4317"/>
    <mergeCell ref="L4317:N4317"/>
    <mergeCell ref="O4317:P4317"/>
    <mergeCell ref="D4318:H4318"/>
    <mergeCell ref="I4318:K4318"/>
    <mergeCell ref="L4318:N4318"/>
    <mergeCell ref="O4318:P4318"/>
    <mergeCell ref="D4315:H4315"/>
    <mergeCell ref="I4315:K4315"/>
    <mergeCell ref="L4315:N4315"/>
    <mergeCell ref="O4315:P4315"/>
    <mergeCell ref="D4316:H4316"/>
    <mergeCell ref="I4316:K4316"/>
    <mergeCell ref="L4316:N4316"/>
    <mergeCell ref="O4316:P4316"/>
    <mergeCell ref="D4313:H4313"/>
    <mergeCell ref="I4313:K4313"/>
    <mergeCell ref="L4313:N4313"/>
    <mergeCell ref="O4313:P4313"/>
    <mergeCell ref="D4314:H4314"/>
    <mergeCell ref="I4314:K4314"/>
    <mergeCell ref="L4314:N4314"/>
    <mergeCell ref="O4314:P4314"/>
    <mergeCell ref="D4311:H4311"/>
    <mergeCell ref="I4311:K4311"/>
    <mergeCell ref="L4311:N4311"/>
    <mergeCell ref="O4311:P4311"/>
    <mergeCell ref="D4312:H4312"/>
    <mergeCell ref="I4312:K4312"/>
    <mergeCell ref="L4312:N4312"/>
    <mergeCell ref="O4312:P4312"/>
    <mergeCell ref="D4309:H4309"/>
    <mergeCell ref="I4309:K4309"/>
    <mergeCell ref="L4309:N4309"/>
    <mergeCell ref="O4309:P4309"/>
    <mergeCell ref="D4310:H4310"/>
    <mergeCell ref="I4310:K4310"/>
    <mergeCell ref="L4310:N4310"/>
    <mergeCell ref="O4310:P4310"/>
    <mergeCell ref="D4307:H4307"/>
    <mergeCell ref="I4307:K4307"/>
    <mergeCell ref="L4307:N4307"/>
    <mergeCell ref="O4307:P4307"/>
    <mergeCell ref="D4308:H4308"/>
    <mergeCell ref="I4308:K4308"/>
    <mergeCell ref="L4308:N4308"/>
    <mergeCell ref="O4308:P4308"/>
    <mergeCell ref="D4305:H4305"/>
    <mergeCell ref="I4305:K4305"/>
    <mergeCell ref="L4305:N4305"/>
    <mergeCell ref="O4305:P4305"/>
    <mergeCell ref="D4306:H4306"/>
    <mergeCell ref="I4306:K4306"/>
    <mergeCell ref="L4306:N4306"/>
    <mergeCell ref="O4306:P4306"/>
    <mergeCell ref="D4303:H4303"/>
    <mergeCell ref="I4303:K4303"/>
    <mergeCell ref="L4303:N4303"/>
    <mergeCell ref="O4303:P4303"/>
    <mergeCell ref="D4304:H4304"/>
    <mergeCell ref="I4304:K4304"/>
    <mergeCell ref="L4304:N4304"/>
    <mergeCell ref="O4304:P4304"/>
    <mergeCell ref="D4301:H4301"/>
    <mergeCell ref="I4301:K4301"/>
    <mergeCell ref="L4301:N4301"/>
    <mergeCell ref="O4301:P4301"/>
    <mergeCell ref="D4302:H4302"/>
    <mergeCell ref="I4302:K4302"/>
    <mergeCell ref="L4302:N4302"/>
    <mergeCell ref="O4302:P4302"/>
    <mergeCell ref="D4299:H4299"/>
    <mergeCell ref="I4299:K4299"/>
    <mergeCell ref="L4299:N4299"/>
    <mergeCell ref="O4299:P4299"/>
    <mergeCell ref="D4300:H4300"/>
    <mergeCell ref="I4300:K4300"/>
    <mergeCell ref="L4300:N4300"/>
    <mergeCell ref="O4300:P4300"/>
    <mergeCell ref="D4297:H4297"/>
    <mergeCell ref="I4297:K4297"/>
    <mergeCell ref="L4297:N4297"/>
    <mergeCell ref="O4297:P4297"/>
    <mergeCell ref="D4298:H4298"/>
    <mergeCell ref="I4298:K4298"/>
    <mergeCell ref="L4298:N4298"/>
    <mergeCell ref="O4298:P4298"/>
    <mergeCell ref="D4295:H4295"/>
    <mergeCell ref="I4295:K4295"/>
    <mergeCell ref="L4295:N4295"/>
    <mergeCell ref="O4295:P4295"/>
    <mergeCell ref="D4296:H4296"/>
    <mergeCell ref="I4296:K4296"/>
    <mergeCell ref="L4296:N4296"/>
    <mergeCell ref="O4296:P4296"/>
    <mergeCell ref="D4293:H4293"/>
    <mergeCell ref="I4293:K4293"/>
    <mergeCell ref="L4293:N4293"/>
    <mergeCell ref="O4293:P4293"/>
    <mergeCell ref="D4294:H4294"/>
    <mergeCell ref="I4294:K4294"/>
    <mergeCell ref="L4294:N4294"/>
    <mergeCell ref="O4294:P4294"/>
    <mergeCell ref="D4291:H4291"/>
    <mergeCell ref="I4291:K4291"/>
    <mergeCell ref="L4291:N4291"/>
    <mergeCell ref="O4291:P4291"/>
    <mergeCell ref="D4292:H4292"/>
    <mergeCell ref="I4292:K4292"/>
    <mergeCell ref="L4292:N4292"/>
    <mergeCell ref="O4292:P4292"/>
    <mergeCell ref="D4289:H4289"/>
    <mergeCell ref="I4289:K4289"/>
    <mergeCell ref="L4289:N4289"/>
    <mergeCell ref="O4289:P4289"/>
    <mergeCell ref="D4290:H4290"/>
    <mergeCell ref="I4290:K4290"/>
    <mergeCell ref="L4290:N4290"/>
    <mergeCell ref="O4290:P4290"/>
    <mergeCell ref="D4287:H4287"/>
    <mergeCell ref="I4287:K4287"/>
    <mergeCell ref="L4287:N4287"/>
    <mergeCell ref="O4287:P4287"/>
    <mergeCell ref="D4288:H4288"/>
    <mergeCell ref="I4288:K4288"/>
    <mergeCell ref="L4288:N4288"/>
    <mergeCell ref="O4288:P4288"/>
    <mergeCell ref="D4285:H4285"/>
    <mergeCell ref="I4285:K4285"/>
    <mergeCell ref="L4285:N4285"/>
    <mergeCell ref="O4285:P4285"/>
    <mergeCell ref="D4286:H4286"/>
    <mergeCell ref="I4286:K4286"/>
    <mergeCell ref="L4286:N4286"/>
    <mergeCell ref="O4286:P4286"/>
    <mergeCell ref="D4283:H4283"/>
    <mergeCell ref="I4283:K4283"/>
    <mergeCell ref="L4283:N4283"/>
    <mergeCell ref="O4283:P4283"/>
    <mergeCell ref="D4284:H4284"/>
    <mergeCell ref="I4284:K4284"/>
    <mergeCell ref="L4284:N4284"/>
    <mergeCell ref="O4284:P4284"/>
    <mergeCell ref="D4281:H4281"/>
    <mergeCell ref="I4281:K4281"/>
    <mergeCell ref="L4281:N4281"/>
    <mergeCell ref="O4281:P4281"/>
    <mergeCell ref="D4282:H4282"/>
    <mergeCell ref="I4282:K4282"/>
    <mergeCell ref="L4282:N4282"/>
    <mergeCell ref="O4282:P4282"/>
    <mergeCell ref="D4279:H4279"/>
    <mergeCell ref="I4279:K4279"/>
    <mergeCell ref="L4279:N4279"/>
    <mergeCell ref="O4279:P4279"/>
    <mergeCell ref="D4280:H4280"/>
    <mergeCell ref="I4280:K4280"/>
    <mergeCell ref="L4280:N4280"/>
    <mergeCell ref="O4280:P4280"/>
    <mergeCell ref="D4277:H4277"/>
    <mergeCell ref="I4277:K4277"/>
    <mergeCell ref="L4277:N4277"/>
    <mergeCell ref="O4277:P4277"/>
    <mergeCell ref="D4278:H4278"/>
    <mergeCell ref="I4278:K4278"/>
    <mergeCell ref="L4278:N4278"/>
    <mergeCell ref="O4278:P4278"/>
    <mergeCell ref="D4275:H4275"/>
    <mergeCell ref="I4275:K4275"/>
    <mergeCell ref="L4275:N4275"/>
    <mergeCell ref="O4275:P4275"/>
    <mergeCell ref="D4276:H4276"/>
    <mergeCell ref="I4276:K4276"/>
    <mergeCell ref="L4276:N4276"/>
    <mergeCell ref="O4276:P4276"/>
    <mergeCell ref="D4273:H4273"/>
    <mergeCell ref="I4273:K4273"/>
    <mergeCell ref="L4273:N4273"/>
    <mergeCell ref="O4273:P4273"/>
    <mergeCell ref="D4274:H4274"/>
    <mergeCell ref="I4274:K4274"/>
    <mergeCell ref="L4274:N4274"/>
    <mergeCell ref="O4274:P4274"/>
    <mergeCell ref="D4271:H4271"/>
    <mergeCell ref="I4271:K4271"/>
    <mergeCell ref="L4271:N4271"/>
    <mergeCell ref="O4271:P4271"/>
    <mergeCell ref="D4272:H4272"/>
    <mergeCell ref="I4272:K4272"/>
    <mergeCell ref="L4272:N4272"/>
    <mergeCell ref="O4272:P4272"/>
    <mergeCell ref="D4269:H4269"/>
    <mergeCell ref="I4269:K4269"/>
    <mergeCell ref="L4269:N4269"/>
    <mergeCell ref="O4269:P4269"/>
    <mergeCell ref="D4270:H4270"/>
    <mergeCell ref="I4270:K4270"/>
    <mergeCell ref="L4270:N4270"/>
    <mergeCell ref="O4270:P4270"/>
    <mergeCell ref="D4267:H4267"/>
    <mergeCell ref="I4267:K4267"/>
    <mergeCell ref="L4267:N4267"/>
    <mergeCell ref="O4267:P4267"/>
    <mergeCell ref="D4268:H4268"/>
    <mergeCell ref="I4268:K4268"/>
    <mergeCell ref="L4268:N4268"/>
    <mergeCell ref="O4268:P4268"/>
    <mergeCell ref="D4265:H4265"/>
    <mergeCell ref="I4265:K4265"/>
    <mergeCell ref="L4265:N4265"/>
    <mergeCell ref="O4265:P4265"/>
    <mergeCell ref="D4266:H4266"/>
    <mergeCell ref="I4266:K4266"/>
    <mergeCell ref="L4266:N4266"/>
    <mergeCell ref="O4266:P4266"/>
    <mergeCell ref="D4263:H4263"/>
    <mergeCell ref="I4263:K4263"/>
    <mergeCell ref="L4263:N4263"/>
    <mergeCell ref="O4263:P4263"/>
    <mergeCell ref="D4264:H4264"/>
    <mergeCell ref="I4264:K4264"/>
    <mergeCell ref="L4264:N4264"/>
    <mergeCell ref="O4264:P4264"/>
    <mergeCell ref="D4261:H4261"/>
    <mergeCell ref="I4261:K4261"/>
    <mergeCell ref="L4261:N4261"/>
    <mergeCell ref="O4261:P4261"/>
    <mergeCell ref="D4262:H4262"/>
    <mergeCell ref="I4262:K4262"/>
    <mergeCell ref="L4262:N4262"/>
    <mergeCell ref="O4262:P4262"/>
    <mergeCell ref="D4259:H4259"/>
    <mergeCell ref="I4259:K4259"/>
    <mergeCell ref="L4259:N4259"/>
    <mergeCell ref="O4259:P4259"/>
    <mergeCell ref="D4260:H4260"/>
    <mergeCell ref="I4260:K4260"/>
    <mergeCell ref="L4260:N4260"/>
    <mergeCell ref="O4260:P4260"/>
    <mergeCell ref="D4257:H4257"/>
    <mergeCell ref="I4257:K4257"/>
    <mergeCell ref="L4257:N4257"/>
    <mergeCell ref="O4257:P4257"/>
    <mergeCell ref="D4258:H4258"/>
    <mergeCell ref="I4258:K4258"/>
    <mergeCell ref="L4258:N4258"/>
    <mergeCell ref="O4258:P4258"/>
    <mergeCell ref="D4255:H4255"/>
    <mergeCell ref="I4255:K4255"/>
    <mergeCell ref="L4255:N4255"/>
    <mergeCell ref="O4255:P4255"/>
    <mergeCell ref="D4256:H4256"/>
    <mergeCell ref="I4256:K4256"/>
    <mergeCell ref="L4256:N4256"/>
    <mergeCell ref="O4256:P4256"/>
    <mergeCell ref="D4253:H4253"/>
    <mergeCell ref="I4253:K4253"/>
    <mergeCell ref="L4253:N4253"/>
    <mergeCell ref="O4253:P4253"/>
    <mergeCell ref="D4254:H4254"/>
    <mergeCell ref="I4254:K4254"/>
    <mergeCell ref="L4254:N4254"/>
    <mergeCell ref="O4254:P4254"/>
    <mergeCell ref="D4251:H4251"/>
    <mergeCell ref="I4251:K4251"/>
    <mergeCell ref="L4251:N4251"/>
    <mergeCell ref="O4251:P4251"/>
    <mergeCell ref="D4252:H4252"/>
    <mergeCell ref="I4252:K4252"/>
    <mergeCell ref="L4252:N4252"/>
    <mergeCell ref="O4252:P4252"/>
    <mergeCell ref="D4249:H4249"/>
    <mergeCell ref="I4249:K4249"/>
    <mergeCell ref="L4249:N4249"/>
    <mergeCell ref="O4249:P4249"/>
    <mergeCell ref="D4250:H4250"/>
    <mergeCell ref="I4250:K4250"/>
    <mergeCell ref="L4250:N4250"/>
    <mergeCell ref="O4250:P4250"/>
    <mergeCell ref="D4247:H4247"/>
    <mergeCell ref="I4247:K4247"/>
    <mergeCell ref="L4247:N4247"/>
    <mergeCell ref="O4247:P4247"/>
    <mergeCell ref="D4248:H4248"/>
    <mergeCell ref="I4248:K4248"/>
    <mergeCell ref="L4248:N4248"/>
    <mergeCell ref="O4248:P4248"/>
    <mergeCell ref="D4245:H4245"/>
    <mergeCell ref="I4245:K4245"/>
    <mergeCell ref="L4245:N4245"/>
    <mergeCell ref="O4245:P4245"/>
    <mergeCell ref="D4246:H4246"/>
    <mergeCell ref="I4246:K4246"/>
    <mergeCell ref="L4246:N4246"/>
    <mergeCell ref="O4246:P4246"/>
    <mergeCell ref="D4243:H4243"/>
    <mergeCell ref="I4243:K4243"/>
    <mergeCell ref="L4243:N4243"/>
    <mergeCell ref="O4243:P4243"/>
    <mergeCell ref="D4244:H4244"/>
    <mergeCell ref="I4244:K4244"/>
    <mergeCell ref="L4244:N4244"/>
    <mergeCell ref="O4244:P4244"/>
    <mergeCell ref="D4241:H4241"/>
    <mergeCell ref="I4241:K4241"/>
    <mergeCell ref="L4241:N4241"/>
    <mergeCell ref="O4241:P4241"/>
    <mergeCell ref="D4242:H4242"/>
    <mergeCell ref="I4242:K4242"/>
    <mergeCell ref="L4242:N4242"/>
    <mergeCell ref="O4242:P4242"/>
    <mergeCell ref="D4239:H4239"/>
    <mergeCell ref="I4239:K4239"/>
    <mergeCell ref="L4239:N4239"/>
    <mergeCell ref="O4239:P4239"/>
    <mergeCell ref="D4240:H4240"/>
    <mergeCell ref="I4240:K4240"/>
    <mergeCell ref="L4240:N4240"/>
    <mergeCell ref="O4240:P4240"/>
    <mergeCell ref="D4237:H4237"/>
    <mergeCell ref="I4237:K4237"/>
    <mergeCell ref="L4237:N4237"/>
    <mergeCell ref="O4237:P4237"/>
    <mergeCell ref="D4238:H4238"/>
    <mergeCell ref="I4238:K4238"/>
    <mergeCell ref="L4238:N4238"/>
    <mergeCell ref="O4238:P4238"/>
    <mergeCell ref="D4235:H4235"/>
    <mergeCell ref="I4235:K4235"/>
    <mergeCell ref="L4235:N4235"/>
    <mergeCell ref="O4235:P4235"/>
    <mergeCell ref="D4236:H4236"/>
    <mergeCell ref="I4236:K4236"/>
    <mergeCell ref="L4236:N4236"/>
    <mergeCell ref="O4236:P4236"/>
    <mergeCell ref="D4233:H4233"/>
    <mergeCell ref="I4233:K4233"/>
    <mergeCell ref="L4233:N4233"/>
    <mergeCell ref="O4233:P4233"/>
    <mergeCell ref="D4234:H4234"/>
    <mergeCell ref="I4234:K4234"/>
    <mergeCell ref="L4234:N4234"/>
    <mergeCell ref="O4234:P4234"/>
    <mergeCell ref="D4231:H4231"/>
    <mergeCell ref="I4231:K4231"/>
    <mergeCell ref="L4231:N4231"/>
    <mergeCell ref="O4231:P4231"/>
    <mergeCell ref="D4232:H4232"/>
    <mergeCell ref="I4232:K4232"/>
    <mergeCell ref="L4232:N4232"/>
    <mergeCell ref="O4232:P4232"/>
    <mergeCell ref="D4229:H4229"/>
    <mergeCell ref="I4229:K4229"/>
    <mergeCell ref="L4229:N4229"/>
    <mergeCell ref="O4229:P4229"/>
    <mergeCell ref="D4230:H4230"/>
    <mergeCell ref="I4230:K4230"/>
    <mergeCell ref="L4230:N4230"/>
    <mergeCell ref="O4230:P4230"/>
    <mergeCell ref="D4227:H4227"/>
    <mergeCell ref="I4227:K4227"/>
    <mergeCell ref="L4227:N4227"/>
    <mergeCell ref="O4227:P4227"/>
    <mergeCell ref="D4228:H4228"/>
    <mergeCell ref="I4228:K4228"/>
    <mergeCell ref="L4228:N4228"/>
    <mergeCell ref="O4228:P4228"/>
    <mergeCell ref="D4225:H4225"/>
    <mergeCell ref="I4225:K4225"/>
    <mergeCell ref="L4225:N4225"/>
    <mergeCell ref="O4225:P4225"/>
    <mergeCell ref="D4226:H4226"/>
    <mergeCell ref="I4226:K4226"/>
    <mergeCell ref="L4226:N4226"/>
    <mergeCell ref="O4226:P4226"/>
    <mergeCell ref="D4223:H4223"/>
    <mergeCell ref="I4223:K4223"/>
    <mergeCell ref="L4223:N4223"/>
    <mergeCell ref="O4223:P4223"/>
    <mergeCell ref="D4224:H4224"/>
    <mergeCell ref="I4224:K4224"/>
    <mergeCell ref="L4224:N4224"/>
    <mergeCell ref="O4224:P4224"/>
    <mergeCell ref="D4221:H4221"/>
    <mergeCell ref="I4221:K4221"/>
    <mergeCell ref="L4221:N4221"/>
    <mergeCell ref="O4221:P4221"/>
    <mergeCell ref="D4222:H4222"/>
    <mergeCell ref="I4222:K4222"/>
    <mergeCell ref="L4222:N4222"/>
    <mergeCell ref="O4222:P4222"/>
    <mergeCell ref="D4219:H4219"/>
    <mergeCell ref="I4219:K4219"/>
    <mergeCell ref="L4219:N4219"/>
    <mergeCell ref="O4219:P4219"/>
    <mergeCell ref="D4220:H4220"/>
    <mergeCell ref="I4220:K4220"/>
    <mergeCell ref="L4220:N4220"/>
    <mergeCell ref="O4220:P4220"/>
    <mergeCell ref="D4217:H4217"/>
    <mergeCell ref="I4217:K4217"/>
    <mergeCell ref="L4217:N4217"/>
    <mergeCell ref="O4217:P4217"/>
    <mergeCell ref="D4218:H4218"/>
    <mergeCell ref="I4218:K4218"/>
    <mergeCell ref="L4218:N4218"/>
    <mergeCell ref="O4218:P4218"/>
    <mergeCell ref="D4215:H4215"/>
    <mergeCell ref="I4215:K4215"/>
    <mergeCell ref="L4215:N4215"/>
    <mergeCell ref="O4215:P4215"/>
    <mergeCell ref="D4216:H4216"/>
    <mergeCell ref="I4216:K4216"/>
    <mergeCell ref="L4216:N4216"/>
    <mergeCell ref="O4216:P4216"/>
    <mergeCell ref="D4213:H4213"/>
    <mergeCell ref="I4213:K4213"/>
    <mergeCell ref="L4213:N4213"/>
    <mergeCell ref="O4213:P4213"/>
    <mergeCell ref="D4214:H4214"/>
    <mergeCell ref="I4214:K4214"/>
    <mergeCell ref="L4214:N4214"/>
    <mergeCell ref="O4214:P4214"/>
    <mergeCell ref="D4211:H4211"/>
    <mergeCell ref="I4211:K4211"/>
    <mergeCell ref="L4211:N4211"/>
    <mergeCell ref="O4211:P4211"/>
    <mergeCell ref="D4212:H4212"/>
    <mergeCell ref="I4212:K4212"/>
    <mergeCell ref="L4212:N4212"/>
    <mergeCell ref="O4212:P4212"/>
    <mergeCell ref="D4209:H4209"/>
    <mergeCell ref="I4209:K4209"/>
    <mergeCell ref="L4209:N4209"/>
    <mergeCell ref="O4209:P4209"/>
    <mergeCell ref="D4210:H4210"/>
    <mergeCell ref="I4210:K4210"/>
    <mergeCell ref="L4210:N4210"/>
    <mergeCell ref="O4210:P4210"/>
    <mergeCell ref="D4207:H4207"/>
    <mergeCell ref="I4207:K4207"/>
    <mergeCell ref="L4207:N4207"/>
    <mergeCell ref="O4207:P4207"/>
    <mergeCell ref="D4208:H4208"/>
    <mergeCell ref="I4208:K4208"/>
    <mergeCell ref="L4208:N4208"/>
    <mergeCell ref="O4208:P4208"/>
    <mergeCell ref="D4205:H4205"/>
    <mergeCell ref="I4205:K4205"/>
    <mergeCell ref="L4205:N4205"/>
    <mergeCell ref="O4205:P4205"/>
    <mergeCell ref="D4206:H4206"/>
    <mergeCell ref="I4206:K4206"/>
    <mergeCell ref="L4206:N4206"/>
    <mergeCell ref="O4206:P4206"/>
    <mergeCell ref="D4203:H4203"/>
    <mergeCell ref="I4203:K4203"/>
    <mergeCell ref="L4203:N4203"/>
    <mergeCell ref="O4203:P4203"/>
    <mergeCell ref="D4204:H4204"/>
    <mergeCell ref="I4204:K4204"/>
    <mergeCell ref="L4204:N4204"/>
    <mergeCell ref="O4204:P4204"/>
    <mergeCell ref="D4201:H4201"/>
    <mergeCell ref="I4201:K4201"/>
    <mergeCell ref="L4201:N4201"/>
    <mergeCell ref="O4201:P4201"/>
    <mergeCell ref="D4202:H4202"/>
    <mergeCell ref="I4202:K4202"/>
    <mergeCell ref="L4202:N4202"/>
    <mergeCell ref="O4202:P4202"/>
    <mergeCell ref="D4199:H4199"/>
    <mergeCell ref="I4199:K4199"/>
    <mergeCell ref="L4199:N4199"/>
    <mergeCell ref="O4199:P4199"/>
    <mergeCell ref="D4200:H4200"/>
    <mergeCell ref="I4200:K4200"/>
    <mergeCell ref="L4200:N4200"/>
    <mergeCell ref="O4200:P4200"/>
    <mergeCell ref="D4197:H4197"/>
    <mergeCell ref="I4197:K4197"/>
    <mergeCell ref="L4197:N4197"/>
    <mergeCell ref="O4197:P4197"/>
    <mergeCell ref="D4198:H4198"/>
    <mergeCell ref="I4198:K4198"/>
    <mergeCell ref="L4198:N4198"/>
    <mergeCell ref="O4198:P4198"/>
    <mergeCell ref="D4195:H4195"/>
    <mergeCell ref="I4195:K4195"/>
    <mergeCell ref="L4195:N4195"/>
    <mergeCell ref="O4195:P4195"/>
    <mergeCell ref="D4196:H4196"/>
    <mergeCell ref="I4196:K4196"/>
    <mergeCell ref="L4196:N4196"/>
    <mergeCell ref="O4196:P4196"/>
    <mergeCell ref="D4193:H4193"/>
    <mergeCell ref="I4193:K4193"/>
    <mergeCell ref="L4193:N4193"/>
    <mergeCell ref="O4193:P4193"/>
    <mergeCell ref="D4194:H4194"/>
    <mergeCell ref="I4194:K4194"/>
    <mergeCell ref="L4194:N4194"/>
    <mergeCell ref="O4194:P4194"/>
    <mergeCell ref="D4191:H4191"/>
    <mergeCell ref="I4191:K4191"/>
    <mergeCell ref="L4191:N4191"/>
    <mergeCell ref="O4191:P4191"/>
    <mergeCell ref="D4192:H4192"/>
    <mergeCell ref="I4192:K4192"/>
    <mergeCell ref="L4192:N4192"/>
    <mergeCell ref="O4192:P4192"/>
    <mergeCell ref="D4189:H4189"/>
    <mergeCell ref="I4189:K4189"/>
    <mergeCell ref="L4189:N4189"/>
    <mergeCell ref="O4189:P4189"/>
    <mergeCell ref="D4190:H4190"/>
    <mergeCell ref="I4190:K4190"/>
    <mergeCell ref="L4190:N4190"/>
    <mergeCell ref="O4190:P4190"/>
    <mergeCell ref="D4187:H4187"/>
    <mergeCell ref="I4187:K4187"/>
    <mergeCell ref="L4187:N4187"/>
    <mergeCell ref="O4187:P4187"/>
    <mergeCell ref="D4188:H4188"/>
    <mergeCell ref="I4188:K4188"/>
    <mergeCell ref="L4188:N4188"/>
    <mergeCell ref="O4188:P4188"/>
    <mergeCell ref="D4185:H4185"/>
    <mergeCell ref="I4185:K4185"/>
    <mergeCell ref="L4185:N4185"/>
    <mergeCell ref="O4185:P4185"/>
    <mergeCell ref="D4186:H4186"/>
    <mergeCell ref="I4186:K4186"/>
    <mergeCell ref="L4186:N4186"/>
    <mergeCell ref="O4186:P4186"/>
    <mergeCell ref="D4183:H4183"/>
    <mergeCell ref="I4183:K4183"/>
    <mergeCell ref="L4183:N4183"/>
    <mergeCell ref="O4183:P4183"/>
    <mergeCell ref="D4184:H4184"/>
    <mergeCell ref="I4184:K4184"/>
    <mergeCell ref="L4184:N4184"/>
    <mergeCell ref="O4184:P4184"/>
    <mergeCell ref="D4181:H4181"/>
    <mergeCell ref="I4181:K4181"/>
    <mergeCell ref="L4181:N4181"/>
    <mergeCell ref="O4181:P4181"/>
    <mergeCell ref="D4182:H4182"/>
    <mergeCell ref="I4182:K4182"/>
    <mergeCell ref="L4182:N4182"/>
    <mergeCell ref="O4182:P4182"/>
    <mergeCell ref="D4179:H4179"/>
    <mergeCell ref="I4179:K4179"/>
    <mergeCell ref="L4179:N4179"/>
    <mergeCell ref="O4179:P4179"/>
    <mergeCell ref="D4180:H4180"/>
    <mergeCell ref="I4180:K4180"/>
    <mergeCell ref="L4180:N4180"/>
    <mergeCell ref="O4180:P4180"/>
    <mergeCell ref="D4177:H4177"/>
    <mergeCell ref="I4177:K4177"/>
    <mergeCell ref="L4177:N4177"/>
    <mergeCell ref="O4177:P4177"/>
    <mergeCell ref="D4178:H4178"/>
    <mergeCell ref="I4178:K4178"/>
    <mergeCell ref="L4178:N4178"/>
    <mergeCell ref="O4178:P4178"/>
    <mergeCell ref="D4175:H4175"/>
    <mergeCell ref="I4175:K4175"/>
    <mergeCell ref="L4175:N4175"/>
    <mergeCell ref="O4175:P4175"/>
    <mergeCell ref="D4176:H4176"/>
    <mergeCell ref="I4176:K4176"/>
    <mergeCell ref="L4176:N4176"/>
    <mergeCell ref="O4176:P4176"/>
    <mergeCell ref="D4173:H4173"/>
    <mergeCell ref="I4173:K4173"/>
    <mergeCell ref="L4173:N4173"/>
    <mergeCell ref="O4173:P4173"/>
    <mergeCell ref="D4174:H4174"/>
    <mergeCell ref="I4174:K4174"/>
    <mergeCell ref="L4174:N4174"/>
    <mergeCell ref="O4174:P4174"/>
    <mergeCell ref="D4171:H4171"/>
    <mergeCell ref="I4171:K4171"/>
    <mergeCell ref="L4171:N4171"/>
    <mergeCell ref="O4171:P4171"/>
    <mergeCell ref="D4172:H4172"/>
    <mergeCell ref="I4172:K4172"/>
    <mergeCell ref="L4172:N4172"/>
    <mergeCell ref="O4172:P4172"/>
    <mergeCell ref="D4169:H4169"/>
    <mergeCell ref="I4169:K4169"/>
    <mergeCell ref="L4169:N4169"/>
    <mergeCell ref="O4169:P4169"/>
    <mergeCell ref="D4170:H4170"/>
    <mergeCell ref="I4170:K4170"/>
    <mergeCell ref="L4170:N4170"/>
    <mergeCell ref="O4170:P4170"/>
    <mergeCell ref="D4167:H4167"/>
    <mergeCell ref="I4167:K4167"/>
    <mergeCell ref="L4167:N4167"/>
    <mergeCell ref="O4167:P4167"/>
    <mergeCell ref="D4168:H4168"/>
    <mergeCell ref="I4168:K4168"/>
    <mergeCell ref="L4168:N4168"/>
    <mergeCell ref="O4168:P4168"/>
    <mergeCell ref="D4165:H4165"/>
    <mergeCell ref="I4165:K4165"/>
    <mergeCell ref="L4165:N4165"/>
    <mergeCell ref="O4165:P4165"/>
    <mergeCell ref="D4166:H4166"/>
    <mergeCell ref="I4166:K4166"/>
    <mergeCell ref="L4166:N4166"/>
    <mergeCell ref="O4166:P4166"/>
    <mergeCell ref="D4163:H4163"/>
    <mergeCell ref="I4163:K4163"/>
    <mergeCell ref="L4163:N4163"/>
    <mergeCell ref="O4163:P4163"/>
    <mergeCell ref="D4164:H4164"/>
    <mergeCell ref="I4164:K4164"/>
    <mergeCell ref="L4164:N4164"/>
    <mergeCell ref="O4164:P4164"/>
    <mergeCell ref="D4161:H4161"/>
    <mergeCell ref="I4161:K4161"/>
    <mergeCell ref="L4161:N4161"/>
    <mergeCell ref="O4161:P4161"/>
    <mergeCell ref="D4162:H4162"/>
    <mergeCell ref="I4162:K4162"/>
    <mergeCell ref="L4162:N4162"/>
    <mergeCell ref="O4162:P4162"/>
    <mergeCell ref="D4159:H4159"/>
    <mergeCell ref="I4159:K4159"/>
    <mergeCell ref="L4159:N4159"/>
    <mergeCell ref="O4159:P4159"/>
    <mergeCell ref="D4160:H4160"/>
    <mergeCell ref="I4160:K4160"/>
    <mergeCell ref="L4160:N4160"/>
    <mergeCell ref="O4160:P4160"/>
    <mergeCell ref="D4157:H4157"/>
    <mergeCell ref="I4157:K4157"/>
    <mergeCell ref="L4157:N4157"/>
    <mergeCell ref="O4157:P4157"/>
    <mergeCell ref="D4158:H4158"/>
    <mergeCell ref="I4158:K4158"/>
    <mergeCell ref="L4158:N4158"/>
    <mergeCell ref="O4158:P4158"/>
    <mergeCell ref="D4155:H4155"/>
    <mergeCell ref="I4155:K4155"/>
    <mergeCell ref="L4155:N4155"/>
    <mergeCell ref="O4155:P4155"/>
    <mergeCell ref="D4156:H4156"/>
    <mergeCell ref="I4156:K4156"/>
    <mergeCell ref="L4156:N4156"/>
    <mergeCell ref="O4156:P4156"/>
    <mergeCell ref="D4153:H4153"/>
    <mergeCell ref="I4153:K4153"/>
    <mergeCell ref="L4153:N4153"/>
    <mergeCell ref="O4153:P4153"/>
    <mergeCell ref="D4154:H4154"/>
    <mergeCell ref="I4154:K4154"/>
    <mergeCell ref="L4154:N4154"/>
    <mergeCell ref="O4154:P4154"/>
    <mergeCell ref="D4151:H4151"/>
    <mergeCell ref="I4151:K4151"/>
    <mergeCell ref="L4151:N4151"/>
    <mergeCell ref="O4151:P4151"/>
    <mergeCell ref="D4152:H4152"/>
    <mergeCell ref="I4152:K4152"/>
    <mergeCell ref="L4152:N4152"/>
    <mergeCell ref="O4152:P4152"/>
    <mergeCell ref="D4149:H4149"/>
    <mergeCell ref="I4149:K4149"/>
    <mergeCell ref="L4149:N4149"/>
    <mergeCell ref="O4149:P4149"/>
    <mergeCell ref="D4150:H4150"/>
    <mergeCell ref="I4150:K4150"/>
    <mergeCell ref="L4150:N4150"/>
    <mergeCell ref="O4150:P4150"/>
    <mergeCell ref="D4147:H4147"/>
    <mergeCell ref="I4147:K4147"/>
    <mergeCell ref="L4147:N4147"/>
    <mergeCell ref="O4147:P4147"/>
    <mergeCell ref="D4148:H4148"/>
    <mergeCell ref="I4148:K4148"/>
    <mergeCell ref="L4148:N4148"/>
    <mergeCell ref="O4148:P4148"/>
    <mergeCell ref="D4145:H4145"/>
    <mergeCell ref="I4145:K4145"/>
    <mergeCell ref="L4145:N4145"/>
    <mergeCell ref="O4145:P4145"/>
    <mergeCell ref="D4146:H4146"/>
    <mergeCell ref="I4146:K4146"/>
    <mergeCell ref="L4146:N4146"/>
    <mergeCell ref="O4146:P4146"/>
    <mergeCell ref="D4143:H4143"/>
    <mergeCell ref="I4143:K4143"/>
    <mergeCell ref="L4143:N4143"/>
    <mergeCell ref="O4143:P4143"/>
    <mergeCell ref="D4144:H4144"/>
    <mergeCell ref="I4144:K4144"/>
    <mergeCell ref="L4144:N4144"/>
    <mergeCell ref="O4144:P4144"/>
    <mergeCell ref="D4141:H4141"/>
    <mergeCell ref="I4141:K4141"/>
    <mergeCell ref="L4141:N4141"/>
    <mergeCell ref="O4141:P4141"/>
    <mergeCell ref="D4142:H4142"/>
    <mergeCell ref="I4142:K4142"/>
    <mergeCell ref="L4142:N4142"/>
    <mergeCell ref="O4142:P4142"/>
    <mergeCell ref="D4139:H4139"/>
    <mergeCell ref="I4139:K4139"/>
    <mergeCell ref="L4139:N4139"/>
    <mergeCell ref="O4139:P4139"/>
    <mergeCell ref="D4140:H4140"/>
    <mergeCell ref="I4140:K4140"/>
    <mergeCell ref="L4140:N4140"/>
    <mergeCell ref="O4140:P4140"/>
    <mergeCell ref="D4137:H4137"/>
    <mergeCell ref="I4137:K4137"/>
    <mergeCell ref="L4137:N4137"/>
    <mergeCell ref="O4137:P4137"/>
    <mergeCell ref="D4138:H4138"/>
    <mergeCell ref="I4138:K4138"/>
    <mergeCell ref="L4138:N4138"/>
    <mergeCell ref="O4138:P4138"/>
    <mergeCell ref="D4135:H4135"/>
    <mergeCell ref="I4135:K4135"/>
    <mergeCell ref="L4135:N4135"/>
    <mergeCell ref="O4135:P4135"/>
    <mergeCell ref="D4136:H4136"/>
    <mergeCell ref="I4136:K4136"/>
    <mergeCell ref="L4136:N4136"/>
    <mergeCell ref="O4136:P4136"/>
    <mergeCell ref="D4133:H4133"/>
    <mergeCell ref="I4133:K4133"/>
    <mergeCell ref="L4133:N4133"/>
    <mergeCell ref="O4133:P4133"/>
    <mergeCell ref="D4134:H4134"/>
    <mergeCell ref="I4134:K4134"/>
    <mergeCell ref="L4134:N4134"/>
    <mergeCell ref="O4134:P4134"/>
    <mergeCell ref="D4131:H4131"/>
    <mergeCell ref="I4131:K4131"/>
    <mergeCell ref="L4131:N4131"/>
    <mergeCell ref="O4131:P4131"/>
    <mergeCell ref="D4132:H4132"/>
    <mergeCell ref="I4132:K4132"/>
    <mergeCell ref="L4132:N4132"/>
    <mergeCell ref="O4132:P4132"/>
    <mergeCell ref="D4129:H4129"/>
    <mergeCell ref="I4129:K4129"/>
    <mergeCell ref="L4129:N4129"/>
    <mergeCell ref="O4129:P4129"/>
    <mergeCell ref="D4130:H4130"/>
    <mergeCell ref="I4130:K4130"/>
    <mergeCell ref="L4130:N4130"/>
    <mergeCell ref="O4130:P4130"/>
    <mergeCell ref="D4127:H4127"/>
    <mergeCell ref="I4127:K4127"/>
    <mergeCell ref="L4127:N4127"/>
    <mergeCell ref="O4127:P4127"/>
    <mergeCell ref="D4128:H4128"/>
    <mergeCell ref="I4128:K4128"/>
    <mergeCell ref="L4128:N4128"/>
    <mergeCell ref="O4128:P4128"/>
    <mergeCell ref="D4125:H4125"/>
    <mergeCell ref="I4125:K4125"/>
    <mergeCell ref="L4125:N4125"/>
    <mergeCell ref="O4125:P4125"/>
    <mergeCell ref="D4126:H4126"/>
    <mergeCell ref="I4126:K4126"/>
    <mergeCell ref="L4126:N4126"/>
    <mergeCell ref="O4126:P4126"/>
    <mergeCell ref="D4123:H4123"/>
    <mergeCell ref="I4123:K4123"/>
    <mergeCell ref="L4123:N4123"/>
    <mergeCell ref="O4123:P4123"/>
    <mergeCell ref="D4124:H4124"/>
    <mergeCell ref="I4124:K4124"/>
    <mergeCell ref="L4124:N4124"/>
    <mergeCell ref="O4124:P4124"/>
    <mergeCell ref="D4121:H4121"/>
    <mergeCell ref="I4121:K4121"/>
    <mergeCell ref="L4121:N4121"/>
    <mergeCell ref="O4121:P4121"/>
    <mergeCell ref="D4122:H4122"/>
    <mergeCell ref="I4122:K4122"/>
    <mergeCell ref="L4122:N4122"/>
    <mergeCell ref="O4122:P4122"/>
    <mergeCell ref="D4119:H4119"/>
    <mergeCell ref="I4119:K4119"/>
    <mergeCell ref="L4119:N4119"/>
    <mergeCell ref="O4119:P4119"/>
    <mergeCell ref="D4120:H4120"/>
    <mergeCell ref="I4120:K4120"/>
    <mergeCell ref="L4120:N4120"/>
    <mergeCell ref="O4120:P4120"/>
    <mergeCell ref="D4117:H4117"/>
    <mergeCell ref="I4117:K4117"/>
    <mergeCell ref="L4117:N4117"/>
    <mergeCell ref="O4117:P4117"/>
    <mergeCell ref="D4118:H4118"/>
    <mergeCell ref="I4118:K4118"/>
    <mergeCell ref="L4118:N4118"/>
    <mergeCell ref="O4118:P4118"/>
    <mergeCell ref="D4115:H4115"/>
    <mergeCell ref="I4115:K4115"/>
    <mergeCell ref="L4115:N4115"/>
    <mergeCell ref="O4115:P4115"/>
    <mergeCell ref="D4116:H4116"/>
    <mergeCell ref="I4116:K4116"/>
    <mergeCell ref="L4116:N4116"/>
    <mergeCell ref="O4116:P4116"/>
    <mergeCell ref="D4113:H4113"/>
    <mergeCell ref="I4113:K4113"/>
    <mergeCell ref="L4113:N4113"/>
    <mergeCell ref="O4113:P4113"/>
    <mergeCell ref="D4114:H4114"/>
    <mergeCell ref="I4114:K4114"/>
    <mergeCell ref="L4114:N4114"/>
    <mergeCell ref="O4114:P4114"/>
    <mergeCell ref="D4111:H4111"/>
    <mergeCell ref="I4111:K4111"/>
    <mergeCell ref="L4111:N4111"/>
    <mergeCell ref="O4111:P4111"/>
    <mergeCell ref="D4112:H4112"/>
    <mergeCell ref="I4112:K4112"/>
    <mergeCell ref="L4112:N4112"/>
    <mergeCell ref="O4112:P4112"/>
    <mergeCell ref="D4109:H4109"/>
    <mergeCell ref="I4109:K4109"/>
    <mergeCell ref="L4109:N4109"/>
    <mergeCell ref="O4109:P4109"/>
    <mergeCell ref="D4110:H4110"/>
    <mergeCell ref="I4110:K4110"/>
    <mergeCell ref="L4110:N4110"/>
    <mergeCell ref="O4110:P4110"/>
    <mergeCell ref="D4107:H4107"/>
    <mergeCell ref="I4107:K4107"/>
    <mergeCell ref="L4107:N4107"/>
    <mergeCell ref="O4107:P4107"/>
    <mergeCell ref="D4108:H4108"/>
    <mergeCell ref="I4108:K4108"/>
    <mergeCell ref="L4108:N4108"/>
    <mergeCell ref="O4108:P4108"/>
    <mergeCell ref="D4105:H4105"/>
    <mergeCell ref="I4105:K4105"/>
    <mergeCell ref="L4105:N4105"/>
    <mergeCell ref="O4105:P4105"/>
    <mergeCell ref="D4106:H4106"/>
    <mergeCell ref="I4106:K4106"/>
    <mergeCell ref="L4106:N4106"/>
    <mergeCell ref="O4106:P4106"/>
    <mergeCell ref="D4103:H4103"/>
    <mergeCell ref="I4103:K4103"/>
    <mergeCell ref="L4103:N4103"/>
    <mergeCell ref="O4103:P4103"/>
    <mergeCell ref="D4104:H4104"/>
    <mergeCell ref="I4104:K4104"/>
    <mergeCell ref="L4104:N4104"/>
    <mergeCell ref="O4104:P4104"/>
    <mergeCell ref="D4101:H4101"/>
    <mergeCell ref="I4101:K4101"/>
    <mergeCell ref="L4101:N4101"/>
    <mergeCell ref="O4101:P4101"/>
    <mergeCell ref="D4102:H4102"/>
    <mergeCell ref="I4102:K4102"/>
    <mergeCell ref="L4102:N4102"/>
    <mergeCell ref="O4102:P4102"/>
    <mergeCell ref="D4099:H4099"/>
    <mergeCell ref="I4099:K4099"/>
    <mergeCell ref="L4099:N4099"/>
    <mergeCell ref="O4099:P4099"/>
    <mergeCell ref="D4100:H4100"/>
    <mergeCell ref="I4100:K4100"/>
    <mergeCell ref="L4100:N4100"/>
    <mergeCell ref="O4100:P4100"/>
    <mergeCell ref="D4097:H4097"/>
    <mergeCell ref="I4097:K4097"/>
    <mergeCell ref="L4097:N4097"/>
    <mergeCell ref="O4097:P4097"/>
    <mergeCell ref="D4098:H4098"/>
    <mergeCell ref="I4098:K4098"/>
    <mergeCell ref="L4098:N4098"/>
    <mergeCell ref="O4098:P4098"/>
    <mergeCell ref="D4095:H4095"/>
    <mergeCell ref="I4095:K4095"/>
    <mergeCell ref="L4095:N4095"/>
    <mergeCell ref="O4095:P4095"/>
    <mergeCell ref="D4096:H4096"/>
    <mergeCell ref="I4096:K4096"/>
    <mergeCell ref="L4096:N4096"/>
    <mergeCell ref="O4096:P4096"/>
    <mergeCell ref="D4093:H4093"/>
    <mergeCell ref="I4093:K4093"/>
    <mergeCell ref="L4093:N4093"/>
    <mergeCell ref="O4093:P4093"/>
    <mergeCell ref="D4094:H4094"/>
    <mergeCell ref="I4094:K4094"/>
    <mergeCell ref="L4094:N4094"/>
    <mergeCell ref="O4094:P4094"/>
    <mergeCell ref="D4091:H4091"/>
    <mergeCell ref="I4091:K4091"/>
    <mergeCell ref="L4091:N4091"/>
    <mergeCell ref="O4091:P4091"/>
    <mergeCell ref="D4092:H4092"/>
    <mergeCell ref="I4092:K4092"/>
    <mergeCell ref="L4092:N4092"/>
    <mergeCell ref="O4092:P4092"/>
    <mergeCell ref="D4089:H4089"/>
    <mergeCell ref="I4089:K4089"/>
    <mergeCell ref="L4089:N4089"/>
    <mergeCell ref="O4089:P4089"/>
    <mergeCell ref="D4090:H4090"/>
    <mergeCell ref="I4090:K4090"/>
    <mergeCell ref="L4090:N4090"/>
    <mergeCell ref="O4090:P4090"/>
    <mergeCell ref="D4087:H4087"/>
    <mergeCell ref="I4087:K4087"/>
    <mergeCell ref="L4087:N4087"/>
    <mergeCell ref="O4087:P4087"/>
    <mergeCell ref="D4088:H4088"/>
    <mergeCell ref="I4088:K4088"/>
    <mergeCell ref="L4088:N4088"/>
    <mergeCell ref="O4088:P4088"/>
    <mergeCell ref="D4085:H4085"/>
    <mergeCell ref="I4085:K4085"/>
    <mergeCell ref="L4085:N4085"/>
    <mergeCell ref="O4085:P4085"/>
    <mergeCell ref="D4086:H4086"/>
    <mergeCell ref="I4086:K4086"/>
    <mergeCell ref="L4086:N4086"/>
    <mergeCell ref="O4086:P4086"/>
    <mergeCell ref="D4083:H4083"/>
    <mergeCell ref="I4083:K4083"/>
    <mergeCell ref="L4083:N4083"/>
    <mergeCell ref="O4083:P4083"/>
    <mergeCell ref="D4084:H4084"/>
    <mergeCell ref="I4084:K4084"/>
    <mergeCell ref="L4084:N4084"/>
    <mergeCell ref="O4084:P4084"/>
    <mergeCell ref="D4081:H4081"/>
    <mergeCell ref="I4081:K4081"/>
    <mergeCell ref="L4081:N4081"/>
    <mergeCell ref="O4081:P4081"/>
    <mergeCell ref="D4082:H4082"/>
    <mergeCell ref="I4082:K4082"/>
    <mergeCell ref="L4082:N4082"/>
    <mergeCell ref="O4082:P4082"/>
    <mergeCell ref="D4079:H4079"/>
    <mergeCell ref="I4079:K4079"/>
    <mergeCell ref="L4079:N4079"/>
    <mergeCell ref="O4079:P4079"/>
    <mergeCell ref="D4080:H4080"/>
    <mergeCell ref="I4080:K4080"/>
    <mergeCell ref="L4080:N4080"/>
    <mergeCell ref="O4080:P4080"/>
    <mergeCell ref="D4077:H4077"/>
    <mergeCell ref="I4077:K4077"/>
    <mergeCell ref="L4077:N4077"/>
    <mergeCell ref="O4077:P4077"/>
    <mergeCell ref="D4078:H4078"/>
    <mergeCell ref="I4078:K4078"/>
    <mergeCell ref="L4078:N4078"/>
    <mergeCell ref="O4078:P4078"/>
    <mergeCell ref="D4075:H4075"/>
    <mergeCell ref="I4075:K4075"/>
    <mergeCell ref="L4075:N4075"/>
    <mergeCell ref="O4075:P4075"/>
    <mergeCell ref="D4076:H4076"/>
    <mergeCell ref="I4076:K4076"/>
    <mergeCell ref="L4076:N4076"/>
    <mergeCell ref="O4076:P4076"/>
    <mergeCell ref="D4073:H4073"/>
    <mergeCell ref="I4073:K4073"/>
    <mergeCell ref="L4073:N4073"/>
    <mergeCell ref="O4073:P4073"/>
    <mergeCell ref="D4074:H4074"/>
    <mergeCell ref="I4074:K4074"/>
    <mergeCell ref="L4074:N4074"/>
    <mergeCell ref="O4074:P4074"/>
    <mergeCell ref="D4071:H4071"/>
    <mergeCell ref="I4071:K4071"/>
    <mergeCell ref="L4071:N4071"/>
    <mergeCell ref="O4071:P4071"/>
    <mergeCell ref="D4072:H4072"/>
    <mergeCell ref="I4072:K4072"/>
    <mergeCell ref="L4072:N4072"/>
    <mergeCell ref="O4072:P4072"/>
    <mergeCell ref="D4069:H4069"/>
    <mergeCell ref="I4069:K4069"/>
    <mergeCell ref="L4069:N4069"/>
    <mergeCell ref="O4069:P4069"/>
    <mergeCell ref="D4070:H4070"/>
    <mergeCell ref="I4070:K4070"/>
    <mergeCell ref="L4070:N4070"/>
    <mergeCell ref="O4070:P4070"/>
    <mergeCell ref="D4067:H4067"/>
    <mergeCell ref="I4067:K4067"/>
    <mergeCell ref="L4067:N4067"/>
    <mergeCell ref="O4067:P4067"/>
    <mergeCell ref="D4068:H4068"/>
    <mergeCell ref="I4068:K4068"/>
    <mergeCell ref="L4068:N4068"/>
    <mergeCell ref="O4068:P4068"/>
    <mergeCell ref="D4065:H4065"/>
    <mergeCell ref="I4065:K4065"/>
    <mergeCell ref="L4065:N4065"/>
    <mergeCell ref="O4065:P4065"/>
    <mergeCell ref="D4066:H4066"/>
    <mergeCell ref="I4066:K4066"/>
    <mergeCell ref="L4066:N4066"/>
    <mergeCell ref="O4066:P4066"/>
    <mergeCell ref="D4063:H4063"/>
    <mergeCell ref="I4063:K4063"/>
    <mergeCell ref="L4063:N4063"/>
    <mergeCell ref="O4063:P4063"/>
    <mergeCell ref="D4064:H4064"/>
    <mergeCell ref="I4064:K4064"/>
    <mergeCell ref="L4064:N4064"/>
    <mergeCell ref="O4064:P4064"/>
    <mergeCell ref="D4061:H4061"/>
    <mergeCell ref="I4061:K4061"/>
    <mergeCell ref="L4061:N4061"/>
    <mergeCell ref="O4061:P4061"/>
    <mergeCell ref="D4062:H4062"/>
    <mergeCell ref="I4062:K4062"/>
    <mergeCell ref="L4062:N4062"/>
    <mergeCell ref="O4062:P4062"/>
    <mergeCell ref="D4059:H4059"/>
    <mergeCell ref="I4059:K4059"/>
    <mergeCell ref="L4059:N4059"/>
    <mergeCell ref="O4059:P4059"/>
    <mergeCell ref="D4060:H4060"/>
    <mergeCell ref="I4060:K4060"/>
    <mergeCell ref="L4060:N4060"/>
    <mergeCell ref="O4060:P4060"/>
    <mergeCell ref="D4057:H4057"/>
    <mergeCell ref="I4057:K4057"/>
    <mergeCell ref="L4057:N4057"/>
    <mergeCell ref="O4057:P4057"/>
    <mergeCell ref="D4058:H4058"/>
    <mergeCell ref="I4058:K4058"/>
    <mergeCell ref="L4058:N4058"/>
    <mergeCell ref="O4058:P4058"/>
    <mergeCell ref="D4055:H4055"/>
    <mergeCell ref="I4055:K4055"/>
    <mergeCell ref="L4055:N4055"/>
    <mergeCell ref="O4055:P4055"/>
    <mergeCell ref="D4056:H4056"/>
    <mergeCell ref="I4056:K4056"/>
    <mergeCell ref="L4056:N4056"/>
    <mergeCell ref="O4056:P4056"/>
    <mergeCell ref="D4053:H4053"/>
    <mergeCell ref="I4053:K4053"/>
    <mergeCell ref="L4053:N4053"/>
    <mergeCell ref="O4053:P4053"/>
    <mergeCell ref="D4054:H4054"/>
    <mergeCell ref="I4054:K4054"/>
    <mergeCell ref="L4054:N4054"/>
    <mergeCell ref="O4054:P4054"/>
    <mergeCell ref="D4051:H4051"/>
    <mergeCell ref="I4051:K4051"/>
    <mergeCell ref="L4051:N4051"/>
    <mergeCell ref="O4051:P4051"/>
    <mergeCell ref="D4052:H4052"/>
    <mergeCell ref="I4052:K4052"/>
    <mergeCell ref="L4052:N4052"/>
    <mergeCell ref="O4052:P4052"/>
    <mergeCell ref="D4049:H4049"/>
    <mergeCell ref="I4049:K4049"/>
    <mergeCell ref="L4049:N4049"/>
    <mergeCell ref="O4049:P4049"/>
    <mergeCell ref="D4050:H4050"/>
    <mergeCell ref="I4050:K4050"/>
    <mergeCell ref="L4050:N4050"/>
    <mergeCell ref="O4050:P4050"/>
    <mergeCell ref="D4047:H4047"/>
    <mergeCell ref="I4047:K4047"/>
    <mergeCell ref="L4047:N4047"/>
    <mergeCell ref="O4047:P4047"/>
    <mergeCell ref="D4048:H4048"/>
    <mergeCell ref="I4048:K4048"/>
    <mergeCell ref="L4048:N4048"/>
    <mergeCell ref="O4048:P4048"/>
    <mergeCell ref="D4045:H4045"/>
    <mergeCell ref="I4045:K4045"/>
    <mergeCell ref="L4045:N4045"/>
    <mergeCell ref="O4045:P4045"/>
    <mergeCell ref="D4046:H4046"/>
    <mergeCell ref="I4046:K4046"/>
    <mergeCell ref="L4046:N4046"/>
    <mergeCell ref="O4046:P4046"/>
    <mergeCell ref="D4043:H4043"/>
    <mergeCell ref="I4043:K4043"/>
    <mergeCell ref="L4043:N4043"/>
    <mergeCell ref="O4043:P4043"/>
    <mergeCell ref="D4044:H4044"/>
    <mergeCell ref="I4044:K4044"/>
    <mergeCell ref="L4044:N4044"/>
    <mergeCell ref="O4044:P4044"/>
    <mergeCell ref="D4041:H4041"/>
    <mergeCell ref="I4041:K4041"/>
    <mergeCell ref="L4041:N4041"/>
    <mergeCell ref="O4041:P4041"/>
    <mergeCell ref="D4042:H4042"/>
    <mergeCell ref="I4042:K4042"/>
    <mergeCell ref="L4042:N4042"/>
    <mergeCell ref="O4042:P4042"/>
    <mergeCell ref="D4039:H4039"/>
    <mergeCell ref="I4039:K4039"/>
    <mergeCell ref="L4039:N4039"/>
    <mergeCell ref="O4039:P4039"/>
    <mergeCell ref="D4040:H4040"/>
    <mergeCell ref="I4040:K4040"/>
    <mergeCell ref="L4040:N4040"/>
    <mergeCell ref="O4040:P4040"/>
    <mergeCell ref="D4037:H4037"/>
    <mergeCell ref="I4037:K4037"/>
    <mergeCell ref="L4037:N4037"/>
    <mergeCell ref="O4037:P4037"/>
    <mergeCell ref="D4038:H4038"/>
    <mergeCell ref="I4038:K4038"/>
    <mergeCell ref="L4038:N4038"/>
    <mergeCell ref="O4038:P4038"/>
    <mergeCell ref="D4035:H4035"/>
    <mergeCell ref="I4035:K4035"/>
    <mergeCell ref="L4035:N4035"/>
    <mergeCell ref="O4035:P4035"/>
    <mergeCell ref="D4036:H4036"/>
    <mergeCell ref="I4036:K4036"/>
    <mergeCell ref="L4036:N4036"/>
    <mergeCell ref="O4036:P4036"/>
    <mergeCell ref="D4033:H4033"/>
    <mergeCell ref="I4033:K4033"/>
    <mergeCell ref="L4033:N4033"/>
    <mergeCell ref="O4033:P4033"/>
    <mergeCell ref="D4034:H4034"/>
    <mergeCell ref="I4034:K4034"/>
    <mergeCell ref="L4034:N4034"/>
    <mergeCell ref="O4034:P4034"/>
    <mergeCell ref="D4031:H4031"/>
    <mergeCell ref="I4031:K4031"/>
    <mergeCell ref="L4031:N4031"/>
    <mergeCell ref="O4031:P4031"/>
    <mergeCell ref="D4032:H4032"/>
    <mergeCell ref="I4032:K4032"/>
    <mergeCell ref="L4032:N4032"/>
    <mergeCell ref="O4032:P4032"/>
    <mergeCell ref="D4029:H4029"/>
    <mergeCell ref="I4029:K4029"/>
    <mergeCell ref="L4029:N4029"/>
    <mergeCell ref="O4029:P4029"/>
    <mergeCell ref="D4030:H4030"/>
    <mergeCell ref="I4030:K4030"/>
    <mergeCell ref="L4030:N4030"/>
    <mergeCell ref="O4030:P4030"/>
    <mergeCell ref="D4027:H4027"/>
    <mergeCell ref="I4027:K4027"/>
    <mergeCell ref="L4027:N4027"/>
    <mergeCell ref="O4027:P4027"/>
    <mergeCell ref="D4028:H4028"/>
    <mergeCell ref="I4028:K4028"/>
    <mergeCell ref="L4028:N4028"/>
    <mergeCell ref="O4028:P4028"/>
    <mergeCell ref="D4025:H4025"/>
    <mergeCell ref="I4025:K4025"/>
    <mergeCell ref="L4025:N4025"/>
    <mergeCell ref="O4025:P4025"/>
    <mergeCell ref="D4026:H4026"/>
    <mergeCell ref="I4026:K4026"/>
    <mergeCell ref="L4026:N4026"/>
    <mergeCell ref="O4026:P4026"/>
    <mergeCell ref="D4023:H4023"/>
    <mergeCell ref="I4023:K4023"/>
    <mergeCell ref="L4023:N4023"/>
    <mergeCell ref="O4023:P4023"/>
    <mergeCell ref="D4024:H4024"/>
    <mergeCell ref="I4024:K4024"/>
    <mergeCell ref="L4024:N4024"/>
    <mergeCell ref="O4024:P4024"/>
    <mergeCell ref="D4021:H4021"/>
    <mergeCell ref="I4021:K4021"/>
    <mergeCell ref="L4021:N4021"/>
    <mergeCell ref="O4021:P4021"/>
    <mergeCell ref="D4022:H4022"/>
    <mergeCell ref="I4022:K4022"/>
    <mergeCell ref="L4022:N4022"/>
    <mergeCell ref="O4022:P4022"/>
    <mergeCell ref="D4019:H4019"/>
    <mergeCell ref="I4019:K4019"/>
    <mergeCell ref="L4019:N4019"/>
    <mergeCell ref="O4019:P4019"/>
    <mergeCell ref="D4020:H4020"/>
    <mergeCell ref="I4020:K4020"/>
    <mergeCell ref="L4020:N4020"/>
    <mergeCell ref="O4020:P4020"/>
    <mergeCell ref="D4017:H4017"/>
    <mergeCell ref="I4017:K4017"/>
    <mergeCell ref="L4017:N4017"/>
    <mergeCell ref="O4017:P4017"/>
    <mergeCell ref="D4018:H4018"/>
    <mergeCell ref="I4018:K4018"/>
    <mergeCell ref="L4018:N4018"/>
    <mergeCell ref="O4018:P4018"/>
    <mergeCell ref="D4015:H4015"/>
    <mergeCell ref="I4015:K4015"/>
    <mergeCell ref="L4015:N4015"/>
    <mergeCell ref="O4015:P4015"/>
    <mergeCell ref="D4016:H4016"/>
    <mergeCell ref="I4016:K4016"/>
    <mergeCell ref="L4016:N4016"/>
    <mergeCell ref="O4016:P4016"/>
    <mergeCell ref="D4013:H4013"/>
    <mergeCell ref="I4013:K4013"/>
    <mergeCell ref="L4013:N4013"/>
    <mergeCell ref="O4013:P4013"/>
    <mergeCell ref="D4014:H4014"/>
    <mergeCell ref="I4014:K4014"/>
    <mergeCell ref="L4014:N4014"/>
    <mergeCell ref="O4014:P4014"/>
    <mergeCell ref="D4011:H4011"/>
    <mergeCell ref="I4011:K4011"/>
    <mergeCell ref="L4011:N4011"/>
    <mergeCell ref="O4011:P4011"/>
    <mergeCell ref="D4012:H4012"/>
    <mergeCell ref="I4012:K4012"/>
    <mergeCell ref="L4012:N4012"/>
    <mergeCell ref="O4012:P4012"/>
    <mergeCell ref="D4009:H4009"/>
    <mergeCell ref="I4009:K4009"/>
    <mergeCell ref="L4009:N4009"/>
    <mergeCell ref="O4009:P4009"/>
    <mergeCell ref="D4010:H4010"/>
    <mergeCell ref="I4010:K4010"/>
    <mergeCell ref="L4010:N4010"/>
    <mergeCell ref="O4010:P4010"/>
    <mergeCell ref="D4007:H4007"/>
    <mergeCell ref="I4007:K4007"/>
    <mergeCell ref="L4007:N4007"/>
    <mergeCell ref="O4007:P4007"/>
    <mergeCell ref="D4008:H4008"/>
    <mergeCell ref="I4008:K4008"/>
    <mergeCell ref="L4008:N4008"/>
    <mergeCell ref="O4008:P4008"/>
    <mergeCell ref="D4005:H4005"/>
    <mergeCell ref="I4005:K4005"/>
    <mergeCell ref="L4005:N4005"/>
    <mergeCell ref="O4005:P4005"/>
    <mergeCell ref="D4006:H4006"/>
    <mergeCell ref="I4006:K4006"/>
    <mergeCell ref="L4006:N4006"/>
    <mergeCell ref="O4006:P4006"/>
    <mergeCell ref="D4003:H4003"/>
    <mergeCell ref="I4003:K4003"/>
    <mergeCell ref="L4003:N4003"/>
    <mergeCell ref="O4003:P4003"/>
    <mergeCell ref="D4004:H4004"/>
    <mergeCell ref="I4004:K4004"/>
    <mergeCell ref="L4004:N4004"/>
    <mergeCell ref="O4004:P4004"/>
    <mergeCell ref="D4001:H4001"/>
    <mergeCell ref="I4001:K4001"/>
    <mergeCell ref="L4001:N4001"/>
    <mergeCell ref="O4001:P4001"/>
    <mergeCell ref="D4002:H4002"/>
    <mergeCell ref="I4002:K4002"/>
    <mergeCell ref="L4002:N4002"/>
    <mergeCell ref="O4002:P4002"/>
    <mergeCell ref="D3999:H3999"/>
    <mergeCell ref="I3999:K3999"/>
    <mergeCell ref="L3999:N3999"/>
    <mergeCell ref="O3999:P3999"/>
    <mergeCell ref="D4000:H4000"/>
    <mergeCell ref="I4000:K4000"/>
    <mergeCell ref="L4000:N4000"/>
    <mergeCell ref="O4000:P4000"/>
    <mergeCell ref="D3997:H3997"/>
    <mergeCell ref="I3997:K3997"/>
    <mergeCell ref="L3997:N3997"/>
    <mergeCell ref="O3997:P3997"/>
    <mergeCell ref="D3998:H3998"/>
    <mergeCell ref="I3998:K3998"/>
    <mergeCell ref="L3998:N3998"/>
    <mergeCell ref="O3998:P3998"/>
    <mergeCell ref="D3995:H3995"/>
    <mergeCell ref="I3995:K3995"/>
    <mergeCell ref="L3995:N3995"/>
    <mergeCell ref="O3995:P3995"/>
    <mergeCell ref="D3996:H3996"/>
    <mergeCell ref="I3996:K3996"/>
    <mergeCell ref="L3996:N3996"/>
    <mergeCell ref="O3996:P3996"/>
    <mergeCell ref="D3993:H3993"/>
    <mergeCell ref="I3993:K3993"/>
    <mergeCell ref="L3993:N3993"/>
    <mergeCell ref="O3993:P3993"/>
    <mergeCell ref="D3994:H3994"/>
    <mergeCell ref="I3994:K3994"/>
    <mergeCell ref="L3994:N3994"/>
    <mergeCell ref="O3994:P3994"/>
    <mergeCell ref="D3991:H3991"/>
    <mergeCell ref="I3991:K3991"/>
    <mergeCell ref="L3991:N3991"/>
    <mergeCell ref="O3991:P3991"/>
    <mergeCell ref="D3992:H3992"/>
    <mergeCell ref="I3992:K3992"/>
    <mergeCell ref="L3992:N3992"/>
    <mergeCell ref="O3992:P3992"/>
    <mergeCell ref="D3989:H3989"/>
    <mergeCell ref="I3989:K3989"/>
    <mergeCell ref="L3989:N3989"/>
    <mergeCell ref="O3989:P3989"/>
    <mergeCell ref="D3990:H3990"/>
    <mergeCell ref="I3990:K3990"/>
    <mergeCell ref="L3990:N3990"/>
    <mergeCell ref="O3990:P3990"/>
    <mergeCell ref="D3987:H3987"/>
    <mergeCell ref="I3987:K3987"/>
    <mergeCell ref="L3987:N3987"/>
    <mergeCell ref="O3987:P3987"/>
    <mergeCell ref="D3988:H3988"/>
    <mergeCell ref="I3988:K3988"/>
    <mergeCell ref="L3988:N3988"/>
    <mergeCell ref="O3988:P3988"/>
    <mergeCell ref="D3985:H3985"/>
    <mergeCell ref="I3985:K3985"/>
    <mergeCell ref="L3985:N3985"/>
    <mergeCell ref="O3985:P3985"/>
    <mergeCell ref="D3986:H3986"/>
    <mergeCell ref="I3986:K3986"/>
    <mergeCell ref="L3986:N3986"/>
    <mergeCell ref="O3986:P3986"/>
    <mergeCell ref="D3983:H3983"/>
    <mergeCell ref="I3983:K3983"/>
    <mergeCell ref="L3983:N3983"/>
    <mergeCell ref="O3983:P3983"/>
    <mergeCell ref="D3984:H3984"/>
    <mergeCell ref="I3984:K3984"/>
    <mergeCell ref="L3984:N3984"/>
    <mergeCell ref="O3984:P3984"/>
    <mergeCell ref="D3981:H3981"/>
    <mergeCell ref="I3981:K3981"/>
    <mergeCell ref="L3981:N3981"/>
    <mergeCell ref="O3981:P3981"/>
    <mergeCell ref="D3982:H3982"/>
    <mergeCell ref="I3982:K3982"/>
    <mergeCell ref="L3982:N3982"/>
    <mergeCell ref="O3982:P3982"/>
    <mergeCell ref="D3979:H3979"/>
    <mergeCell ref="I3979:K3979"/>
    <mergeCell ref="L3979:N3979"/>
    <mergeCell ref="O3979:P3979"/>
    <mergeCell ref="D3980:H3980"/>
    <mergeCell ref="I3980:K3980"/>
    <mergeCell ref="L3980:N3980"/>
    <mergeCell ref="O3980:P3980"/>
    <mergeCell ref="D3977:H3977"/>
    <mergeCell ref="I3977:K3977"/>
    <mergeCell ref="L3977:N3977"/>
    <mergeCell ref="O3977:P3977"/>
    <mergeCell ref="D3978:H3978"/>
    <mergeCell ref="I3978:K3978"/>
    <mergeCell ref="L3978:N3978"/>
    <mergeCell ref="O3978:P3978"/>
    <mergeCell ref="D3975:H3975"/>
    <mergeCell ref="I3975:K3975"/>
    <mergeCell ref="L3975:N3975"/>
    <mergeCell ref="O3975:P3975"/>
    <mergeCell ref="D3976:H3976"/>
    <mergeCell ref="I3976:K3976"/>
    <mergeCell ref="L3976:N3976"/>
    <mergeCell ref="O3976:P3976"/>
    <mergeCell ref="D3973:H3973"/>
    <mergeCell ref="I3973:K3973"/>
    <mergeCell ref="L3973:N3973"/>
    <mergeCell ref="O3973:P3973"/>
    <mergeCell ref="D3974:H3974"/>
    <mergeCell ref="I3974:K3974"/>
    <mergeCell ref="L3974:N3974"/>
    <mergeCell ref="O3974:P3974"/>
    <mergeCell ref="D3971:H3971"/>
    <mergeCell ref="I3971:K3971"/>
    <mergeCell ref="L3971:N3971"/>
    <mergeCell ref="O3971:P3971"/>
    <mergeCell ref="D3972:H3972"/>
    <mergeCell ref="I3972:K3972"/>
    <mergeCell ref="L3972:N3972"/>
    <mergeCell ref="O3972:P3972"/>
    <mergeCell ref="D3969:H3969"/>
    <mergeCell ref="I3969:K3969"/>
    <mergeCell ref="L3969:N3969"/>
    <mergeCell ref="O3969:P3969"/>
    <mergeCell ref="D3970:H3970"/>
    <mergeCell ref="I3970:K3970"/>
    <mergeCell ref="L3970:N3970"/>
    <mergeCell ref="O3970:P3970"/>
    <mergeCell ref="D3967:H3967"/>
    <mergeCell ref="I3967:K3967"/>
    <mergeCell ref="L3967:N3967"/>
    <mergeCell ref="O3967:P3967"/>
    <mergeCell ref="D3968:H3968"/>
    <mergeCell ref="I3968:K3968"/>
    <mergeCell ref="L3968:N3968"/>
    <mergeCell ref="O3968:P3968"/>
    <mergeCell ref="D3965:H3965"/>
    <mergeCell ref="I3965:K3965"/>
    <mergeCell ref="L3965:N3965"/>
    <mergeCell ref="O3965:P3965"/>
    <mergeCell ref="D3966:H3966"/>
    <mergeCell ref="I3966:K3966"/>
    <mergeCell ref="L3966:N3966"/>
    <mergeCell ref="O3966:P3966"/>
    <mergeCell ref="D3963:H3963"/>
    <mergeCell ref="I3963:K3963"/>
    <mergeCell ref="L3963:N3963"/>
    <mergeCell ref="O3963:P3963"/>
    <mergeCell ref="D3964:H3964"/>
    <mergeCell ref="I3964:K3964"/>
    <mergeCell ref="L3964:N3964"/>
    <mergeCell ref="O3964:P3964"/>
    <mergeCell ref="D3961:H3961"/>
    <mergeCell ref="I3961:K3961"/>
    <mergeCell ref="L3961:N3961"/>
    <mergeCell ref="O3961:P3961"/>
    <mergeCell ref="D3962:H3962"/>
    <mergeCell ref="I3962:K3962"/>
    <mergeCell ref="L3962:N3962"/>
    <mergeCell ref="O3962:P3962"/>
    <mergeCell ref="D3959:H3959"/>
    <mergeCell ref="I3959:K3959"/>
    <mergeCell ref="L3959:N3959"/>
    <mergeCell ref="O3959:P3959"/>
    <mergeCell ref="D3960:H3960"/>
    <mergeCell ref="I3960:K3960"/>
    <mergeCell ref="L3960:N3960"/>
    <mergeCell ref="O3960:P3960"/>
    <mergeCell ref="D3957:H3957"/>
    <mergeCell ref="I3957:K3957"/>
    <mergeCell ref="L3957:N3957"/>
    <mergeCell ref="O3957:P3957"/>
    <mergeCell ref="D3958:H3958"/>
    <mergeCell ref="I3958:K3958"/>
    <mergeCell ref="L3958:N3958"/>
    <mergeCell ref="O3958:P3958"/>
    <mergeCell ref="D3955:H3955"/>
    <mergeCell ref="I3955:K3955"/>
    <mergeCell ref="L3955:N3955"/>
    <mergeCell ref="O3955:P3955"/>
    <mergeCell ref="D3956:H3956"/>
    <mergeCell ref="I3956:K3956"/>
    <mergeCell ref="L3956:N3956"/>
    <mergeCell ref="O3956:P3956"/>
    <mergeCell ref="D3953:H3953"/>
    <mergeCell ref="I3953:K3953"/>
    <mergeCell ref="L3953:N3953"/>
    <mergeCell ref="O3953:P3953"/>
    <mergeCell ref="D3954:H3954"/>
    <mergeCell ref="I3954:K3954"/>
    <mergeCell ref="L3954:N3954"/>
    <mergeCell ref="O3954:P3954"/>
    <mergeCell ref="D3951:H3951"/>
    <mergeCell ref="I3951:K3951"/>
    <mergeCell ref="L3951:N3951"/>
    <mergeCell ref="O3951:P3951"/>
    <mergeCell ref="D3952:H3952"/>
    <mergeCell ref="I3952:K3952"/>
    <mergeCell ref="L3952:N3952"/>
    <mergeCell ref="O3952:P3952"/>
    <mergeCell ref="D3949:H3949"/>
    <mergeCell ref="I3949:K3949"/>
    <mergeCell ref="L3949:N3949"/>
    <mergeCell ref="O3949:P3949"/>
    <mergeCell ref="D3950:H3950"/>
    <mergeCell ref="I3950:K3950"/>
    <mergeCell ref="L3950:N3950"/>
    <mergeCell ref="O3950:P3950"/>
    <mergeCell ref="D3947:H3947"/>
    <mergeCell ref="I3947:K3947"/>
    <mergeCell ref="L3947:N3947"/>
    <mergeCell ref="O3947:P3947"/>
    <mergeCell ref="D3948:H3948"/>
    <mergeCell ref="I3948:K3948"/>
    <mergeCell ref="L3948:N3948"/>
    <mergeCell ref="O3948:P3948"/>
    <mergeCell ref="D3945:H3945"/>
    <mergeCell ref="I3945:K3945"/>
    <mergeCell ref="L3945:N3945"/>
    <mergeCell ref="O3945:P3945"/>
    <mergeCell ref="D3946:H3946"/>
    <mergeCell ref="I3946:K3946"/>
    <mergeCell ref="L3946:N3946"/>
    <mergeCell ref="O3946:P3946"/>
    <mergeCell ref="D3943:H3943"/>
    <mergeCell ref="I3943:K3943"/>
    <mergeCell ref="L3943:N3943"/>
    <mergeCell ref="O3943:P3943"/>
    <mergeCell ref="D3944:H3944"/>
    <mergeCell ref="I3944:K3944"/>
    <mergeCell ref="L3944:N3944"/>
    <mergeCell ref="O3944:P3944"/>
    <mergeCell ref="D3941:H3941"/>
    <mergeCell ref="I3941:K3941"/>
    <mergeCell ref="L3941:N3941"/>
    <mergeCell ref="O3941:P3941"/>
    <mergeCell ref="D3942:H3942"/>
    <mergeCell ref="I3942:K3942"/>
    <mergeCell ref="L3942:N3942"/>
    <mergeCell ref="O3942:P3942"/>
    <mergeCell ref="D3939:H3939"/>
    <mergeCell ref="I3939:K3939"/>
    <mergeCell ref="L3939:N3939"/>
    <mergeCell ref="O3939:P3939"/>
    <mergeCell ref="D3940:H3940"/>
    <mergeCell ref="I3940:K3940"/>
    <mergeCell ref="L3940:N3940"/>
    <mergeCell ref="O3940:P3940"/>
    <mergeCell ref="D3937:H3937"/>
    <mergeCell ref="I3937:K3937"/>
    <mergeCell ref="L3937:N3937"/>
    <mergeCell ref="O3937:P3937"/>
    <mergeCell ref="D3938:H3938"/>
    <mergeCell ref="I3938:K3938"/>
    <mergeCell ref="L3938:N3938"/>
    <mergeCell ref="O3938:P3938"/>
    <mergeCell ref="D3935:H3935"/>
    <mergeCell ref="I3935:K3935"/>
    <mergeCell ref="L3935:N3935"/>
    <mergeCell ref="O3935:P3935"/>
    <mergeCell ref="D3936:H3936"/>
    <mergeCell ref="I3936:K3936"/>
    <mergeCell ref="L3936:N3936"/>
    <mergeCell ref="O3936:P3936"/>
    <mergeCell ref="D3933:H3933"/>
    <mergeCell ref="I3933:K3933"/>
    <mergeCell ref="L3933:N3933"/>
    <mergeCell ref="O3933:P3933"/>
    <mergeCell ref="D3934:H3934"/>
    <mergeCell ref="I3934:K3934"/>
    <mergeCell ref="L3934:N3934"/>
    <mergeCell ref="O3934:P3934"/>
    <mergeCell ref="D3931:H3931"/>
    <mergeCell ref="I3931:K3931"/>
    <mergeCell ref="L3931:N3931"/>
    <mergeCell ref="O3931:P3931"/>
    <mergeCell ref="D3932:H3932"/>
    <mergeCell ref="I3932:K3932"/>
    <mergeCell ref="L3932:N3932"/>
    <mergeCell ref="O3932:P3932"/>
    <mergeCell ref="D3929:H3929"/>
    <mergeCell ref="I3929:K3929"/>
    <mergeCell ref="L3929:N3929"/>
    <mergeCell ref="O3929:P3929"/>
    <mergeCell ref="D3930:H3930"/>
    <mergeCell ref="I3930:K3930"/>
    <mergeCell ref="L3930:N3930"/>
    <mergeCell ref="O3930:P3930"/>
    <mergeCell ref="D3927:H3927"/>
    <mergeCell ref="I3927:K3927"/>
    <mergeCell ref="L3927:N3927"/>
    <mergeCell ref="O3927:P3927"/>
    <mergeCell ref="D3928:H3928"/>
    <mergeCell ref="I3928:K3928"/>
    <mergeCell ref="L3928:N3928"/>
    <mergeCell ref="O3928:P3928"/>
    <mergeCell ref="D3925:H3925"/>
    <mergeCell ref="I3925:K3925"/>
    <mergeCell ref="L3925:N3925"/>
    <mergeCell ref="O3925:P3925"/>
    <mergeCell ref="D3926:H3926"/>
    <mergeCell ref="I3926:K3926"/>
    <mergeCell ref="L3926:N3926"/>
    <mergeCell ref="O3926:P3926"/>
    <mergeCell ref="D3923:H3923"/>
    <mergeCell ref="I3923:K3923"/>
    <mergeCell ref="L3923:N3923"/>
    <mergeCell ref="O3923:P3923"/>
    <mergeCell ref="D3924:H3924"/>
    <mergeCell ref="I3924:K3924"/>
    <mergeCell ref="L3924:N3924"/>
    <mergeCell ref="O3924:P3924"/>
    <mergeCell ref="D3921:H3921"/>
    <mergeCell ref="I3921:K3921"/>
    <mergeCell ref="L3921:N3921"/>
    <mergeCell ref="O3921:P3921"/>
    <mergeCell ref="D3922:H3922"/>
    <mergeCell ref="I3922:K3922"/>
    <mergeCell ref="L3922:N3922"/>
    <mergeCell ref="O3922:P3922"/>
    <mergeCell ref="D3919:H3919"/>
    <mergeCell ref="I3919:K3919"/>
    <mergeCell ref="L3919:N3919"/>
    <mergeCell ref="O3919:P3919"/>
    <mergeCell ref="D3920:H3920"/>
    <mergeCell ref="I3920:K3920"/>
    <mergeCell ref="L3920:N3920"/>
    <mergeCell ref="O3920:P3920"/>
    <mergeCell ref="D3917:H3917"/>
    <mergeCell ref="I3917:K3917"/>
    <mergeCell ref="L3917:N3917"/>
    <mergeCell ref="O3917:P3917"/>
    <mergeCell ref="D3918:H3918"/>
    <mergeCell ref="I3918:K3918"/>
    <mergeCell ref="L3918:N3918"/>
    <mergeCell ref="O3918:P3918"/>
    <mergeCell ref="D3915:H3915"/>
    <mergeCell ref="I3915:K3915"/>
    <mergeCell ref="L3915:N3915"/>
    <mergeCell ref="O3915:P3915"/>
    <mergeCell ref="D3916:H3916"/>
    <mergeCell ref="I3916:K3916"/>
    <mergeCell ref="L3916:N3916"/>
    <mergeCell ref="O3916:P3916"/>
    <mergeCell ref="D3913:H3913"/>
    <mergeCell ref="I3913:K3913"/>
    <mergeCell ref="L3913:N3913"/>
    <mergeCell ref="O3913:P3913"/>
    <mergeCell ref="D3914:H3914"/>
    <mergeCell ref="I3914:K3914"/>
    <mergeCell ref="L3914:N3914"/>
    <mergeCell ref="O3914:P3914"/>
    <mergeCell ref="D3911:H3911"/>
    <mergeCell ref="I3911:K3911"/>
    <mergeCell ref="L3911:N3911"/>
    <mergeCell ref="O3911:P3911"/>
    <mergeCell ref="D3912:H3912"/>
    <mergeCell ref="I3912:K3912"/>
    <mergeCell ref="L3912:N3912"/>
    <mergeCell ref="O3912:P3912"/>
    <mergeCell ref="D3909:H3909"/>
    <mergeCell ref="I3909:K3909"/>
    <mergeCell ref="L3909:N3909"/>
    <mergeCell ref="O3909:P3909"/>
    <mergeCell ref="D3910:H3910"/>
    <mergeCell ref="I3910:K3910"/>
    <mergeCell ref="L3910:N3910"/>
    <mergeCell ref="O3910:P3910"/>
    <mergeCell ref="D3907:H3907"/>
    <mergeCell ref="I3907:K3907"/>
    <mergeCell ref="L3907:N3907"/>
    <mergeCell ref="O3907:P3907"/>
    <mergeCell ref="D3908:H3908"/>
    <mergeCell ref="I3908:K3908"/>
    <mergeCell ref="L3908:N3908"/>
    <mergeCell ref="O3908:P3908"/>
    <mergeCell ref="D3905:H3905"/>
    <mergeCell ref="I3905:K3905"/>
    <mergeCell ref="L3905:N3905"/>
    <mergeCell ref="O3905:P3905"/>
    <mergeCell ref="D3906:H3906"/>
    <mergeCell ref="I3906:K3906"/>
    <mergeCell ref="L3906:N3906"/>
    <mergeCell ref="O3906:P3906"/>
    <mergeCell ref="D3903:H3903"/>
    <mergeCell ref="I3903:K3903"/>
    <mergeCell ref="L3903:N3903"/>
    <mergeCell ref="O3903:P3903"/>
    <mergeCell ref="D3904:H3904"/>
    <mergeCell ref="I3904:K3904"/>
    <mergeCell ref="L3904:N3904"/>
    <mergeCell ref="O3904:P3904"/>
    <mergeCell ref="D3901:H3901"/>
    <mergeCell ref="I3901:K3901"/>
    <mergeCell ref="L3901:N3901"/>
    <mergeCell ref="O3901:P3901"/>
    <mergeCell ref="D3902:H3902"/>
    <mergeCell ref="I3902:K3902"/>
    <mergeCell ref="L3902:N3902"/>
    <mergeCell ref="O3902:P3902"/>
    <mergeCell ref="D3899:H3899"/>
    <mergeCell ref="I3899:K3899"/>
    <mergeCell ref="L3899:N3899"/>
    <mergeCell ref="O3899:P3899"/>
    <mergeCell ref="D3900:H3900"/>
    <mergeCell ref="I3900:K3900"/>
    <mergeCell ref="L3900:N3900"/>
    <mergeCell ref="O3900:P3900"/>
    <mergeCell ref="D3897:H3897"/>
    <mergeCell ref="I3897:K3897"/>
    <mergeCell ref="L3897:N3897"/>
    <mergeCell ref="O3897:P3897"/>
    <mergeCell ref="D3898:H3898"/>
    <mergeCell ref="I3898:K3898"/>
    <mergeCell ref="L3898:N3898"/>
    <mergeCell ref="O3898:P3898"/>
    <mergeCell ref="D3895:H3895"/>
    <mergeCell ref="I3895:K3895"/>
    <mergeCell ref="L3895:N3895"/>
    <mergeCell ref="O3895:P3895"/>
    <mergeCell ref="D3896:H3896"/>
    <mergeCell ref="I3896:K3896"/>
    <mergeCell ref="L3896:N3896"/>
    <mergeCell ref="O3896:P3896"/>
    <mergeCell ref="D3893:H3893"/>
    <mergeCell ref="I3893:K3893"/>
    <mergeCell ref="L3893:N3893"/>
    <mergeCell ref="O3893:P3893"/>
    <mergeCell ref="D3894:H3894"/>
    <mergeCell ref="I3894:K3894"/>
    <mergeCell ref="L3894:N3894"/>
    <mergeCell ref="O3894:P3894"/>
    <mergeCell ref="D3891:H3891"/>
    <mergeCell ref="I3891:K3891"/>
    <mergeCell ref="L3891:N3891"/>
    <mergeCell ref="O3891:P3891"/>
    <mergeCell ref="D3892:H3892"/>
    <mergeCell ref="I3892:K3892"/>
    <mergeCell ref="L3892:N3892"/>
    <mergeCell ref="O3892:P3892"/>
    <mergeCell ref="D3889:H3889"/>
    <mergeCell ref="I3889:K3889"/>
    <mergeCell ref="L3889:N3889"/>
    <mergeCell ref="O3889:P3889"/>
    <mergeCell ref="D3890:H3890"/>
    <mergeCell ref="I3890:K3890"/>
    <mergeCell ref="L3890:N3890"/>
    <mergeCell ref="O3890:P3890"/>
    <mergeCell ref="D3887:H3887"/>
    <mergeCell ref="I3887:K3887"/>
    <mergeCell ref="L3887:N3887"/>
    <mergeCell ref="O3887:P3887"/>
    <mergeCell ref="D3888:H3888"/>
    <mergeCell ref="I3888:K3888"/>
    <mergeCell ref="L3888:N3888"/>
    <mergeCell ref="O3888:P3888"/>
    <mergeCell ref="D3885:H3885"/>
    <mergeCell ref="I3885:K3885"/>
    <mergeCell ref="L3885:N3885"/>
    <mergeCell ref="O3885:P3885"/>
    <mergeCell ref="D3886:H3886"/>
    <mergeCell ref="I3886:K3886"/>
    <mergeCell ref="L3886:N3886"/>
    <mergeCell ref="O3886:P3886"/>
    <mergeCell ref="D3883:H3883"/>
    <mergeCell ref="I3883:K3883"/>
    <mergeCell ref="L3883:N3883"/>
    <mergeCell ref="O3883:P3883"/>
    <mergeCell ref="D3884:H3884"/>
    <mergeCell ref="I3884:K3884"/>
    <mergeCell ref="L3884:N3884"/>
    <mergeCell ref="O3884:P3884"/>
    <mergeCell ref="D3881:H3881"/>
    <mergeCell ref="I3881:K3881"/>
    <mergeCell ref="L3881:N3881"/>
    <mergeCell ref="O3881:P3881"/>
    <mergeCell ref="D3882:H3882"/>
    <mergeCell ref="I3882:K3882"/>
    <mergeCell ref="L3882:N3882"/>
    <mergeCell ref="O3882:P3882"/>
    <mergeCell ref="D3879:H3879"/>
    <mergeCell ref="I3879:K3879"/>
    <mergeCell ref="L3879:N3879"/>
    <mergeCell ref="O3879:P3879"/>
    <mergeCell ref="D3880:H3880"/>
    <mergeCell ref="I3880:K3880"/>
    <mergeCell ref="L3880:N3880"/>
    <mergeCell ref="O3880:P3880"/>
    <mergeCell ref="D3877:H3877"/>
    <mergeCell ref="I3877:K3877"/>
    <mergeCell ref="L3877:N3877"/>
    <mergeCell ref="O3877:P3877"/>
    <mergeCell ref="D3878:H3878"/>
    <mergeCell ref="I3878:K3878"/>
    <mergeCell ref="L3878:N3878"/>
    <mergeCell ref="O3878:P3878"/>
    <mergeCell ref="D3875:H3875"/>
    <mergeCell ref="I3875:K3875"/>
    <mergeCell ref="L3875:N3875"/>
    <mergeCell ref="O3875:P3875"/>
    <mergeCell ref="D3876:H3876"/>
    <mergeCell ref="I3876:K3876"/>
    <mergeCell ref="L3876:N3876"/>
    <mergeCell ref="O3876:P3876"/>
    <mergeCell ref="D3873:H3873"/>
    <mergeCell ref="I3873:K3873"/>
    <mergeCell ref="L3873:N3873"/>
    <mergeCell ref="O3873:P3873"/>
    <mergeCell ref="D3874:H3874"/>
    <mergeCell ref="I3874:K3874"/>
    <mergeCell ref="L3874:N3874"/>
    <mergeCell ref="O3874:P3874"/>
    <mergeCell ref="D3871:H3871"/>
    <mergeCell ref="I3871:K3871"/>
    <mergeCell ref="L3871:N3871"/>
    <mergeCell ref="O3871:P3871"/>
    <mergeCell ref="D3872:H3872"/>
    <mergeCell ref="I3872:K3872"/>
    <mergeCell ref="L3872:N3872"/>
    <mergeCell ref="O3872:P3872"/>
    <mergeCell ref="D3869:H3869"/>
    <mergeCell ref="I3869:K3869"/>
    <mergeCell ref="L3869:N3869"/>
    <mergeCell ref="O3869:P3869"/>
    <mergeCell ref="D3870:H3870"/>
    <mergeCell ref="I3870:K3870"/>
    <mergeCell ref="L3870:N3870"/>
    <mergeCell ref="O3870:P3870"/>
    <mergeCell ref="D3867:H3867"/>
    <mergeCell ref="I3867:K3867"/>
    <mergeCell ref="L3867:N3867"/>
    <mergeCell ref="O3867:P3867"/>
    <mergeCell ref="D3868:H3868"/>
    <mergeCell ref="I3868:K3868"/>
    <mergeCell ref="L3868:N3868"/>
    <mergeCell ref="O3868:P3868"/>
    <mergeCell ref="D3865:H3865"/>
    <mergeCell ref="I3865:K3865"/>
    <mergeCell ref="L3865:N3865"/>
    <mergeCell ref="O3865:P3865"/>
    <mergeCell ref="D3866:H3866"/>
    <mergeCell ref="I3866:K3866"/>
    <mergeCell ref="L3866:N3866"/>
    <mergeCell ref="O3866:P3866"/>
    <mergeCell ref="D3863:H3863"/>
    <mergeCell ref="I3863:K3863"/>
    <mergeCell ref="L3863:N3863"/>
    <mergeCell ref="O3863:P3863"/>
    <mergeCell ref="D3864:H3864"/>
    <mergeCell ref="I3864:K3864"/>
    <mergeCell ref="L3864:N3864"/>
    <mergeCell ref="O3864:P3864"/>
    <mergeCell ref="D3861:H3861"/>
    <mergeCell ref="I3861:K3861"/>
    <mergeCell ref="L3861:N3861"/>
    <mergeCell ref="O3861:P3861"/>
    <mergeCell ref="D3862:H3862"/>
    <mergeCell ref="I3862:K3862"/>
    <mergeCell ref="L3862:N3862"/>
    <mergeCell ref="O3862:P3862"/>
    <mergeCell ref="D3859:H3859"/>
    <mergeCell ref="I3859:K3859"/>
    <mergeCell ref="L3859:N3859"/>
    <mergeCell ref="O3859:P3859"/>
    <mergeCell ref="D3860:H3860"/>
    <mergeCell ref="I3860:K3860"/>
    <mergeCell ref="L3860:N3860"/>
    <mergeCell ref="O3860:P3860"/>
    <mergeCell ref="D3857:H3857"/>
    <mergeCell ref="I3857:K3857"/>
    <mergeCell ref="L3857:N3857"/>
    <mergeCell ref="O3857:P3857"/>
    <mergeCell ref="D3858:H3858"/>
    <mergeCell ref="I3858:K3858"/>
    <mergeCell ref="L3858:N3858"/>
    <mergeCell ref="O3858:P3858"/>
    <mergeCell ref="D3855:H3855"/>
    <mergeCell ref="I3855:K3855"/>
    <mergeCell ref="L3855:N3855"/>
    <mergeCell ref="O3855:P3855"/>
    <mergeCell ref="D3856:H3856"/>
    <mergeCell ref="I3856:K3856"/>
    <mergeCell ref="L3856:N3856"/>
    <mergeCell ref="O3856:P3856"/>
    <mergeCell ref="D3853:H3853"/>
    <mergeCell ref="I3853:K3853"/>
    <mergeCell ref="L3853:N3853"/>
    <mergeCell ref="O3853:P3853"/>
    <mergeCell ref="D3854:H3854"/>
    <mergeCell ref="I3854:K3854"/>
    <mergeCell ref="L3854:N3854"/>
    <mergeCell ref="O3854:P3854"/>
    <mergeCell ref="D3851:H3851"/>
    <mergeCell ref="I3851:K3851"/>
    <mergeCell ref="L3851:N3851"/>
    <mergeCell ref="O3851:P3851"/>
    <mergeCell ref="D3852:H3852"/>
    <mergeCell ref="I3852:K3852"/>
    <mergeCell ref="L3852:N3852"/>
    <mergeCell ref="O3852:P3852"/>
    <mergeCell ref="D3849:H3849"/>
    <mergeCell ref="I3849:K3849"/>
    <mergeCell ref="L3849:N3849"/>
    <mergeCell ref="O3849:P3849"/>
    <mergeCell ref="D3850:H3850"/>
    <mergeCell ref="I3850:K3850"/>
    <mergeCell ref="L3850:N3850"/>
    <mergeCell ref="O3850:P3850"/>
    <mergeCell ref="D3847:H3847"/>
    <mergeCell ref="I3847:K3847"/>
    <mergeCell ref="L3847:N3847"/>
    <mergeCell ref="O3847:P3847"/>
    <mergeCell ref="D3848:H3848"/>
    <mergeCell ref="I3848:K3848"/>
    <mergeCell ref="L3848:N3848"/>
    <mergeCell ref="O3848:P3848"/>
    <mergeCell ref="D3845:H3845"/>
    <mergeCell ref="I3845:K3845"/>
    <mergeCell ref="L3845:N3845"/>
    <mergeCell ref="O3845:P3845"/>
    <mergeCell ref="D3846:H3846"/>
    <mergeCell ref="I3846:K3846"/>
    <mergeCell ref="L3846:N3846"/>
    <mergeCell ref="O3846:P3846"/>
    <mergeCell ref="D3843:H3843"/>
    <mergeCell ref="I3843:K3843"/>
    <mergeCell ref="L3843:N3843"/>
    <mergeCell ref="O3843:P3843"/>
    <mergeCell ref="D3844:H3844"/>
    <mergeCell ref="I3844:K3844"/>
    <mergeCell ref="L3844:N3844"/>
    <mergeCell ref="O3844:P3844"/>
    <mergeCell ref="D3841:H3841"/>
    <mergeCell ref="I3841:K3841"/>
    <mergeCell ref="L3841:N3841"/>
    <mergeCell ref="O3841:P3841"/>
    <mergeCell ref="D3842:H3842"/>
    <mergeCell ref="I3842:K3842"/>
    <mergeCell ref="L3842:N3842"/>
    <mergeCell ref="O3842:P3842"/>
    <mergeCell ref="D3839:H3839"/>
    <mergeCell ref="I3839:K3839"/>
    <mergeCell ref="L3839:N3839"/>
    <mergeCell ref="O3839:P3839"/>
    <mergeCell ref="D3840:H3840"/>
    <mergeCell ref="I3840:K3840"/>
    <mergeCell ref="L3840:N3840"/>
    <mergeCell ref="O3840:P3840"/>
    <mergeCell ref="D3837:H3837"/>
    <mergeCell ref="I3837:K3837"/>
    <mergeCell ref="L3837:N3837"/>
    <mergeCell ref="O3837:P3837"/>
    <mergeCell ref="D3838:H3838"/>
    <mergeCell ref="I3838:K3838"/>
    <mergeCell ref="L3838:N3838"/>
    <mergeCell ref="O3838:P3838"/>
    <mergeCell ref="D3835:H3835"/>
    <mergeCell ref="I3835:K3835"/>
    <mergeCell ref="L3835:N3835"/>
    <mergeCell ref="O3835:P3835"/>
    <mergeCell ref="D3836:H3836"/>
    <mergeCell ref="I3836:K3836"/>
    <mergeCell ref="L3836:N3836"/>
    <mergeCell ref="O3836:P3836"/>
    <mergeCell ref="D3833:H3833"/>
    <mergeCell ref="I3833:K3833"/>
    <mergeCell ref="L3833:N3833"/>
    <mergeCell ref="O3833:P3833"/>
    <mergeCell ref="D3834:H3834"/>
    <mergeCell ref="I3834:K3834"/>
    <mergeCell ref="L3834:N3834"/>
    <mergeCell ref="O3834:P3834"/>
    <mergeCell ref="D3831:H3831"/>
    <mergeCell ref="I3831:K3831"/>
    <mergeCell ref="L3831:N3831"/>
    <mergeCell ref="O3831:P3831"/>
    <mergeCell ref="D3832:H3832"/>
    <mergeCell ref="I3832:K3832"/>
    <mergeCell ref="L3832:N3832"/>
    <mergeCell ref="O3832:P3832"/>
    <mergeCell ref="D3829:H3829"/>
    <mergeCell ref="I3829:K3829"/>
    <mergeCell ref="L3829:N3829"/>
    <mergeCell ref="O3829:P3829"/>
    <mergeCell ref="D3830:H3830"/>
    <mergeCell ref="I3830:K3830"/>
    <mergeCell ref="L3830:N3830"/>
    <mergeCell ref="O3830:P3830"/>
    <mergeCell ref="D3827:H3827"/>
    <mergeCell ref="I3827:K3827"/>
    <mergeCell ref="L3827:N3827"/>
    <mergeCell ref="O3827:P3827"/>
    <mergeCell ref="D3828:H3828"/>
    <mergeCell ref="I3828:K3828"/>
    <mergeCell ref="L3828:N3828"/>
    <mergeCell ref="O3828:P3828"/>
    <mergeCell ref="D3825:H3825"/>
    <mergeCell ref="I3825:K3825"/>
    <mergeCell ref="L3825:N3825"/>
    <mergeCell ref="O3825:P3825"/>
    <mergeCell ref="D3826:H3826"/>
    <mergeCell ref="I3826:K3826"/>
    <mergeCell ref="L3826:N3826"/>
    <mergeCell ref="O3826:P3826"/>
    <mergeCell ref="D3823:H3823"/>
    <mergeCell ref="I3823:K3823"/>
    <mergeCell ref="L3823:N3823"/>
    <mergeCell ref="O3823:P3823"/>
    <mergeCell ref="D3824:H3824"/>
    <mergeCell ref="I3824:K3824"/>
    <mergeCell ref="L3824:N3824"/>
    <mergeCell ref="O3824:P3824"/>
    <mergeCell ref="D3821:H3821"/>
    <mergeCell ref="I3821:K3821"/>
    <mergeCell ref="L3821:N3821"/>
    <mergeCell ref="O3821:P3821"/>
    <mergeCell ref="D3822:H3822"/>
    <mergeCell ref="I3822:K3822"/>
    <mergeCell ref="L3822:N3822"/>
    <mergeCell ref="O3822:P3822"/>
    <mergeCell ref="D3819:H3819"/>
    <mergeCell ref="I3819:K3819"/>
    <mergeCell ref="L3819:N3819"/>
    <mergeCell ref="O3819:P3819"/>
    <mergeCell ref="D3820:H3820"/>
    <mergeCell ref="I3820:K3820"/>
    <mergeCell ref="L3820:N3820"/>
    <mergeCell ref="O3820:P3820"/>
    <mergeCell ref="D3817:H3817"/>
    <mergeCell ref="I3817:K3817"/>
    <mergeCell ref="L3817:N3817"/>
    <mergeCell ref="O3817:P3817"/>
    <mergeCell ref="D3818:H3818"/>
    <mergeCell ref="I3818:K3818"/>
    <mergeCell ref="L3818:N3818"/>
    <mergeCell ref="O3818:P3818"/>
    <mergeCell ref="D3815:H3815"/>
    <mergeCell ref="I3815:K3815"/>
    <mergeCell ref="L3815:N3815"/>
    <mergeCell ref="O3815:P3815"/>
    <mergeCell ref="D3816:H3816"/>
    <mergeCell ref="I3816:K3816"/>
    <mergeCell ref="L3816:N3816"/>
    <mergeCell ref="O3816:P3816"/>
    <mergeCell ref="D3813:H3813"/>
    <mergeCell ref="I3813:K3813"/>
    <mergeCell ref="L3813:N3813"/>
    <mergeCell ref="O3813:P3813"/>
    <mergeCell ref="D3814:H3814"/>
    <mergeCell ref="I3814:K3814"/>
    <mergeCell ref="L3814:N3814"/>
    <mergeCell ref="O3814:P3814"/>
    <mergeCell ref="D3811:H3811"/>
    <mergeCell ref="I3811:K3811"/>
    <mergeCell ref="L3811:N3811"/>
    <mergeCell ref="O3811:P3811"/>
    <mergeCell ref="D3812:H3812"/>
    <mergeCell ref="I3812:K3812"/>
    <mergeCell ref="L3812:N3812"/>
    <mergeCell ref="O3812:P3812"/>
    <mergeCell ref="D3809:H3809"/>
    <mergeCell ref="I3809:K3809"/>
    <mergeCell ref="L3809:N3809"/>
    <mergeCell ref="O3809:P3809"/>
    <mergeCell ref="D3810:H3810"/>
    <mergeCell ref="I3810:K3810"/>
    <mergeCell ref="L3810:N3810"/>
    <mergeCell ref="O3810:P3810"/>
    <mergeCell ref="D3807:H3807"/>
    <mergeCell ref="I3807:K3807"/>
    <mergeCell ref="L3807:N3807"/>
    <mergeCell ref="O3807:P3807"/>
    <mergeCell ref="D3808:H3808"/>
    <mergeCell ref="I3808:K3808"/>
    <mergeCell ref="L3808:N3808"/>
    <mergeCell ref="O3808:P3808"/>
    <mergeCell ref="D3805:H3805"/>
    <mergeCell ref="I3805:K3805"/>
    <mergeCell ref="L3805:N3805"/>
    <mergeCell ref="O3805:P3805"/>
    <mergeCell ref="D3806:H3806"/>
    <mergeCell ref="I3806:K3806"/>
    <mergeCell ref="L3806:N3806"/>
    <mergeCell ref="O3806:P3806"/>
    <mergeCell ref="D3803:H3803"/>
    <mergeCell ref="I3803:K3803"/>
    <mergeCell ref="L3803:N3803"/>
    <mergeCell ref="O3803:P3803"/>
    <mergeCell ref="D3804:H3804"/>
    <mergeCell ref="I3804:K3804"/>
    <mergeCell ref="L3804:N3804"/>
    <mergeCell ref="O3804:P3804"/>
    <mergeCell ref="D3801:H3801"/>
    <mergeCell ref="I3801:K3801"/>
    <mergeCell ref="L3801:N3801"/>
    <mergeCell ref="O3801:P3801"/>
    <mergeCell ref="D3802:H3802"/>
    <mergeCell ref="I3802:K3802"/>
    <mergeCell ref="L3802:N3802"/>
    <mergeCell ref="O3802:P3802"/>
    <mergeCell ref="D3799:H3799"/>
    <mergeCell ref="I3799:K3799"/>
    <mergeCell ref="L3799:N3799"/>
    <mergeCell ref="O3799:P3799"/>
    <mergeCell ref="D3800:H3800"/>
    <mergeCell ref="I3800:K3800"/>
    <mergeCell ref="L3800:N3800"/>
    <mergeCell ref="O3800:P3800"/>
    <mergeCell ref="D3797:H3797"/>
    <mergeCell ref="I3797:K3797"/>
    <mergeCell ref="L3797:N3797"/>
    <mergeCell ref="O3797:P3797"/>
    <mergeCell ref="D3798:H3798"/>
    <mergeCell ref="I3798:K3798"/>
    <mergeCell ref="L3798:N3798"/>
    <mergeCell ref="O3798:P3798"/>
    <mergeCell ref="D3795:H3795"/>
    <mergeCell ref="I3795:K3795"/>
    <mergeCell ref="L3795:N3795"/>
    <mergeCell ref="O3795:P3795"/>
    <mergeCell ref="D3796:H3796"/>
    <mergeCell ref="I3796:K3796"/>
    <mergeCell ref="L3796:N3796"/>
    <mergeCell ref="O3796:P3796"/>
    <mergeCell ref="D3793:H3793"/>
    <mergeCell ref="I3793:K3793"/>
    <mergeCell ref="L3793:N3793"/>
    <mergeCell ref="O3793:P3793"/>
    <mergeCell ref="D3794:H3794"/>
    <mergeCell ref="I3794:K3794"/>
    <mergeCell ref="L3794:N3794"/>
    <mergeCell ref="O3794:P3794"/>
    <mergeCell ref="D3791:H3791"/>
    <mergeCell ref="I3791:K3791"/>
    <mergeCell ref="L3791:N3791"/>
    <mergeCell ref="O3791:P3791"/>
    <mergeCell ref="D3792:H3792"/>
    <mergeCell ref="I3792:K3792"/>
    <mergeCell ref="L3792:N3792"/>
    <mergeCell ref="O3792:P3792"/>
    <mergeCell ref="D3789:H3789"/>
    <mergeCell ref="I3789:K3789"/>
    <mergeCell ref="L3789:N3789"/>
    <mergeCell ref="O3789:P3789"/>
    <mergeCell ref="D3790:H3790"/>
    <mergeCell ref="I3790:K3790"/>
    <mergeCell ref="L3790:N3790"/>
    <mergeCell ref="O3790:P3790"/>
    <mergeCell ref="D3787:H3787"/>
    <mergeCell ref="I3787:K3787"/>
    <mergeCell ref="L3787:N3787"/>
    <mergeCell ref="O3787:P3787"/>
    <mergeCell ref="D3788:H3788"/>
    <mergeCell ref="I3788:K3788"/>
    <mergeCell ref="L3788:N3788"/>
    <mergeCell ref="O3788:P3788"/>
    <mergeCell ref="D3785:H3785"/>
    <mergeCell ref="I3785:K3785"/>
    <mergeCell ref="L3785:N3785"/>
    <mergeCell ref="O3785:P3785"/>
    <mergeCell ref="D3786:H3786"/>
    <mergeCell ref="I3786:K3786"/>
    <mergeCell ref="L3786:N3786"/>
    <mergeCell ref="O3786:P3786"/>
    <mergeCell ref="D3783:H3783"/>
    <mergeCell ref="I3783:K3783"/>
    <mergeCell ref="L3783:N3783"/>
    <mergeCell ref="O3783:P3783"/>
    <mergeCell ref="D3784:H3784"/>
    <mergeCell ref="I3784:K3784"/>
    <mergeCell ref="L3784:N3784"/>
    <mergeCell ref="O3784:P3784"/>
    <mergeCell ref="D3781:H3781"/>
    <mergeCell ref="I3781:K3781"/>
    <mergeCell ref="L3781:N3781"/>
    <mergeCell ref="O3781:P3781"/>
    <mergeCell ref="D3782:H3782"/>
    <mergeCell ref="I3782:K3782"/>
    <mergeCell ref="L3782:N3782"/>
    <mergeCell ref="O3782:P3782"/>
    <mergeCell ref="D3779:H3779"/>
    <mergeCell ref="I3779:K3779"/>
    <mergeCell ref="L3779:N3779"/>
    <mergeCell ref="O3779:P3779"/>
    <mergeCell ref="D3780:H3780"/>
    <mergeCell ref="I3780:K3780"/>
    <mergeCell ref="L3780:N3780"/>
    <mergeCell ref="O3780:P3780"/>
    <mergeCell ref="D3777:H3777"/>
    <mergeCell ref="I3777:K3777"/>
    <mergeCell ref="L3777:N3777"/>
    <mergeCell ref="O3777:P3777"/>
    <mergeCell ref="D3778:H3778"/>
    <mergeCell ref="I3778:K3778"/>
    <mergeCell ref="L3778:N3778"/>
    <mergeCell ref="O3778:P3778"/>
    <mergeCell ref="D3775:H3775"/>
    <mergeCell ref="I3775:K3775"/>
    <mergeCell ref="L3775:N3775"/>
    <mergeCell ref="O3775:P3775"/>
    <mergeCell ref="D3776:H3776"/>
    <mergeCell ref="I3776:K3776"/>
    <mergeCell ref="L3776:N3776"/>
    <mergeCell ref="O3776:P3776"/>
    <mergeCell ref="D3773:H3773"/>
    <mergeCell ref="I3773:K3773"/>
    <mergeCell ref="L3773:N3773"/>
    <mergeCell ref="O3773:P3773"/>
    <mergeCell ref="D3774:H3774"/>
    <mergeCell ref="I3774:K3774"/>
    <mergeCell ref="L3774:N3774"/>
    <mergeCell ref="O3774:P3774"/>
    <mergeCell ref="D3771:H3771"/>
    <mergeCell ref="I3771:K3771"/>
    <mergeCell ref="L3771:N3771"/>
    <mergeCell ref="O3771:P3771"/>
    <mergeCell ref="D3772:H3772"/>
    <mergeCell ref="I3772:K3772"/>
    <mergeCell ref="L3772:N3772"/>
    <mergeCell ref="O3772:P3772"/>
    <mergeCell ref="D3769:H3769"/>
    <mergeCell ref="I3769:K3769"/>
    <mergeCell ref="L3769:N3769"/>
    <mergeCell ref="O3769:P3769"/>
    <mergeCell ref="D3770:H3770"/>
    <mergeCell ref="I3770:K3770"/>
    <mergeCell ref="L3770:N3770"/>
    <mergeCell ref="O3770:P3770"/>
    <mergeCell ref="D3767:H3767"/>
    <mergeCell ref="I3767:K3767"/>
    <mergeCell ref="L3767:N3767"/>
    <mergeCell ref="O3767:P3767"/>
    <mergeCell ref="D3768:H3768"/>
    <mergeCell ref="I3768:K3768"/>
    <mergeCell ref="L3768:N3768"/>
    <mergeCell ref="O3768:P3768"/>
    <mergeCell ref="D3765:H3765"/>
    <mergeCell ref="I3765:K3765"/>
    <mergeCell ref="L3765:N3765"/>
    <mergeCell ref="O3765:P3765"/>
    <mergeCell ref="D3766:H3766"/>
    <mergeCell ref="I3766:K3766"/>
    <mergeCell ref="L3766:N3766"/>
    <mergeCell ref="O3766:P3766"/>
    <mergeCell ref="D3763:H3763"/>
    <mergeCell ref="I3763:K3763"/>
    <mergeCell ref="L3763:N3763"/>
    <mergeCell ref="O3763:P3763"/>
    <mergeCell ref="D3764:H3764"/>
    <mergeCell ref="I3764:K3764"/>
    <mergeCell ref="L3764:N3764"/>
    <mergeCell ref="O3764:P3764"/>
    <mergeCell ref="D3761:H3761"/>
    <mergeCell ref="I3761:K3761"/>
    <mergeCell ref="L3761:N3761"/>
    <mergeCell ref="O3761:P3761"/>
    <mergeCell ref="D3762:H3762"/>
    <mergeCell ref="I3762:K3762"/>
    <mergeCell ref="L3762:N3762"/>
    <mergeCell ref="O3762:P3762"/>
    <mergeCell ref="D3759:H3759"/>
    <mergeCell ref="I3759:K3759"/>
    <mergeCell ref="L3759:N3759"/>
    <mergeCell ref="O3759:P3759"/>
    <mergeCell ref="D3760:H3760"/>
    <mergeCell ref="I3760:K3760"/>
    <mergeCell ref="L3760:N3760"/>
    <mergeCell ref="O3760:P3760"/>
    <mergeCell ref="D3757:H3757"/>
    <mergeCell ref="I3757:K3757"/>
    <mergeCell ref="L3757:N3757"/>
    <mergeCell ref="O3757:P3757"/>
    <mergeCell ref="D3758:H3758"/>
    <mergeCell ref="I3758:K3758"/>
    <mergeCell ref="L3758:N3758"/>
    <mergeCell ref="O3758:P3758"/>
    <mergeCell ref="D3755:H3755"/>
    <mergeCell ref="I3755:K3755"/>
    <mergeCell ref="L3755:N3755"/>
    <mergeCell ref="O3755:P3755"/>
    <mergeCell ref="D3756:H3756"/>
    <mergeCell ref="I3756:K3756"/>
    <mergeCell ref="L3756:N3756"/>
    <mergeCell ref="O3756:P3756"/>
    <mergeCell ref="D3753:H3753"/>
    <mergeCell ref="I3753:K3753"/>
    <mergeCell ref="L3753:N3753"/>
    <mergeCell ref="O3753:P3753"/>
    <mergeCell ref="D3754:H3754"/>
    <mergeCell ref="I3754:K3754"/>
    <mergeCell ref="L3754:N3754"/>
    <mergeCell ref="O3754:P3754"/>
    <mergeCell ref="D3751:H3751"/>
    <mergeCell ref="I3751:K3751"/>
    <mergeCell ref="L3751:N3751"/>
    <mergeCell ref="O3751:P3751"/>
    <mergeCell ref="D3752:H3752"/>
    <mergeCell ref="I3752:K3752"/>
    <mergeCell ref="L3752:N3752"/>
    <mergeCell ref="O3752:P3752"/>
    <mergeCell ref="D3749:H3749"/>
    <mergeCell ref="I3749:K3749"/>
    <mergeCell ref="L3749:N3749"/>
    <mergeCell ref="O3749:P3749"/>
    <mergeCell ref="D3750:H3750"/>
    <mergeCell ref="I3750:K3750"/>
    <mergeCell ref="L3750:N3750"/>
    <mergeCell ref="O3750:P3750"/>
    <mergeCell ref="D3747:H3747"/>
    <mergeCell ref="I3747:K3747"/>
    <mergeCell ref="L3747:N3747"/>
    <mergeCell ref="O3747:P3747"/>
    <mergeCell ref="D3748:H3748"/>
    <mergeCell ref="I3748:K3748"/>
    <mergeCell ref="L3748:N3748"/>
    <mergeCell ref="O3748:P3748"/>
    <mergeCell ref="D3745:H3745"/>
    <mergeCell ref="I3745:K3745"/>
    <mergeCell ref="L3745:N3745"/>
    <mergeCell ref="O3745:P3745"/>
    <mergeCell ref="D3746:H3746"/>
    <mergeCell ref="I3746:K3746"/>
    <mergeCell ref="L3746:N3746"/>
    <mergeCell ref="O3746:P3746"/>
    <mergeCell ref="D3743:H3743"/>
    <mergeCell ref="I3743:K3743"/>
    <mergeCell ref="L3743:N3743"/>
    <mergeCell ref="O3743:P3743"/>
    <mergeCell ref="D3744:H3744"/>
    <mergeCell ref="I3744:K3744"/>
    <mergeCell ref="L3744:N3744"/>
    <mergeCell ref="O3744:P3744"/>
    <mergeCell ref="D3741:H3741"/>
    <mergeCell ref="I3741:K3741"/>
    <mergeCell ref="L3741:N3741"/>
    <mergeCell ref="O3741:P3741"/>
    <mergeCell ref="D3742:H3742"/>
    <mergeCell ref="I3742:K3742"/>
    <mergeCell ref="L3742:N3742"/>
    <mergeCell ref="O3742:P3742"/>
    <mergeCell ref="D3739:H3739"/>
    <mergeCell ref="I3739:K3739"/>
    <mergeCell ref="L3739:N3739"/>
    <mergeCell ref="O3739:P3739"/>
    <mergeCell ref="D3740:H3740"/>
    <mergeCell ref="I3740:K3740"/>
    <mergeCell ref="L3740:N3740"/>
    <mergeCell ref="O3740:P3740"/>
    <mergeCell ref="D3737:H3737"/>
    <mergeCell ref="I3737:K3737"/>
    <mergeCell ref="L3737:N3737"/>
    <mergeCell ref="O3737:P3737"/>
    <mergeCell ref="D3738:H3738"/>
    <mergeCell ref="I3738:K3738"/>
    <mergeCell ref="L3738:N3738"/>
    <mergeCell ref="O3738:P3738"/>
    <mergeCell ref="D3735:H3735"/>
    <mergeCell ref="I3735:K3735"/>
    <mergeCell ref="L3735:N3735"/>
    <mergeCell ref="O3735:P3735"/>
    <mergeCell ref="D3736:H3736"/>
    <mergeCell ref="I3736:K3736"/>
    <mergeCell ref="L3736:N3736"/>
    <mergeCell ref="O3736:P3736"/>
    <mergeCell ref="D3733:H3733"/>
    <mergeCell ref="I3733:K3733"/>
    <mergeCell ref="L3733:N3733"/>
    <mergeCell ref="O3733:P3733"/>
    <mergeCell ref="D3734:H3734"/>
    <mergeCell ref="I3734:K3734"/>
    <mergeCell ref="L3734:N3734"/>
    <mergeCell ref="O3734:P3734"/>
    <mergeCell ref="D3731:H3731"/>
    <mergeCell ref="I3731:K3731"/>
    <mergeCell ref="L3731:N3731"/>
    <mergeCell ref="O3731:P3731"/>
    <mergeCell ref="D3732:H3732"/>
    <mergeCell ref="I3732:K3732"/>
    <mergeCell ref="L3732:N3732"/>
    <mergeCell ref="O3732:P3732"/>
    <mergeCell ref="D3729:H3729"/>
    <mergeCell ref="I3729:K3729"/>
    <mergeCell ref="L3729:N3729"/>
    <mergeCell ref="O3729:P3729"/>
    <mergeCell ref="D3730:H3730"/>
    <mergeCell ref="I3730:K3730"/>
    <mergeCell ref="L3730:N3730"/>
    <mergeCell ref="O3730:P3730"/>
    <mergeCell ref="D3727:H3727"/>
    <mergeCell ref="I3727:K3727"/>
    <mergeCell ref="L3727:N3727"/>
    <mergeCell ref="O3727:P3727"/>
    <mergeCell ref="D3728:H3728"/>
    <mergeCell ref="I3728:K3728"/>
    <mergeCell ref="L3728:N3728"/>
    <mergeCell ref="O3728:P3728"/>
    <mergeCell ref="D3725:H3725"/>
    <mergeCell ref="I3725:K3725"/>
    <mergeCell ref="L3725:N3725"/>
    <mergeCell ref="O3725:P3725"/>
    <mergeCell ref="D3726:H3726"/>
    <mergeCell ref="I3726:K3726"/>
    <mergeCell ref="L3726:N3726"/>
    <mergeCell ref="O3726:P3726"/>
    <mergeCell ref="D3723:H3723"/>
    <mergeCell ref="I3723:K3723"/>
    <mergeCell ref="L3723:N3723"/>
    <mergeCell ref="O3723:P3723"/>
    <mergeCell ref="D3724:H3724"/>
    <mergeCell ref="I3724:K3724"/>
    <mergeCell ref="L3724:N3724"/>
    <mergeCell ref="O3724:P3724"/>
    <mergeCell ref="D3721:H3721"/>
    <mergeCell ref="I3721:K3721"/>
    <mergeCell ref="L3721:N3721"/>
    <mergeCell ref="O3721:P3721"/>
    <mergeCell ref="D3722:H3722"/>
    <mergeCell ref="I3722:K3722"/>
    <mergeCell ref="L3722:N3722"/>
    <mergeCell ref="O3722:P3722"/>
    <mergeCell ref="D3719:H3719"/>
    <mergeCell ref="I3719:K3719"/>
    <mergeCell ref="L3719:N3719"/>
    <mergeCell ref="O3719:P3719"/>
    <mergeCell ref="D3720:H3720"/>
    <mergeCell ref="I3720:K3720"/>
    <mergeCell ref="L3720:N3720"/>
    <mergeCell ref="O3720:P3720"/>
    <mergeCell ref="D3717:H3717"/>
    <mergeCell ref="I3717:K3717"/>
    <mergeCell ref="L3717:N3717"/>
    <mergeCell ref="O3717:P3717"/>
    <mergeCell ref="D3718:H3718"/>
    <mergeCell ref="I3718:K3718"/>
    <mergeCell ref="L3718:N3718"/>
    <mergeCell ref="O3718:P3718"/>
    <mergeCell ref="D3715:H3715"/>
    <mergeCell ref="I3715:K3715"/>
    <mergeCell ref="L3715:N3715"/>
    <mergeCell ref="O3715:P3715"/>
    <mergeCell ref="D3716:H3716"/>
    <mergeCell ref="I3716:K3716"/>
    <mergeCell ref="L3716:N3716"/>
    <mergeCell ref="O3716:P3716"/>
    <mergeCell ref="D3713:H3713"/>
    <mergeCell ref="I3713:K3713"/>
    <mergeCell ref="L3713:N3713"/>
    <mergeCell ref="O3713:P3713"/>
    <mergeCell ref="D3714:H3714"/>
    <mergeCell ref="I3714:K3714"/>
    <mergeCell ref="L3714:N3714"/>
    <mergeCell ref="O3714:P3714"/>
    <mergeCell ref="D3711:H3711"/>
    <mergeCell ref="I3711:K3711"/>
    <mergeCell ref="L3711:N3711"/>
    <mergeCell ref="O3711:P3711"/>
    <mergeCell ref="D3712:H3712"/>
    <mergeCell ref="I3712:K3712"/>
    <mergeCell ref="L3712:N3712"/>
    <mergeCell ref="O3712:P3712"/>
    <mergeCell ref="D3709:H3709"/>
    <mergeCell ref="I3709:K3709"/>
    <mergeCell ref="L3709:N3709"/>
    <mergeCell ref="O3709:P3709"/>
    <mergeCell ref="D3710:H3710"/>
    <mergeCell ref="I3710:K3710"/>
    <mergeCell ref="L3710:N3710"/>
    <mergeCell ref="O3710:P3710"/>
    <mergeCell ref="D3707:H3707"/>
    <mergeCell ref="I3707:K3707"/>
    <mergeCell ref="L3707:N3707"/>
    <mergeCell ref="O3707:P3707"/>
    <mergeCell ref="D3708:H3708"/>
    <mergeCell ref="I3708:K3708"/>
    <mergeCell ref="L3708:N3708"/>
    <mergeCell ref="O3708:P3708"/>
    <mergeCell ref="D3705:H3705"/>
    <mergeCell ref="I3705:K3705"/>
    <mergeCell ref="L3705:N3705"/>
    <mergeCell ref="O3705:P3705"/>
    <mergeCell ref="D3706:H3706"/>
    <mergeCell ref="I3706:K3706"/>
    <mergeCell ref="L3706:N3706"/>
    <mergeCell ref="O3706:P3706"/>
    <mergeCell ref="D3703:H3703"/>
    <mergeCell ref="I3703:K3703"/>
    <mergeCell ref="L3703:N3703"/>
    <mergeCell ref="O3703:P3703"/>
    <mergeCell ref="D3704:H3704"/>
    <mergeCell ref="I3704:K3704"/>
    <mergeCell ref="L3704:N3704"/>
    <mergeCell ref="O3704:P3704"/>
    <mergeCell ref="D3701:H3701"/>
    <mergeCell ref="I3701:K3701"/>
    <mergeCell ref="L3701:N3701"/>
    <mergeCell ref="O3701:P3701"/>
    <mergeCell ref="D3702:H3702"/>
    <mergeCell ref="I3702:K3702"/>
    <mergeCell ref="L3702:N3702"/>
    <mergeCell ref="O3702:P3702"/>
    <mergeCell ref="D3699:H3699"/>
    <mergeCell ref="I3699:K3699"/>
    <mergeCell ref="L3699:N3699"/>
    <mergeCell ref="O3699:P3699"/>
    <mergeCell ref="D3700:H3700"/>
    <mergeCell ref="I3700:K3700"/>
    <mergeCell ref="L3700:N3700"/>
    <mergeCell ref="O3700:P3700"/>
    <mergeCell ref="D3697:H3697"/>
    <mergeCell ref="I3697:K3697"/>
    <mergeCell ref="L3697:N3697"/>
    <mergeCell ref="O3697:P3697"/>
    <mergeCell ref="D3698:H3698"/>
    <mergeCell ref="I3698:K3698"/>
    <mergeCell ref="L3698:N3698"/>
    <mergeCell ref="O3698:P3698"/>
    <mergeCell ref="D3695:H3695"/>
    <mergeCell ref="I3695:K3695"/>
    <mergeCell ref="L3695:N3695"/>
    <mergeCell ref="O3695:P3695"/>
    <mergeCell ref="D3696:H3696"/>
    <mergeCell ref="I3696:K3696"/>
    <mergeCell ref="L3696:N3696"/>
    <mergeCell ref="O3696:P3696"/>
    <mergeCell ref="D3693:H3693"/>
    <mergeCell ref="I3693:K3693"/>
    <mergeCell ref="L3693:N3693"/>
    <mergeCell ref="O3693:P3693"/>
    <mergeCell ref="D3694:H3694"/>
    <mergeCell ref="I3694:K3694"/>
    <mergeCell ref="L3694:N3694"/>
    <mergeCell ref="O3694:P3694"/>
    <mergeCell ref="D3691:H3691"/>
    <mergeCell ref="I3691:K3691"/>
    <mergeCell ref="L3691:N3691"/>
    <mergeCell ref="O3691:P3691"/>
    <mergeCell ref="D3692:H3692"/>
    <mergeCell ref="I3692:K3692"/>
    <mergeCell ref="L3692:N3692"/>
    <mergeCell ref="O3692:P3692"/>
    <mergeCell ref="D3689:H3689"/>
    <mergeCell ref="I3689:K3689"/>
    <mergeCell ref="L3689:N3689"/>
    <mergeCell ref="O3689:P3689"/>
    <mergeCell ref="D3690:H3690"/>
    <mergeCell ref="I3690:K3690"/>
    <mergeCell ref="L3690:N3690"/>
    <mergeCell ref="O3690:P3690"/>
    <mergeCell ref="D3687:H3687"/>
    <mergeCell ref="I3687:K3687"/>
    <mergeCell ref="L3687:N3687"/>
    <mergeCell ref="O3687:P3687"/>
    <mergeCell ref="D3688:H3688"/>
    <mergeCell ref="I3688:K3688"/>
    <mergeCell ref="L3688:N3688"/>
    <mergeCell ref="O3688:P3688"/>
    <mergeCell ref="D3685:H3685"/>
    <mergeCell ref="I3685:K3685"/>
    <mergeCell ref="L3685:N3685"/>
    <mergeCell ref="O3685:P3685"/>
    <mergeCell ref="D3686:H3686"/>
    <mergeCell ref="I3686:K3686"/>
    <mergeCell ref="L3686:N3686"/>
    <mergeCell ref="O3686:P3686"/>
    <mergeCell ref="D3683:H3683"/>
    <mergeCell ref="I3683:K3683"/>
    <mergeCell ref="L3683:N3683"/>
    <mergeCell ref="O3683:P3683"/>
    <mergeCell ref="D3684:H3684"/>
    <mergeCell ref="I3684:K3684"/>
    <mergeCell ref="L3684:N3684"/>
    <mergeCell ref="O3684:P3684"/>
    <mergeCell ref="D3681:H3681"/>
    <mergeCell ref="I3681:K3681"/>
    <mergeCell ref="L3681:N3681"/>
    <mergeCell ref="O3681:P3681"/>
    <mergeCell ref="D3682:H3682"/>
    <mergeCell ref="I3682:K3682"/>
    <mergeCell ref="L3682:N3682"/>
    <mergeCell ref="O3682:P3682"/>
    <mergeCell ref="D3679:H3679"/>
    <mergeCell ref="I3679:K3679"/>
    <mergeCell ref="L3679:N3679"/>
    <mergeCell ref="O3679:P3679"/>
    <mergeCell ref="D3680:H3680"/>
    <mergeCell ref="I3680:K3680"/>
    <mergeCell ref="L3680:N3680"/>
    <mergeCell ref="O3680:P3680"/>
    <mergeCell ref="D3677:H3677"/>
    <mergeCell ref="I3677:K3677"/>
    <mergeCell ref="L3677:N3677"/>
    <mergeCell ref="O3677:P3677"/>
    <mergeCell ref="D3678:H3678"/>
    <mergeCell ref="I3678:K3678"/>
    <mergeCell ref="L3678:N3678"/>
    <mergeCell ref="O3678:P3678"/>
    <mergeCell ref="D3675:H3675"/>
    <mergeCell ref="I3675:K3675"/>
    <mergeCell ref="L3675:N3675"/>
    <mergeCell ref="O3675:P3675"/>
    <mergeCell ref="D3676:H3676"/>
    <mergeCell ref="I3676:K3676"/>
    <mergeCell ref="L3676:N3676"/>
    <mergeCell ref="O3676:P3676"/>
    <mergeCell ref="D3673:H3673"/>
    <mergeCell ref="I3673:K3673"/>
    <mergeCell ref="L3673:N3673"/>
    <mergeCell ref="O3673:P3673"/>
    <mergeCell ref="D3674:H3674"/>
    <mergeCell ref="I3674:K3674"/>
    <mergeCell ref="L3674:N3674"/>
    <mergeCell ref="O3674:P3674"/>
    <mergeCell ref="D3671:H3671"/>
    <mergeCell ref="I3671:K3671"/>
    <mergeCell ref="L3671:N3671"/>
    <mergeCell ref="O3671:P3671"/>
    <mergeCell ref="D3672:H3672"/>
    <mergeCell ref="I3672:K3672"/>
    <mergeCell ref="L3672:N3672"/>
    <mergeCell ref="O3672:P3672"/>
    <mergeCell ref="D3669:H3669"/>
    <mergeCell ref="I3669:K3669"/>
    <mergeCell ref="L3669:N3669"/>
    <mergeCell ref="O3669:P3669"/>
    <mergeCell ref="D3670:H3670"/>
    <mergeCell ref="I3670:K3670"/>
    <mergeCell ref="L3670:N3670"/>
    <mergeCell ref="O3670:P3670"/>
    <mergeCell ref="D3667:H3667"/>
    <mergeCell ref="I3667:K3667"/>
    <mergeCell ref="L3667:N3667"/>
    <mergeCell ref="O3667:P3667"/>
    <mergeCell ref="D3668:H3668"/>
    <mergeCell ref="I3668:K3668"/>
    <mergeCell ref="L3668:N3668"/>
    <mergeCell ref="O3668:P3668"/>
    <mergeCell ref="D3665:H3665"/>
    <mergeCell ref="I3665:K3665"/>
    <mergeCell ref="L3665:N3665"/>
    <mergeCell ref="O3665:P3665"/>
    <mergeCell ref="D3666:H3666"/>
    <mergeCell ref="I3666:K3666"/>
    <mergeCell ref="L3666:N3666"/>
    <mergeCell ref="O3666:P3666"/>
    <mergeCell ref="D3663:H3663"/>
    <mergeCell ref="I3663:K3663"/>
    <mergeCell ref="L3663:N3663"/>
    <mergeCell ref="O3663:P3663"/>
    <mergeCell ref="D3664:H3664"/>
    <mergeCell ref="I3664:K3664"/>
    <mergeCell ref="L3664:N3664"/>
    <mergeCell ref="O3664:P3664"/>
    <mergeCell ref="D3661:H3661"/>
    <mergeCell ref="I3661:K3661"/>
    <mergeCell ref="L3661:N3661"/>
    <mergeCell ref="O3661:P3661"/>
    <mergeCell ref="D3662:H3662"/>
    <mergeCell ref="I3662:K3662"/>
    <mergeCell ref="L3662:N3662"/>
    <mergeCell ref="O3662:P3662"/>
    <mergeCell ref="D3659:H3659"/>
    <mergeCell ref="I3659:K3659"/>
    <mergeCell ref="L3659:N3659"/>
    <mergeCell ref="O3659:P3659"/>
    <mergeCell ref="D3660:H3660"/>
    <mergeCell ref="I3660:K3660"/>
    <mergeCell ref="L3660:N3660"/>
    <mergeCell ref="O3660:P3660"/>
    <mergeCell ref="D3657:H3657"/>
    <mergeCell ref="I3657:K3657"/>
    <mergeCell ref="L3657:N3657"/>
    <mergeCell ref="O3657:P3657"/>
    <mergeCell ref="D3658:H3658"/>
    <mergeCell ref="I3658:K3658"/>
    <mergeCell ref="L3658:N3658"/>
    <mergeCell ref="O3658:P3658"/>
    <mergeCell ref="D3655:H3655"/>
    <mergeCell ref="I3655:K3655"/>
    <mergeCell ref="L3655:N3655"/>
    <mergeCell ref="O3655:P3655"/>
    <mergeCell ref="D3656:H3656"/>
    <mergeCell ref="I3656:K3656"/>
    <mergeCell ref="L3656:N3656"/>
    <mergeCell ref="O3656:P3656"/>
    <mergeCell ref="D3653:H3653"/>
    <mergeCell ref="I3653:K3653"/>
    <mergeCell ref="L3653:N3653"/>
    <mergeCell ref="O3653:P3653"/>
    <mergeCell ref="D3654:H3654"/>
    <mergeCell ref="I3654:K3654"/>
    <mergeCell ref="L3654:N3654"/>
    <mergeCell ref="O3654:P3654"/>
    <mergeCell ref="D3651:H3651"/>
    <mergeCell ref="I3651:K3651"/>
    <mergeCell ref="L3651:N3651"/>
    <mergeCell ref="O3651:P3651"/>
    <mergeCell ref="D3652:H3652"/>
    <mergeCell ref="I3652:K3652"/>
    <mergeCell ref="L3652:N3652"/>
    <mergeCell ref="O3652:P3652"/>
    <mergeCell ref="D3649:H3649"/>
    <mergeCell ref="I3649:K3649"/>
    <mergeCell ref="L3649:N3649"/>
    <mergeCell ref="O3649:P3649"/>
    <mergeCell ref="D3650:H3650"/>
    <mergeCell ref="I3650:K3650"/>
    <mergeCell ref="L3650:N3650"/>
    <mergeCell ref="O3650:P3650"/>
    <mergeCell ref="D3647:H3647"/>
    <mergeCell ref="I3647:K3647"/>
    <mergeCell ref="L3647:N3647"/>
    <mergeCell ref="O3647:P3647"/>
    <mergeCell ref="D3648:H3648"/>
    <mergeCell ref="I3648:K3648"/>
    <mergeCell ref="L3648:N3648"/>
    <mergeCell ref="O3648:P3648"/>
    <mergeCell ref="D3645:H3645"/>
    <mergeCell ref="I3645:K3645"/>
    <mergeCell ref="L3645:N3645"/>
    <mergeCell ref="O3645:P3645"/>
    <mergeCell ref="D3646:H3646"/>
    <mergeCell ref="I3646:K3646"/>
    <mergeCell ref="L3646:N3646"/>
    <mergeCell ref="O3646:P3646"/>
    <mergeCell ref="D3643:H3643"/>
    <mergeCell ref="I3643:K3643"/>
    <mergeCell ref="L3643:N3643"/>
    <mergeCell ref="O3643:P3643"/>
    <mergeCell ref="D3644:H3644"/>
    <mergeCell ref="I3644:K3644"/>
    <mergeCell ref="L3644:N3644"/>
    <mergeCell ref="O3644:P3644"/>
    <mergeCell ref="D3641:H3641"/>
    <mergeCell ref="I3641:K3641"/>
    <mergeCell ref="L3641:N3641"/>
    <mergeCell ref="O3641:P3641"/>
    <mergeCell ref="D3642:H3642"/>
    <mergeCell ref="I3642:K3642"/>
    <mergeCell ref="L3642:N3642"/>
    <mergeCell ref="O3642:P3642"/>
    <mergeCell ref="D3639:H3639"/>
    <mergeCell ref="I3639:K3639"/>
    <mergeCell ref="L3639:N3639"/>
    <mergeCell ref="O3639:P3639"/>
    <mergeCell ref="D3640:H3640"/>
    <mergeCell ref="I3640:K3640"/>
    <mergeCell ref="L3640:N3640"/>
    <mergeCell ref="O3640:P3640"/>
    <mergeCell ref="D3637:H3637"/>
    <mergeCell ref="I3637:K3637"/>
    <mergeCell ref="L3637:N3637"/>
    <mergeCell ref="O3637:P3637"/>
    <mergeCell ref="D3638:H3638"/>
    <mergeCell ref="I3638:K3638"/>
    <mergeCell ref="L3638:N3638"/>
    <mergeCell ref="O3638:P3638"/>
    <mergeCell ref="D3635:H3635"/>
    <mergeCell ref="I3635:K3635"/>
    <mergeCell ref="L3635:N3635"/>
    <mergeCell ref="O3635:P3635"/>
    <mergeCell ref="D3636:H3636"/>
    <mergeCell ref="I3636:K3636"/>
    <mergeCell ref="L3636:N3636"/>
    <mergeCell ref="O3636:P3636"/>
    <mergeCell ref="D3633:H3633"/>
    <mergeCell ref="I3633:K3633"/>
    <mergeCell ref="L3633:N3633"/>
    <mergeCell ref="O3633:P3633"/>
    <mergeCell ref="D3634:H3634"/>
    <mergeCell ref="I3634:K3634"/>
    <mergeCell ref="L3634:N3634"/>
    <mergeCell ref="O3634:P3634"/>
    <mergeCell ref="D3631:H3631"/>
    <mergeCell ref="I3631:K3631"/>
    <mergeCell ref="L3631:N3631"/>
    <mergeCell ref="O3631:P3631"/>
    <mergeCell ref="D3632:H3632"/>
    <mergeCell ref="I3632:K3632"/>
    <mergeCell ref="L3632:N3632"/>
    <mergeCell ref="O3632:P3632"/>
    <mergeCell ref="D3629:H3629"/>
    <mergeCell ref="I3629:K3629"/>
    <mergeCell ref="L3629:N3629"/>
    <mergeCell ref="O3629:P3629"/>
    <mergeCell ref="D3630:H3630"/>
    <mergeCell ref="I3630:K3630"/>
    <mergeCell ref="L3630:N3630"/>
    <mergeCell ref="O3630:P3630"/>
    <mergeCell ref="D3627:H3627"/>
    <mergeCell ref="I3627:K3627"/>
    <mergeCell ref="L3627:N3627"/>
    <mergeCell ref="O3627:P3627"/>
    <mergeCell ref="D3628:H3628"/>
    <mergeCell ref="I3628:K3628"/>
    <mergeCell ref="L3628:N3628"/>
    <mergeCell ref="O3628:P3628"/>
    <mergeCell ref="D3625:H3625"/>
    <mergeCell ref="I3625:K3625"/>
    <mergeCell ref="L3625:N3625"/>
    <mergeCell ref="O3625:P3625"/>
    <mergeCell ref="D3626:H3626"/>
    <mergeCell ref="I3626:K3626"/>
    <mergeCell ref="L3626:N3626"/>
    <mergeCell ref="O3626:P3626"/>
    <mergeCell ref="D3623:H3623"/>
    <mergeCell ref="I3623:K3623"/>
    <mergeCell ref="L3623:N3623"/>
    <mergeCell ref="O3623:P3623"/>
    <mergeCell ref="D3624:H3624"/>
    <mergeCell ref="I3624:K3624"/>
    <mergeCell ref="L3624:N3624"/>
    <mergeCell ref="O3624:P3624"/>
    <mergeCell ref="D3621:H3621"/>
    <mergeCell ref="I3621:K3621"/>
    <mergeCell ref="L3621:N3621"/>
    <mergeCell ref="O3621:P3621"/>
    <mergeCell ref="D3622:H3622"/>
    <mergeCell ref="I3622:K3622"/>
    <mergeCell ref="L3622:N3622"/>
    <mergeCell ref="O3622:P3622"/>
    <mergeCell ref="D3619:H3619"/>
    <mergeCell ref="I3619:K3619"/>
    <mergeCell ref="L3619:N3619"/>
    <mergeCell ref="O3619:P3619"/>
    <mergeCell ref="D3620:H3620"/>
    <mergeCell ref="I3620:K3620"/>
    <mergeCell ref="L3620:N3620"/>
    <mergeCell ref="O3620:P3620"/>
    <mergeCell ref="D3617:H3617"/>
    <mergeCell ref="I3617:K3617"/>
    <mergeCell ref="L3617:N3617"/>
    <mergeCell ref="O3617:P3617"/>
    <mergeCell ref="D3618:H3618"/>
    <mergeCell ref="I3618:K3618"/>
    <mergeCell ref="L3618:N3618"/>
    <mergeCell ref="O3618:P3618"/>
    <mergeCell ref="D3615:H3615"/>
    <mergeCell ref="I3615:K3615"/>
    <mergeCell ref="L3615:N3615"/>
    <mergeCell ref="O3615:P3615"/>
    <mergeCell ref="D3616:H3616"/>
    <mergeCell ref="I3616:K3616"/>
    <mergeCell ref="L3616:N3616"/>
    <mergeCell ref="O3616:P3616"/>
    <mergeCell ref="D3613:H3613"/>
    <mergeCell ref="I3613:K3613"/>
    <mergeCell ref="L3613:N3613"/>
    <mergeCell ref="O3613:P3613"/>
    <mergeCell ref="D3614:H3614"/>
    <mergeCell ref="I3614:K3614"/>
    <mergeCell ref="L3614:N3614"/>
    <mergeCell ref="O3614:P3614"/>
    <mergeCell ref="D3611:H3611"/>
    <mergeCell ref="I3611:K3611"/>
    <mergeCell ref="L3611:N3611"/>
    <mergeCell ref="O3611:P3611"/>
    <mergeCell ref="D3612:H3612"/>
    <mergeCell ref="I3612:K3612"/>
    <mergeCell ref="L3612:N3612"/>
    <mergeCell ref="O3612:P3612"/>
    <mergeCell ref="D3609:H3609"/>
    <mergeCell ref="I3609:K3609"/>
    <mergeCell ref="L3609:N3609"/>
    <mergeCell ref="O3609:P3609"/>
    <mergeCell ref="D3610:H3610"/>
    <mergeCell ref="I3610:K3610"/>
    <mergeCell ref="L3610:N3610"/>
    <mergeCell ref="O3610:P3610"/>
    <mergeCell ref="D3607:H3607"/>
    <mergeCell ref="I3607:K3607"/>
    <mergeCell ref="L3607:N3607"/>
    <mergeCell ref="O3607:P3607"/>
    <mergeCell ref="D3608:H3608"/>
    <mergeCell ref="I3608:K3608"/>
    <mergeCell ref="L3608:N3608"/>
    <mergeCell ref="O3608:P3608"/>
    <mergeCell ref="D3605:H3605"/>
    <mergeCell ref="I3605:K3605"/>
    <mergeCell ref="L3605:N3605"/>
    <mergeCell ref="O3605:P3605"/>
    <mergeCell ref="D3606:H3606"/>
    <mergeCell ref="I3606:K3606"/>
    <mergeCell ref="L3606:N3606"/>
    <mergeCell ref="O3606:P3606"/>
    <mergeCell ref="D3603:H3603"/>
    <mergeCell ref="I3603:K3603"/>
    <mergeCell ref="L3603:N3603"/>
    <mergeCell ref="O3603:P3603"/>
    <mergeCell ref="D3604:H3604"/>
    <mergeCell ref="I3604:K3604"/>
    <mergeCell ref="L3604:N3604"/>
    <mergeCell ref="O3604:P3604"/>
    <mergeCell ref="D3601:H3601"/>
    <mergeCell ref="I3601:K3601"/>
    <mergeCell ref="L3601:N3601"/>
    <mergeCell ref="O3601:P3601"/>
    <mergeCell ref="D3602:H3602"/>
    <mergeCell ref="I3602:K3602"/>
    <mergeCell ref="L3602:N3602"/>
    <mergeCell ref="O3602:P3602"/>
    <mergeCell ref="D3599:H3599"/>
    <mergeCell ref="I3599:K3599"/>
    <mergeCell ref="L3599:N3599"/>
    <mergeCell ref="O3599:P3599"/>
    <mergeCell ref="D3600:H3600"/>
    <mergeCell ref="I3600:K3600"/>
    <mergeCell ref="L3600:N3600"/>
    <mergeCell ref="O3600:P3600"/>
    <mergeCell ref="D3597:H3597"/>
    <mergeCell ref="I3597:K3597"/>
    <mergeCell ref="L3597:N3597"/>
    <mergeCell ref="O3597:P3597"/>
    <mergeCell ref="D3598:H3598"/>
    <mergeCell ref="I3598:K3598"/>
    <mergeCell ref="L3598:N3598"/>
    <mergeCell ref="O3598:P3598"/>
    <mergeCell ref="D3595:H3595"/>
    <mergeCell ref="I3595:K3595"/>
    <mergeCell ref="L3595:N3595"/>
    <mergeCell ref="O3595:P3595"/>
    <mergeCell ref="D3596:H3596"/>
    <mergeCell ref="I3596:K3596"/>
    <mergeCell ref="L3596:N3596"/>
    <mergeCell ref="O3596:P3596"/>
    <mergeCell ref="D3593:H3593"/>
    <mergeCell ref="I3593:K3593"/>
    <mergeCell ref="L3593:N3593"/>
    <mergeCell ref="O3593:P3593"/>
    <mergeCell ref="D3594:H3594"/>
    <mergeCell ref="I3594:K3594"/>
    <mergeCell ref="L3594:N3594"/>
    <mergeCell ref="O3594:P3594"/>
    <mergeCell ref="D3591:H3591"/>
    <mergeCell ref="I3591:K3591"/>
    <mergeCell ref="L3591:N3591"/>
    <mergeCell ref="O3591:P3591"/>
    <mergeCell ref="D3592:H3592"/>
    <mergeCell ref="I3592:K3592"/>
    <mergeCell ref="L3592:N3592"/>
    <mergeCell ref="O3592:P3592"/>
    <mergeCell ref="D3589:H3589"/>
    <mergeCell ref="I3589:K3589"/>
    <mergeCell ref="L3589:N3589"/>
    <mergeCell ref="O3589:P3589"/>
    <mergeCell ref="D3590:H3590"/>
    <mergeCell ref="I3590:K3590"/>
    <mergeCell ref="L3590:N3590"/>
    <mergeCell ref="O3590:P3590"/>
    <mergeCell ref="D3587:H3587"/>
    <mergeCell ref="I3587:K3587"/>
    <mergeCell ref="L3587:N3587"/>
    <mergeCell ref="O3587:P3587"/>
    <mergeCell ref="D3588:H3588"/>
    <mergeCell ref="I3588:K3588"/>
    <mergeCell ref="L3588:N3588"/>
    <mergeCell ref="O3588:P3588"/>
    <mergeCell ref="D3585:H3585"/>
    <mergeCell ref="I3585:K3585"/>
    <mergeCell ref="L3585:N3585"/>
    <mergeCell ref="O3585:P3585"/>
    <mergeCell ref="D3586:H3586"/>
    <mergeCell ref="I3586:K3586"/>
    <mergeCell ref="L3586:N3586"/>
    <mergeCell ref="O3586:P3586"/>
    <mergeCell ref="D3583:H3583"/>
    <mergeCell ref="I3583:K3583"/>
    <mergeCell ref="L3583:N3583"/>
    <mergeCell ref="O3583:P3583"/>
    <mergeCell ref="D3584:H3584"/>
    <mergeCell ref="I3584:K3584"/>
    <mergeCell ref="L3584:N3584"/>
    <mergeCell ref="O3584:P3584"/>
    <mergeCell ref="D3581:H3581"/>
    <mergeCell ref="I3581:K3581"/>
    <mergeCell ref="L3581:N3581"/>
    <mergeCell ref="O3581:P3581"/>
    <mergeCell ref="D3582:H3582"/>
    <mergeCell ref="I3582:K3582"/>
    <mergeCell ref="L3582:N3582"/>
    <mergeCell ref="O3582:P3582"/>
    <mergeCell ref="D3579:H3579"/>
    <mergeCell ref="I3579:K3579"/>
    <mergeCell ref="L3579:N3579"/>
    <mergeCell ref="O3579:P3579"/>
    <mergeCell ref="D3580:H3580"/>
    <mergeCell ref="I3580:K3580"/>
    <mergeCell ref="L3580:N3580"/>
    <mergeCell ref="O3580:P3580"/>
    <mergeCell ref="D3577:H3577"/>
    <mergeCell ref="I3577:K3577"/>
    <mergeCell ref="L3577:N3577"/>
    <mergeCell ref="O3577:P3577"/>
    <mergeCell ref="D3578:H3578"/>
    <mergeCell ref="I3578:K3578"/>
    <mergeCell ref="L3578:N3578"/>
    <mergeCell ref="O3578:P3578"/>
    <mergeCell ref="D3575:H3575"/>
    <mergeCell ref="I3575:K3575"/>
    <mergeCell ref="L3575:N3575"/>
    <mergeCell ref="O3575:P3575"/>
    <mergeCell ref="D3576:H3576"/>
    <mergeCell ref="I3576:K3576"/>
    <mergeCell ref="L3576:N3576"/>
    <mergeCell ref="O3576:P3576"/>
    <mergeCell ref="D3573:H3573"/>
    <mergeCell ref="I3573:K3573"/>
    <mergeCell ref="L3573:N3573"/>
    <mergeCell ref="O3573:P3573"/>
    <mergeCell ref="D3574:H3574"/>
    <mergeCell ref="I3574:K3574"/>
    <mergeCell ref="L3574:N3574"/>
    <mergeCell ref="O3574:P3574"/>
    <mergeCell ref="D3571:H3571"/>
    <mergeCell ref="I3571:K3571"/>
    <mergeCell ref="L3571:N3571"/>
    <mergeCell ref="O3571:P3571"/>
    <mergeCell ref="D3572:H3572"/>
    <mergeCell ref="I3572:K3572"/>
    <mergeCell ref="L3572:N3572"/>
    <mergeCell ref="O3572:P3572"/>
    <mergeCell ref="D3569:H3569"/>
    <mergeCell ref="I3569:K3569"/>
    <mergeCell ref="L3569:N3569"/>
    <mergeCell ref="O3569:P3569"/>
    <mergeCell ref="D3570:H3570"/>
    <mergeCell ref="I3570:K3570"/>
    <mergeCell ref="L3570:N3570"/>
    <mergeCell ref="O3570:P3570"/>
    <mergeCell ref="D3567:H3567"/>
    <mergeCell ref="I3567:K3567"/>
    <mergeCell ref="L3567:N3567"/>
    <mergeCell ref="O3567:P3567"/>
    <mergeCell ref="D3568:H3568"/>
    <mergeCell ref="I3568:K3568"/>
    <mergeCell ref="L3568:N3568"/>
    <mergeCell ref="O3568:P3568"/>
    <mergeCell ref="D3565:H3565"/>
    <mergeCell ref="I3565:K3565"/>
    <mergeCell ref="L3565:N3565"/>
    <mergeCell ref="O3565:P3565"/>
    <mergeCell ref="D3566:H3566"/>
    <mergeCell ref="I3566:K3566"/>
    <mergeCell ref="L3566:N3566"/>
    <mergeCell ref="O3566:P3566"/>
    <mergeCell ref="D3563:H3563"/>
    <mergeCell ref="I3563:K3563"/>
    <mergeCell ref="L3563:N3563"/>
    <mergeCell ref="O3563:P3563"/>
    <mergeCell ref="D3564:H3564"/>
    <mergeCell ref="I3564:K3564"/>
    <mergeCell ref="L3564:N3564"/>
    <mergeCell ref="O3564:P3564"/>
    <mergeCell ref="D3561:H3561"/>
    <mergeCell ref="I3561:K3561"/>
    <mergeCell ref="L3561:N3561"/>
    <mergeCell ref="O3561:P3561"/>
    <mergeCell ref="D3562:H3562"/>
    <mergeCell ref="I3562:K3562"/>
    <mergeCell ref="L3562:N3562"/>
    <mergeCell ref="O3562:P3562"/>
    <mergeCell ref="D3559:H3559"/>
    <mergeCell ref="I3559:K3559"/>
    <mergeCell ref="L3559:N3559"/>
    <mergeCell ref="O3559:P3559"/>
    <mergeCell ref="D3560:H3560"/>
    <mergeCell ref="I3560:K3560"/>
    <mergeCell ref="L3560:N3560"/>
    <mergeCell ref="O3560:P3560"/>
    <mergeCell ref="D3557:H3557"/>
    <mergeCell ref="I3557:K3557"/>
    <mergeCell ref="L3557:N3557"/>
    <mergeCell ref="O3557:P3557"/>
    <mergeCell ref="D3558:H3558"/>
    <mergeCell ref="I3558:K3558"/>
    <mergeCell ref="L3558:N3558"/>
    <mergeCell ref="O3558:P3558"/>
    <mergeCell ref="D3555:H3555"/>
    <mergeCell ref="I3555:K3555"/>
    <mergeCell ref="L3555:N3555"/>
    <mergeCell ref="O3555:P3555"/>
    <mergeCell ref="D3556:H3556"/>
    <mergeCell ref="I3556:K3556"/>
    <mergeCell ref="L3556:N3556"/>
    <mergeCell ref="O3556:P3556"/>
    <mergeCell ref="D3553:H3553"/>
    <mergeCell ref="I3553:K3553"/>
    <mergeCell ref="L3553:N3553"/>
    <mergeCell ref="O3553:P3553"/>
    <mergeCell ref="D3554:H3554"/>
    <mergeCell ref="I3554:K3554"/>
    <mergeCell ref="L3554:N3554"/>
    <mergeCell ref="O3554:P3554"/>
    <mergeCell ref="D3551:H3551"/>
    <mergeCell ref="I3551:K3551"/>
    <mergeCell ref="L3551:N3551"/>
    <mergeCell ref="O3551:P3551"/>
    <mergeCell ref="D3552:H3552"/>
    <mergeCell ref="I3552:K3552"/>
    <mergeCell ref="L3552:N3552"/>
    <mergeCell ref="O3552:P3552"/>
    <mergeCell ref="D3549:H3549"/>
    <mergeCell ref="I3549:K3549"/>
    <mergeCell ref="L3549:N3549"/>
    <mergeCell ref="O3549:P3549"/>
    <mergeCell ref="D3550:H3550"/>
    <mergeCell ref="I3550:K3550"/>
    <mergeCell ref="L3550:N3550"/>
    <mergeCell ref="O3550:P3550"/>
    <mergeCell ref="D3547:H3547"/>
    <mergeCell ref="I3547:K3547"/>
    <mergeCell ref="L3547:N3547"/>
    <mergeCell ref="O3547:P3547"/>
    <mergeCell ref="D3548:H3548"/>
    <mergeCell ref="I3548:K3548"/>
    <mergeCell ref="L3548:N3548"/>
    <mergeCell ref="O3548:P3548"/>
    <mergeCell ref="D3545:H3545"/>
    <mergeCell ref="I3545:K3545"/>
    <mergeCell ref="L3545:N3545"/>
    <mergeCell ref="O3545:P3545"/>
    <mergeCell ref="D3546:H3546"/>
    <mergeCell ref="I3546:K3546"/>
    <mergeCell ref="L3546:N3546"/>
    <mergeCell ref="O3546:P3546"/>
    <mergeCell ref="D3543:H3543"/>
    <mergeCell ref="I3543:K3543"/>
    <mergeCell ref="L3543:N3543"/>
    <mergeCell ref="O3543:P3543"/>
    <mergeCell ref="D3544:H3544"/>
    <mergeCell ref="I3544:K3544"/>
    <mergeCell ref="L3544:N3544"/>
    <mergeCell ref="O3544:P3544"/>
    <mergeCell ref="D3541:H3541"/>
    <mergeCell ref="I3541:K3541"/>
    <mergeCell ref="L3541:N3541"/>
    <mergeCell ref="O3541:P3541"/>
    <mergeCell ref="D3542:H3542"/>
    <mergeCell ref="I3542:K3542"/>
    <mergeCell ref="L3542:N3542"/>
    <mergeCell ref="O3542:P3542"/>
    <mergeCell ref="D3539:H3539"/>
    <mergeCell ref="I3539:K3539"/>
    <mergeCell ref="L3539:N3539"/>
    <mergeCell ref="O3539:P3539"/>
    <mergeCell ref="D3540:H3540"/>
    <mergeCell ref="I3540:K3540"/>
    <mergeCell ref="L3540:N3540"/>
    <mergeCell ref="O3540:P3540"/>
    <mergeCell ref="D3537:H3537"/>
    <mergeCell ref="I3537:K3537"/>
    <mergeCell ref="L3537:N3537"/>
    <mergeCell ref="O3537:P3537"/>
    <mergeCell ref="D3538:H3538"/>
    <mergeCell ref="I3538:K3538"/>
    <mergeCell ref="L3538:N3538"/>
    <mergeCell ref="O3538:P3538"/>
    <mergeCell ref="D3535:H3535"/>
    <mergeCell ref="I3535:K3535"/>
    <mergeCell ref="L3535:N3535"/>
    <mergeCell ref="O3535:P3535"/>
    <mergeCell ref="D3536:H3536"/>
    <mergeCell ref="I3536:K3536"/>
    <mergeCell ref="L3536:N3536"/>
    <mergeCell ref="O3536:P3536"/>
    <mergeCell ref="D3533:H3533"/>
    <mergeCell ref="I3533:K3533"/>
    <mergeCell ref="L3533:N3533"/>
    <mergeCell ref="O3533:P3533"/>
    <mergeCell ref="D3534:H3534"/>
    <mergeCell ref="I3534:K3534"/>
    <mergeCell ref="L3534:N3534"/>
    <mergeCell ref="O3534:P3534"/>
    <mergeCell ref="D3531:H3531"/>
    <mergeCell ref="I3531:K3531"/>
    <mergeCell ref="L3531:N3531"/>
    <mergeCell ref="O3531:P3531"/>
    <mergeCell ref="D3532:H3532"/>
    <mergeCell ref="I3532:K3532"/>
    <mergeCell ref="L3532:N3532"/>
    <mergeCell ref="O3532:P3532"/>
    <mergeCell ref="D3529:H3529"/>
    <mergeCell ref="I3529:K3529"/>
    <mergeCell ref="L3529:N3529"/>
    <mergeCell ref="O3529:P3529"/>
    <mergeCell ref="D3530:H3530"/>
    <mergeCell ref="I3530:K3530"/>
    <mergeCell ref="L3530:N3530"/>
    <mergeCell ref="O3530:P3530"/>
    <mergeCell ref="D3527:H3527"/>
    <mergeCell ref="I3527:K3527"/>
    <mergeCell ref="L3527:N3527"/>
    <mergeCell ref="O3527:P3527"/>
    <mergeCell ref="D3528:H3528"/>
    <mergeCell ref="I3528:K3528"/>
    <mergeCell ref="L3528:N3528"/>
    <mergeCell ref="O3528:P3528"/>
    <mergeCell ref="D3525:H3525"/>
    <mergeCell ref="I3525:K3525"/>
    <mergeCell ref="L3525:N3525"/>
    <mergeCell ref="O3525:P3525"/>
    <mergeCell ref="D3526:H3526"/>
    <mergeCell ref="I3526:K3526"/>
    <mergeCell ref="L3526:N3526"/>
    <mergeCell ref="O3526:P3526"/>
    <mergeCell ref="D3523:H3523"/>
    <mergeCell ref="I3523:K3523"/>
    <mergeCell ref="L3523:N3523"/>
    <mergeCell ref="O3523:P3523"/>
    <mergeCell ref="D3524:H3524"/>
    <mergeCell ref="I3524:K3524"/>
    <mergeCell ref="L3524:N3524"/>
    <mergeCell ref="O3524:P3524"/>
    <mergeCell ref="D3521:H3521"/>
    <mergeCell ref="I3521:K3521"/>
    <mergeCell ref="L3521:N3521"/>
    <mergeCell ref="O3521:P3521"/>
    <mergeCell ref="D3522:H3522"/>
    <mergeCell ref="I3522:K3522"/>
    <mergeCell ref="L3522:N3522"/>
    <mergeCell ref="O3522:P3522"/>
    <mergeCell ref="D3519:H3519"/>
    <mergeCell ref="I3519:K3519"/>
    <mergeCell ref="L3519:N3519"/>
    <mergeCell ref="O3519:P3519"/>
    <mergeCell ref="D3520:H3520"/>
    <mergeCell ref="I3520:K3520"/>
    <mergeCell ref="L3520:N3520"/>
    <mergeCell ref="O3520:P3520"/>
    <mergeCell ref="D3517:H3517"/>
    <mergeCell ref="I3517:K3517"/>
    <mergeCell ref="L3517:N3517"/>
    <mergeCell ref="O3517:P3517"/>
    <mergeCell ref="D3518:H3518"/>
    <mergeCell ref="I3518:K3518"/>
    <mergeCell ref="L3518:N3518"/>
    <mergeCell ref="O3518:P3518"/>
    <mergeCell ref="D3515:H3515"/>
    <mergeCell ref="I3515:K3515"/>
    <mergeCell ref="L3515:N3515"/>
    <mergeCell ref="O3515:P3515"/>
    <mergeCell ref="D3516:H3516"/>
    <mergeCell ref="I3516:K3516"/>
    <mergeCell ref="L3516:N3516"/>
    <mergeCell ref="O3516:P3516"/>
    <mergeCell ref="D3513:H3513"/>
    <mergeCell ref="I3513:K3513"/>
    <mergeCell ref="L3513:N3513"/>
    <mergeCell ref="O3513:P3513"/>
    <mergeCell ref="D3514:H3514"/>
    <mergeCell ref="I3514:K3514"/>
    <mergeCell ref="L3514:N3514"/>
    <mergeCell ref="O3514:P3514"/>
    <mergeCell ref="D3511:H3511"/>
    <mergeCell ref="I3511:K3511"/>
    <mergeCell ref="L3511:N3511"/>
    <mergeCell ref="O3511:P3511"/>
    <mergeCell ref="D3512:H3512"/>
    <mergeCell ref="I3512:K3512"/>
    <mergeCell ref="L3512:N3512"/>
    <mergeCell ref="O3512:P3512"/>
    <mergeCell ref="D3509:H3509"/>
    <mergeCell ref="I3509:K3509"/>
    <mergeCell ref="L3509:N3509"/>
    <mergeCell ref="O3509:P3509"/>
    <mergeCell ref="D3510:H3510"/>
    <mergeCell ref="I3510:K3510"/>
    <mergeCell ref="L3510:N3510"/>
    <mergeCell ref="O3510:P3510"/>
    <mergeCell ref="D3507:H3507"/>
    <mergeCell ref="I3507:K3507"/>
    <mergeCell ref="L3507:N3507"/>
    <mergeCell ref="O3507:P3507"/>
    <mergeCell ref="D3508:H3508"/>
    <mergeCell ref="I3508:K3508"/>
    <mergeCell ref="L3508:N3508"/>
    <mergeCell ref="O3508:P3508"/>
    <mergeCell ref="D3505:H3505"/>
    <mergeCell ref="I3505:K3505"/>
    <mergeCell ref="L3505:N3505"/>
    <mergeCell ref="O3505:P3505"/>
    <mergeCell ref="D3506:H3506"/>
    <mergeCell ref="I3506:K3506"/>
    <mergeCell ref="L3506:N3506"/>
    <mergeCell ref="O3506:P3506"/>
    <mergeCell ref="D3503:H3503"/>
    <mergeCell ref="I3503:K3503"/>
    <mergeCell ref="L3503:N3503"/>
    <mergeCell ref="O3503:P3503"/>
    <mergeCell ref="D3504:H3504"/>
    <mergeCell ref="I3504:K3504"/>
    <mergeCell ref="L3504:N3504"/>
    <mergeCell ref="O3504:P3504"/>
    <mergeCell ref="D3501:H3501"/>
    <mergeCell ref="I3501:K3501"/>
    <mergeCell ref="L3501:N3501"/>
    <mergeCell ref="O3501:P3501"/>
    <mergeCell ref="D3502:H3502"/>
    <mergeCell ref="I3502:K3502"/>
    <mergeCell ref="L3502:N3502"/>
    <mergeCell ref="O3502:P3502"/>
    <mergeCell ref="D3499:H3499"/>
    <mergeCell ref="I3499:K3499"/>
    <mergeCell ref="L3499:N3499"/>
    <mergeCell ref="O3499:P3499"/>
    <mergeCell ref="D3500:H3500"/>
    <mergeCell ref="I3500:K3500"/>
    <mergeCell ref="L3500:N3500"/>
    <mergeCell ref="O3500:P3500"/>
    <mergeCell ref="D3497:H3497"/>
    <mergeCell ref="I3497:K3497"/>
    <mergeCell ref="L3497:N3497"/>
    <mergeCell ref="O3497:P3497"/>
    <mergeCell ref="D3498:H3498"/>
    <mergeCell ref="I3498:K3498"/>
    <mergeCell ref="L3498:N3498"/>
    <mergeCell ref="O3498:P3498"/>
    <mergeCell ref="D3495:H3495"/>
    <mergeCell ref="I3495:K3495"/>
    <mergeCell ref="L3495:N3495"/>
    <mergeCell ref="O3495:P3495"/>
    <mergeCell ref="D3496:H3496"/>
    <mergeCell ref="I3496:K3496"/>
    <mergeCell ref="L3496:N3496"/>
    <mergeCell ref="O3496:P3496"/>
    <mergeCell ref="D3493:H3493"/>
    <mergeCell ref="I3493:K3493"/>
    <mergeCell ref="L3493:N3493"/>
    <mergeCell ref="O3493:P3493"/>
    <mergeCell ref="D3494:H3494"/>
    <mergeCell ref="I3494:K3494"/>
    <mergeCell ref="L3494:N3494"/>
    <mergeCell ref="O3494:P3494"/>
    <mergeCell ref="D3491:H3491"/>
    <mergeCell ref="I3491:K3491"/>
    <mergeCell ref="L3491:N3491"/>
    <mergeCell ref="O3491:P3491"/>
    <mergeCell ref="D3492:H3492"/>
    <mergeCell ref="I3492:K3492"/>
    <mergeCell ref="L3492:N3492"/>
    <mergeCell ref="O3492:P3492"/>
    <mergeCell ref="D3489:H3489"/>
    <mergeCell ref="I3489:K3489"/>
    <mergeCell ref="L3489:N3489"/>
    <mergeCell ref="O3489:P3489"/>
    <mergeCell ref="D3490:H3490"/>
    <mergeCell ref="I3490:K3490"/>
    <mergeCell ref="L3490:N3490"/>
    <mergeCell ref="O3490:P3490"/>
    <mergeCell ref="D3487:H3487"/>
    <mergeCell ref="I3487:K3487"/>
    <mergeCell ref="L3487:N3487"/>
    <mergeCell ref="O3487:P3487"/>
    <mergeCell ref="D3488:H3488"/>
    <mergeCell ref="I3488:K3488"/>
    <mergeCell ref="L3488:N3488"/>
    <mergeCell ref="O3488:P3488"/>
    <mergeCell ref="D3485:H3485"/>
    <mergeCell ref="I3485:K3485"/>
    <mergeCell ref="L3485:N3485"/>
    <mergeCell ref="O3485:P3485"/>
    <mergeCell ref="D3486:H3486"/>
    <mergeCell ref="I3486:K3486"/>
    <mergeCell ref="L3486:N3486"/>
    <mergeCell ref="O3486:P3486"/>
    <mergeCell ref="D3483:H3483"/>
    <mergeCell ref="I3483:K3483"/>
    <mergeCell ref="L3483:N3483"/>
    <mergeCell ref="O3483:P3483"/>
    <mergeCell ref="D3484:H3484"/>
    <mergeCell ref="I3484:K3484"/>
    <mergeCell ref="L3484:N3484"/>
    <mergeCell ref="O3484:P3484"/>
    <mergeCell ref="D3481:H3481"/>
    <mergeCell ref="I3481:K3481"/>
    <mergeCell ref="L3481:N3481"/>
    <mergeCell ref="O3481:P3481"/>
    <mergeCell ref="D3482:H3482"/>
    <mergeCell ref="I3482:K3482"/>
    <mergeCell ref="L3482:N3482"/>
    <mergeCell ref="O3482:P3482"/>
    <mergeCell ref="D3479:H3479"/>
    <mergeCell ref="I3479:K3479"/>
    <mergeCell ref="L3479:N3479"/>
    <mergeCell ref="O3479:P3479"/>
    <mergeCell ref="D3480:H3480"/>
    <mergeCell ref="I3480:K3480"/>
    <mergeCell ref="L3480:N3480"/>
    <mergeCell ref="O3480:P3480"/>
    <mergeCell ref="D3477:H3477"/>
    <mergeCell ref="I3477:K3477"/>
    <mergeCell ref="L3477:N3477"/>
    <mergeCell ref="O3477:P3477"/>
    <mergeCell ref="D3478:H3478"/>
    <mergeCell ref="I3478:K3478"/>
    <mergeCell ref="L3478:N3478"/>
    <mergeCell ref="O3478:P3478"/>
    <mergeCell ref="D3475:H3475"/>
    <mergeCell ref="I3475:K3475"/>
    <mergeCell ref="L3475:N3475"/>
    <mergeCell ref="O3475:P3475"/>
    <mergeCell ref="D3476:H3476"/>
    <mergeCell ref="I3476:K3476"/>
    <mergeCell ref="L3476:N3476"/>
    <mergeCell ref="O3476:P3476"/>
    <mergeCell ref="D3473:H3473"/>
    <mergeCell ref="I3473:K3473"/>
    <mergeCell ref="L3473:N3473"/>
    <mergeCell ref="O3473:P3473"/>
    <mergeCell ref="D3474:H3474"/>
    <mergeCell ref="I3474:K3474"/>
    <mergeCell ref="L3474:N3474"/>
    <mergeCell ref="O3474:P3474"/>
    <mergeCell ref="D3471:H3471"/>
    <mergeCell ref="I3471:K3471"/>
    <mergeCell ref="L3471:N3471"/>
    <mergeCell ref="O3471:P3471"/>
    <mergeCell ref="D3472:H3472"/>
    <mergeCell ref="I3472:K3472"/>
    <mergeCell ref="L3472:N3472"/>
    <mergeCell ref="O3472:P3472"/>
    <mergeCell ref="D3469:H3469"/>
    <mergeCell ref="I3469:K3469"/>
    <mergeCell ref="L3469:N3469"/>
    <mergeCell ref="O3469:P3469"/>
    <mergeCell ref="D3470:H3470"/>
    <mergeCell ref="I3470:K3470"/>
    <mergeCell ref="L3470:N3470"/>
    <mergeCell ref="O3470:P3470"/>
    <mergeCell ref="D3467:H3467"/>
    <mergeCell ref="I3467:K3467"/>
    <mergeCell ref="L3467:N3467"/>
    <mergeCell ref="O3467:P3467"/>
    <mergeCell ref="D3468:H3468"/>
    <mergeCell ref="I3468:K3468"/>
    <mergeCell ref="L3468:N3468"/>
    <mergeCell ref="O3468:P3468"/>
    <mergeCell ref="D3465:H3465"/>
    <mergeCell ref="I3465:K3465"/>
    <mergeCell ref="L3465:N3465"/>
    <mergeCell ref="O3465:P3465"/>
    <mergeCell ref="D3466:H3466"/>
    <mergeCell ref="I3466:K3466"/>
    <mergeCell ref="L3466:N3466"/>
    <mergeCell ref="O3466:P3466"/>
    <mergeCell ref="D3463:H3463"/>
    <mergeCell ref="I3463:K3463"/>
    <mergeCell ref="L3463:N3463"/>
    <mergeCell ref="O3463:P3463"/>
    <mergeCell ref="D3464:H3464"/>
    <mergeCell ref="I3464:K3464"/>
    <mergeCell ref="L3464:N3464"/>
    <mergeCell ref="O3464:P3464"/>
    <mergeCell ref="D3461:H3461"/>
    <mergeCell ref="I3461:K3461"/>
    <mergeCell ref="L3461:N3461"/>
    <mergeCell ref="O3461:P3461"/>
    <mergeCell ref="D3462:H3462"/>
    <mergeCell ref="I3462:K3462"/>
    <mergeCell ref="L3462:N3462"/>
    <mergeCell ref="O3462:P3462"/>
    <mergeCell ref="D3459:H3459"/>
    <mergeCell ref="I3459:K3459"/>
    <mergeCell ref="L3459:N3459"/>
    <mergeCell ref="O3459:P3459"/>
    <mergeCell ref="D3460:H3460"/>
    <mergeCell ref="I3460:K3460"/>
    <mergeCell ref="L3460:N3460"/>
    <mergeCell ref="O3460:P3460"/>
    <mergeCell ref="D3457:H3457"/>
    <mergeCell ref="I3457:K3457"/>
    <mergeCell ref="L3457:N3457"/>
    <mergeCell ref="O3457:P3457"/>
    <mergeCell ref="D3458:H3458"/>
    <mergeCell ref="I3458:K3458"/>
    <mergeCell ref="L3458:N3458"/>
    <mergeCell ref="O3458:P3458"/>
    <mergeCell ref="D3455:H3455"/>
    <mergeCell ref="I3455:K3455"/>
    <mergeCell ref="L3455:N3455"/>
    <mergeCell ref="O3455:P3455"/>
    <mergeCell ref="D3456:H3456"/>
    <mergeCell ref="I3456:K3456"/>
    <mergeCell ref="L3456:N3456"/>
    <mergeCell ref="O3456:P3456"/>
    <mergeCell ref="D3453:H3453"/>
    <mergeCell ref="I3453:K3453"/>
    <mergeCell ref="L3453:N3453"/>
    <mergeCell ref="O3453:P3453"/>
    <mergeCell ref="D3454:H3454"/>
    <mergeCell ref="I3454:K3454"/>
    <mergeCell ref="L3454:N3454"/>
    <mergeCell ref="O3454:P3454"/>
    <mergeCell ref="D3451:H3451"/>
    <mergeCell ref="I3451:K3451"/>
    <mergeCell ref="L3451:N3451"/>
    <mergeCell ref="O3451:P3451"/>
    <mergeCell ref="D3452:H3452"/>
    <mergeCell ref="I3452:K3452"/>
    <mergeCell ref="L3452:N3452"/>
    <mergeCell ref="O3452:P3452"/>
    <mergeCell ref="D3449:H3449"/>
    <mergeCell ref="I3449:K3449"/>
    <mergeCell ref="L3449:N3449"/>
    <mergeCell ref="O3449:P3449"/>
    <mergeCell ref="D3450:H3450"/>
    <mergeCell ref="I3450:K3450"/>
    <mergeCell ref="L3450:N3450"/>
    <mergeCell ref="O3450:P3450"/>
    <mergeCell ref="D3447:H3447"/>
    <mergeCell ref="I3447:K3447"/>
    <mergeCell ref="L3447:N3447"/>
    <mergeCell ref="O3447:P3447"/>
    <mergeCell ref="D3448:H3448"/>
    <mergeCell ref="I3448:K3448"/>
    <mergeCell ref="L3448:N3448"/>
    <mergeCell ref="O3448:P3448"/>
    <mergeCell ref="D3445:H3445"/>
    <mergeCell ref="I3445:K3445"/>
    <mergeCell ref="L3445:N3445"/>
    <mergeCell ref="O3445:P3445"/>
    <mergeCell ref="D3446:H3446"/>
    <mergeCell ref="I3446:K3446"/>
    <mergeCell ref="L3446:N3446"/>
    <mergeCell ref="O3446:P3446"/>
    <mergeCell ref="D3443:H3443"/>
    <mergeCell ref="I3443:K3443"/>
    <mergeCell ref="L3443:N3443"/>
    <mergeCell ref="O3443:P3443"/>
    <mergeCell ref="D3444:H3444"/>
    <mergeCell ref="I3444:K3444"/>
    <mergeCell ref="L3444:N3444"/>
    <mergeCell ref="O3444:P3444"/>
    <mergeCell ref="D3441:H3441"/>
    <mergeCell ref="I3441:K3441"/>
    <mergeCell ref="L3441:N3441"/>
    <mergeCell ref="O3441:P3441"/>
    <mergeCell ref="D3442:H3442"/>
    <mergeCell ref="I3442:K3442"/>
    <mergeCell ref="L3442:N3442"/>
    <mergeCell ref="O3442:P3442"/>
    <mergeCell ref="D3439:H3439"/>
    <mergeCell ref="I3439:K3439"/>
    <mergeCell ref="L3439:N3439"/>
    <mergeCell ref="O3439:P3439"/>
    <mergeCell ref="D3440:H3440"/>
    <mergeCell ref="I3440:K3440"/>
    <mergeCell ref="L3440:N3440"/>
    <mergeCell ref="O3440:P3440"/>
    <mergeCell ref="D3437:H3437"/>
    <mergeCell ref="I3437:K3437"/>
    <mergeCell ref="L3437:N3437"/>
    <mergeCell ref="O3437:P3437"/>
    <mergeCell ref="D3438:H3438"/>
    <mergeCell ref="I3438:K3438"/>
    <mergeCell ref="L3438:N3438"/>
    <mergeCell ref="O3438:P3438"/>
    <mergeCell ref="D3435:H3435"/>
    <mergeCell ref="I3435:K3435"/>
    <mergeCell ref="L3435:N3435"/>
    <mergeCell ref="O3435:P3435"/>
    <mergeCell ref="D3436:H3436"/>
    <mergeCell ref="I3436:K3436"/>
    <mergeCell ref="L3436:N3436"/>
    <mergeCell ref="O3436:P3436"/>
    <mergeCell ref="D3433:H3433"/>
    <mergeCell ref="I3433:K3433"/>
    <mergeCell ref="L3433:N3433"/>
    <mergeCell ref="O3433:P3433"/>
    <mergeCell ref="D3434:H3434"/>
    <mergeCell ref="I3434:K3434"/>
    <mergeCell ref="L3434:N3434"/>
    <mergeCell ref="O3434:P3434"/>
    <mergeCell ref="D3431:H3431"/>
    <mergeCell ref="I3431:K3431"/>
    <mergeCell ref="L3431:N3431"/>
    <mergeCell ref="O3431:P3431"/>
    <mergeCell ref="D3432:H3432"/>
    <mergeCell ref="I3432:K3432"/>
    <mergeCell ref="L3432:N3432"/>
    <mergeCell ref="O3432:P3432"/>
    <mergeCell ref="D3429:H3429"/>
    <mergeCell ref="I3429:K3429"/>
    <mergeCell ref="L3429:N3429"/>
    <mergeCell ref="O3429:P3429"/>
    <mergeCell ref="D3430:H3430"/>
    <mergeCell ref="I3430:K3430"/>
    <mergeCell ref="L3430:N3430"/>
    <mergeCell ref="O3430:P3430"/>
    <mergeCell ref="D3427:H3427"/>
    <mergeCell ref="I3427:K3427"/>
    <mergeCell ref="L3427:N3427"/>
    <mergeCell ref="O3427:P3427"/>
    <mergeCell ref="D3428:H3428"/>
    <mergeCell ref="I3428:K3428"/>
    <mergeCell ref="L3428:N3428"/>
    <mergeCell ref="O3428:P3428"/>
    <mergeCell ref="D3425:H3425"/>
    <mergeCell ref="I3425:K3425"/>
    <mergeCell ref="L3425:N3425"/>
    <mergeCell ref="O3425:P3425"/>
    <mergeCell ref="D3426:H3426"/>
    <mergeCell ref="I3426:K3426"/>
    <mergeCell ref="L3426:N3426"/>
    <mergeCell ref="O3426:P3426"/>
    <mergeCell ref="D3423:H3423"/>
    <mergeCell ref="I3423:K3423"/>
    <mergeCell ref="L3423:N3423"/>
    <mergeCell ref="O3423:P3423"/>
    <mergeCell ref="D3424:H3424"/>
    <mergeCell ref="I3424:K3424"/>
    <mergeCell ref="L3424:N3424"/>
    <mergeCell ref="O3424:P3424"/>
    <mergeCell ref="D3421:H3421"/>
    <mergeCell ref="I3421:K3421"/>
    <mergeCell ref="L3421:N3421"/>
    <mergeCell ref="O3421:P3421"/>
    <mergeCell ref="D3422:H3422"/>
    <mergeCell ref="I3422:K3422"/>
    <mergeCell ref="L3422:N3422"/>
    <mergeCell ref="O3422:P3422"/>
    <mergeCell ref="D3419:H3419"/>
    <mergeCell ref="I3419:K3419"/>
    <mergeCell ref="L3419:N3419"/>
    <mergeCell ref="O3419:P3419"/>
    <mergeCell ref="D3420:H3420"/>
    <mergeCell ref="I3420:K3420"/>
    <mergeCell ref="L3420:N3420"/>
    <mergeCell ref="O3420:P3420"/>
    <mergeCell ref="D3417:H3417"/>
    <mergeCell ref="I3417:K3417"/>
    <mergeCell ref="L3417:N3417"/>
    <mergeCell ref="O3417:P3417"/>
    <mergeCell ref="D3418:H3418"/>
    <mergeCell ref="I3418:K3418"/>
    <mergeCell ref="L3418:N3418"/>
    <mergeCell ref="O3418:P3418"/>
    <mergeCell ref="D3415:H3415"/>
    <mergeCell ref="I3415:K3415"/>
    <mergeCell ref="L3415:N3415"/>
    <mergeCell ref="O3415:P3415"/>
    <mergeCell ref="D3416:H3416"/>
    <mergeCell ref="I3416:K3416"/>
    <mergeCell ref="L3416:N3416"/>
    <mergeCell ref="O3416:P3416"/>
    <mergeCell ref="D3413:H3413"/>
    <mergeCell ref="I3413:K3413"/>
    <mergeCell ref="L3413:N3413"/>
    <mergeCell ref="O3413:P3413"/>
    <mergeCell ref="D3414:H3414"/>
    <mergeCell ref="I3414:K3414"/>
    <mergeCell ref="L3414:N3414"/>
    <mergeCell ref="O3414:P3414"/>
    <mergeCell ref="D3411:H3411"/>
    <mergeCell ref="I3411:K3411"/>
    <mergeCell ref="L3411:N3411"/>
    <mergeCell ref="O3411:P3411"/>
    <mergeCell ref="D3412:H3412"/>
    <mergeCell ref="I3412:K3412"/>
    <mergeCell ref="L3412:N3412"/>
    <mergeCell ref="O3412:P3412"/>
    <mergeCell ref="D3409:H3409"/>
    <mergeCell ref="I3409:K3409"/>
    <mergeCell ref="L3409:N3409"/>
    <mergeCell ref="O3409:P3409"/>
    <mergeCell ref="D3410:H3410"/>
    <mergeCell ref="I3410:K3410"/>
    <mergeCell ref="L3410:N3410"/>
    <mergeCell ref="O3410:P3410"/>
    <mergeCell ref="D3407:H3407"/>
    <mergeCell ref="I3407:K3407"/>
    <mergeCell ref="L3407:N3407"/>
    <mergeCell ref="O3407:P3407"/>
    <mergeCell ref="D3408:H3408"/>
    <mergeCell ref="I3408:K3408"/>
    <mergeCell ref="L3408:N3408"/>
    <mergeCell ref="O3408:P3408"/>
    <mergeCell ref="D3405:H3405"/>
    <mergeCell ref="I3405:K3405"/>
    <mergeCell ref="L3405:N3405"/>
    <mergeCell ref="O3405:P3405"/>
    <mergeCell ref="D3406:H3406"/>
    <mergeCell ref="I3406:K3406"/>
    <mergeCell ref="L3406:N3406"/>
    <mergeCell ref="O3406:P3406"/>
    <mergeCell ref="D3403:H3403"/>
    <mergeCell ref="I3403:K3403"/>
    <mergeCell ref="L3403:N3403"/>
    <mergeCell ref="O3403:P3403"/>
    <mergeCell ref="D3404:H3404"/>
    <mergeCell ref="I3404:K3404"/>
    <mergeCell ref="L3404:N3404"/>
    <mergeCell ref="O3404:P3404"/>
    <mergeCell ref="D3401:H3401"/>
    <mergeCell ref="I3401:K3401"/>
    <mergeCell ref="L3401:N3401"/>
    <mergeCell ref="O3401:P3401"/>
    <mergeCell ref="D3402:H3402"/>
    <mergeCell ref="I3402:K3402"/>
    <mergeCell ref="L3402:N3402"/>
    <mergeCell ref="O3402:P3402"/>
    <mergeCell ref="D3399:H3399"/>
    <mergeCell ref="I3399:K3399"/>
    <mergeCell ref="L3399:N3399"/>
    <mergeCell ref="O3399:P3399"/>
    <mergeCell ref="D3400:H3400"/>
    <mergeCell ref="I3400:K3400"/>
    <mergeCell ref="L3400:N3400"/>
    <mergeCell ref="O3400:P3400"/>
    <mergeCell ref="D3397:H3397"/>
    <mergeCell ref="I3397:K3397"/>
    <mergeCell ref="L3397:N3397"/>
    <mergeCell ref="O3397:P3397"/>
    <mergeCell ref="D3398:H3398"/>
    <mergeCell ref="I3398:K3398"/>
    <mergeCell ref="L3398:N3398"/>
    <mergeCell ref="O3398:P3398"/>
    <mergeCell ref="D3395:H3395"/>
    <mergeCell ref="I3395:K3395"/>
    <mergeCell ref="L3395:N3395"/>
    <mergeCell ref="O3395:P3395"/>
    <mergeCell ref="D3396:H3396"/>
    <mergeCell ref="I3396:K3396"/>
    <mergeCell ref="L3396:N3396"/>
    <mergeCell ref="O3396:P3396"/>
    <mergeCell ref="D3393:H3393"/>
    <mergeCell ref="I3393:K3393"/>
    <mergeCell ref="L3393:N3393"/>
    <mergeCell ref="O3393:P3393"/>
    <mergeCell ref="D3394:H3394"/>
    <mergeCell ref="I3394:K3394"/>
    <mergeCell ref="L3394:N3394"/>
    <mergeCell ref="O3394:P3394"/>
    <mergeCell ref="D3391:H3391"/>
    <mergeCell ref="I3391:K3391"/>
    <mergeCell ref="L3391:N3391"/>
    <mergeCell ref="O3391:P3391"/>
    <mergeCell ref="D3392:H3392"/>
    <mergeCell ref="I3392:K3392"/>
    <mergeCell ref="L3392:N3392"/>
    <mergeCell ref="O3392:P3392"/>
    <mergeCell ref="D3389:H3389"/>
    <mergeCell ref="I3389:K3389"/>
    <mergeCell ref="L3389:N3389"/>
    <mergeCell ref="O3389:P3389"/>
    <mergeCell ref="D3390:H3390"/>
    <mergeCell ref="I3390:K3390"/>
    <mergeCell ref="L3390:N3390"/>
    <mergeCell ref="O3390:P3390"/>
    <mergeCell ref="D3387:H3387"/>
    <mergeCell ref="I3387:K3387"/>
    <mergeCell ref="L3387:N3387"/>
    <mergeCell ref="O3387:P3387"/>
    <mergeCell ref="D3388:H3388"/>
    <mergeCell ref="I3388:K3388"/>
    <mergeCell ref="L3388:N3388"/>
    <mergeCell ref="O3388:P3388"/>
    <mergeCell ref="D3385:H3385"/>
    <mergeCell ref="I3385:K3385"/>
    <mergeCell ref="L3385:N3385"/>
    <mergeCell ref="O3385:P3385"/>
    <mergeCell ref="D3386:H3386"/>
    <mergeCell ref="I3386:K3386"/>
    <mergeCell ref="L3386:N3386"/>
    <mergeCell ref="O3386:P3386"/>
    <mergeCell ref="D3383:H3383"/>
    <mergeCell ref="I3383:K3383"/>
    <mergeCell ref="L3383:N3383"/>
    <mergeCell ref="O3383:P3383"/>
    <mergeCell ref="D3384:H3384"/>
    <mergeCell ref="I3384:K3384"/>
    <mergeCell ref="L3384:N3384"/>
    <mergeCell ref="O3384:P3384"/>
    <mergeCell ref="D3381:H3381"/>
    <mergeCell ref="I3381:K3381"/>
    <mergeCell ref="L3381:N3381"/>
    <mergeCell ref="O3381:P3381"/>
    <mergeCell ref="D3382:H3382"/>
    <mergeCell ref="I3382:K3382"/>
    <mergeCell ref="L3382:N3382"/>
    <mergeCell ref="O3382:P3382"/>
    <mergeCell ref="D3379:H3379"/>
    <mergeCell ref="I3379:K3379"/>
    <mergeCell ref="L3379:N3379"/>
    <mergeCell ref="O3379:P3379"/>
    <mergeCell ref="D3380:H3380"/>
    <mergeCell ref="I3380:K3380"/>
    <mergeCell ref="L3380:N3380"/>
    <mergeCell ref="O3380:P3380"/>
    <mergeCell ref="D3377:H3377"/>
    <mergeCell ref="I3377:K3377"/>
    <mergeCell ref="L3377:N3377"/>
    <mergeCell ref="O3377:P3377"/>
    <mergeCell ref="D3378:H3378"/>
    <mergeCell ref="I3378:K3378"/>
    <mergeCell ref="L3378:N3378"/>
    <mergeCell ref="O3378:P3378"/>
    <mergeCell ref="D3375:H3375"/>
    <mergeCell ref="I3375:K3375"/>
    <mergeCell ref="L3375:N3375"/>
    <mergeCell ref="O3375:P3375"/>
    <mergeCell ref="D3376:H3376"/>
    <mergeCell ref="I3376:K3376"/>
    <mergeCell ref="L3376:N3376"/>
    <mergeCell ref="O3376:P3376"/>
    <mergeCell ref="D3373:H3373"/>
    <mergeCell ref="I3373:K3373"/>
    <mergeCell ref="L3373:N3373"/>
    <mergeCell ref="O3373:P3373"/>
    <mergeCell ref="D3374:H3374"/>
    <mergeCell ref="I3374:K3374"/>
    <mergeCell ref="L3374:N3374"/>
    <mergeCell ref="O3374:P3374"/>
    <mergeCell ref="D3371:H3371"/>
    <mergeCell ref="I3371:K3371"/>
    <mergeCell ref="L3371:N3371"/>
    <mergeCell ref="O3371:P3371"/>
    <mergeCell ref="D3372:H3372"/>
    <mergeCell ref="I3372:K3372"/>
    <mergeCell ref="L3372:N3372"/>
    <mergeCell ref="O3372:P3372"/>
    <mergeCell ref="D3369:H3369"/>
    <mergeCell ref="I3369:K3369"/>
    <mergeCell ref="L3369:N3369"/>
    <mergeCell ref="O3369:P3369"/>
    <mergeCell ref="D3370:H3370"/>
    <mergeCell ref="I3370:K3370"/>
    <mergeCell ref="L3370:N3370"/>
    <mergeCell ref="O3370:P3370"/>
    <mergeCell ref="D3367:H3367"/>
    <mergeCell ref="I3367:K3367"/>
    <mergeCell ref="L3367:N3367"/>
    <mergeCell ref="O3367:P3367"/>
    <mergeCell ref="D3368:H3368"/>
    <mergeCell ref="I3368:K3368"/>
    <mergeCell ref="L3368:N3368"/>
    <mergeCell ref="O3368:P3368"/>
    <mergeCell ref="D3365:H3365"/>
    <mergeCell ref="I3365:K3365"/>
    <mergeCell ref="L3365:N3365"/>
    <mergeCell ref="O3365:P3365"/>
    <mergeCell ref="D3366:H3366"/>
    <mergeCell ref="I3366:K3366"/>
    <mergeCell ref="L3366:N3366"/>
    <mergeCell ref="O3366:P3366"/>
    <mergeCell ref="D3363:H3363"/>
    <mergeCell ref="I3363:K3363"/>
    <mergeCell ref="L3363:N3363"/>
    <mergeCell ref="O3363:P3363"/>
    <mergeCell ref="D3364:H3364"/>
    <mergeCell ref="I3364:K3364"/>
    <mergeCell ref="L3364:N3364"/>
    <mergeCell ref="O3364:P3364"/>
    <mergeCell ref="D3361:H3361"/>
    <mergeCell ref="I3361:K3361"/>
    <mergeCell ref="L3361:N3361"/>
    <mergeCell ref="O3361:P3361"/>
    <mergeCell ref="D3362:H3362"/>
    <mergeCell ref="I3362:K3362"/>
    <mergeCell ref="L3362:N3362"/>
    <mergeCell ref="O3362:P3362"/>
    <mergeCell ref="D3359:H3359"/>
    <mergeCell ref="I3359:K3359"/>
    <mergeCell ref="L3359:N3359"/>
    <mergeCell ref="O3359:P3359"/>
    <mergeCell ref="D3360:H3360"/>
    <mergeCell ref="I3360:K3360"/>
    <mergeCell ref="L3360:N3360"/>
    <mergeCell ref="O3360:P3360"/>
    <mergeCell ref="D3357:H3357"/>
    <mergeCell ref="I3357:K3357"/>
    <mergeCell ref="L3357:N3357"/>
    <mergeCell ref="O3357:P3357"/>
    <mergeCell ref="D3358:H3358"/>
    <mergeCell ref="I3358:K3358"/>
    <mergeCell ref="L3358:N3358"/>
    <mergeCell ref="O3358:P3358"/>
    <mergeCell ref="D3355:H3355"/>
    <mergeCell ref="I3355:K3355"/>
    <mergeCell ref="L3355:N3355"/>
    <mergeCell ref="O3355:P3355"/>
    <mergeCell ref="D3356:H3356"/>
    <mergeCell ref="I3356:K3356"/>
    <mergeCell ref="L3356:N3356"/>
    <mergeCell ref="O3356:P3356"/>
    <mergeCell ref="D3353:H3353"/>
    <mergeCell ref="I3353:K3353"/>
    <mergeCell ref="L3353:N3353"/>
    <mergeCell ref="O3353:P3353"/>
    <mergeCell ref="D3354:H3354"/>
    <mergeCell ref="I3354:K3354"/>
    <mergeCell ref="L3354:N3354"/>
    <mergeCell ref="O3354:P3354"/>
    <mergeCell ref="D3351:H3351"/>
    <mergeCell ref="I3351:K3351"/>
    <mergeCell ref="L3351:N3351"/>
    <mergeCell ref="O3351:P3351"/>
    <mergeCell ref="D3352:H3352"/>
    <mergeCell ref="I3352:K3352"/>
    <mergeCell ref="L3352:N3352"/>
    <mergeCell ref="O3352:P3352"/>
    <mergeCell ref="D3349:H3349"/>
    <mergeCell ref="I3349:K3349"/>
    <mergeCell ref="L3349:N3349"/>
    <mergeCell ref="O3349:P3349"/>
    <mergeCell ref="D3350:H3350"/>
    <mergeCell ref="I3350:K3350"/>
    <mergeCell ref="L3350:N3350"/>
    <mergeCell ref="O3350:P3350"/>
    <mergeCell ref="D3347:H3347"/>
    <mergeCell ref="I3347:K3347"/>
    <mergeCell ref="L3347:N3347"/>
    <mergeCell ref="O3347:P3347"/>
    <mergeCell ref="D3348:H3348"/>
    <mergeCell ref="I3348:K3348"/>
    <mergeCell ref="L3348:N3348"/>
    <mergeCell ref="O3348:P3348"/>
    <mergeCell ref="D3345:H3345"/>
    <mergeCell ref="I3345:K3345"/>
    <mergeCell ref="L3345:N3345"/>
    <mergeCell ref="O3345:P3345"/>
    <mergeCell ref="D3346:H3346"/>
    <mergeCell ref="I3346:K3346"/>
    <mergeCell ref="L3346:N3346"/>
    <mergeCell ref="O3346:P3346"/>
    <mergeCell ref="D3343:H3343"/>
    <mergeCell ref="I3343:K3343"/>
    <mergeCell ref="L3343:N3343"/>
    <mergeCell ref="O3343:P3343"/>
    <mergeCell ref="D3344:H3344"/>
    <mergeCell ref="I3344:K3344"/>
    <mergeCell ref="L3344:N3344"/>
    <mergeCell ref="O3344:P3344"/>
    <mergeCell ref="D3341:H3341"/>
    <mergeCell ref="I3341:K3341"/>
    <mergeCell ref="L3341:N3341"/>
    <mergeCell ref="O3341:P3341"/>
    <mergeCell ref="D3342:H3342"/>
    <mergeCell ref="I3342:K3342"/>
    <mergeCell ref="L3342:N3342"/>
    <mergeCell ref="O3342:P3342"/>
    <mergeCell ref="D3339:H3339"/>
    <mergeCell ref="I3339:K3339"/>
    <mergeCell ref="L3339:N3339"/>
    <mergeCell ref="O3339:P3339"/>
    <mergeCell ref="D3340:H3340"/>
    <mergeCell ref="I3340:K3340"/>
    <mergeCell ref="L3340:N3340"/>
    <mergeCell ref="O3340:P3340"/>
    <mergeCell ref="D3337:H3337"/>
    <mergeCell ref="I3337:K3337"/>
    <mergeCell ref="L3337:N3337"/>
    <mergeCell ref="O3337:P3337"/>
    <mergeCell ref="D3338:H3338"/>
    <mergeCell ref="I3338:K3338"/>
    <mergeCell ref="L3338:N3338"/>
    <mergeCell ref="O3338:P3338"/>
    <mergeCell ref="D3335:H3335"/>
    <mergeCell ref="I3335:K3335"/>
    <mergeCell ref="L3335:N3335"/>
    <mergeCell ref="O3335:P3335"/>
    <mergeCell ref="D3336:H3336"/>
    <mergeCell ref="I3336:K3336"/>
    <mergeCell ref="L3336:N3336"/>
    <mergeCell ref="O3336:P3336"/>
    <mergeCell ref="D3333:H3333"/>
    <mergeCell ref="I3333:K3333"/>
    <mergeCell ref="L3333:N3333"/>
    <mergeCell ref="O3333:P3333"/>
    <mergeCell ref="D3334:H3334"/>
    <mergeCell ref="I3334:K3334"/>
    <mergeCell ref="L3334:N3334"/>
    <mergeCell ref="O3334:P3334"/>
    <mergeCell ref="D3331:H3331"/>
    <mergeCell ref="I3331:K3331"/>
    <mergeCell ref="L3331:N3331"/>
    <mergeCell ref="O3331:P3331"/>
    <mergeCell ref="D3332:H3332"/>
    <mergeCell ref="I3332:K3332"/>
    <mergeCell ref="L3332:N3332"/>
    <mergeCell ref="O3332:P3332"/>
    <mergeCell ref="D3329:H3329"/>
    <mergeCell ref="I3329:K3329"/>
    <mergeCell ref="L3329:N3329"/>
    <mergeCell ref="O3329:P3329"/>
    <mergeCell ref="D3330:H3330"/>
    <mergeCell ref="I3330:K3330"/>
    <mergeCell ref="L3330:N3330"/>
    <mergeCell ref="O3330:P3330"/>
    <mergeCell ref="D3327:H3327"/>
    <mergeCell ref="I3327:K3327"/>
    <mergeCell ref="L3327:N3327"/>
    <mergeCell ref="O3327:P3327"/>
    <mergeCell ref="D3328:H3328"/>
    <mergeCell ref="I3328:K3328"/>
    <mergeCell ref="L3328:N3328"/>
    <mergeCell ref="O3328:P3328"/>
    <mergeCell ref="D3325:H3325"/>
    <mergeCell ref="I3325:K3325"/>
    <mergeCell ref="L3325:N3325"/>
    <mergeCell ref="O3325:P3325"/>
    <mergeCell ref="D3326:H3326"/>
    <mergeCell ref="I3326:K3326"/>
    <mergeCell ref="L3326:N3326"/>
    <mergeCell ref="O3326:P3326"/>
    <mergeCell ref="D3323:H3323"/>
    <mergeCell ref="I3323:K3323"/>
    <mergeCell ref="L3323:N3323"/>
    <mergeCell ref="O3323:P3323"/>
    <mergeCell ref="D3324:H3324"/>
    <mergeCell ref="I3324:K3324"/>
    <mergeCell ref="L3324:N3324"/>
    <mergeCell ref="O3324:P3324"/>
    <mergeCell ref="D3321:H3321"/>
    <mergeCell ref="I3321:K3321"/>
    <mergeCell ref="L3321:N3321"/>
    <mergeCell ref="O3321:P3321"/>
    <mergeCell ref="D3322:H3322"/>
    <mergeCell ref="I3322:K3322"/>
    <mergeCell ref="L3322:N3322"/>
    <mergeCell ref="O3322:P3322"/>
    <mergeCell ref="D3319:H3319"/>
    <mergeCell ref="I3319:K3319"/>
    <mergeCell ref="L3319:N3319"/>
    <mergeCell ref="O3319:P3319"/>
    <mergeCell ref="D3320:H3320"/>
    <mergeCell ref="I3320:K3320"/>
    <mergeCell ref="L3320:N3320"/>
    <mergeCell ref="O3320:P3320"/>
    <mergeCell ref="D3317:H3317"/>
    <mergeCell ref="I3317:K3317"/>
    <mergeCell ref="L3317:N3317"/>
    <mergeCell ref="O3317:P3317"/>
    <mergeCell ref="D3318:H3318"/>
    <mergeCell ref="I3318:K3318"/>
    <mergeCell ref="L3318:N3318"/>
    <mergeCell ref="O3318:P3318"/>
    <mergeCell ref="D3315:H3315"/>
    <mergeCell ref="I3315:K3315"/>
    <mergeCell ref="L3315:N3315"/>
    <mergeCell ref="O3315:P3315"/>
    <mergeCell ref="D3316:H3316"/>
    <mergeCell ref="I3316:K3316"/>
    <mergeCell ref="L3316:N3316"/>
    <mergeCell ref="O3316:P3316"/>
    <mergeCell ref="D3313:H3313"/>
    <mergeCell ref="I3313:K3313"/>
    <mergeCell ref="L3313:N3313"/>
    <mergeCell ref="O3313:P3313"/>
    <mergeCell ref="D3314:H3314"/>
    <mergeCell ref="I3314:K3314"/>
    <mergeCell ref="L3314:N3314"/>
    <mergeCell ref="O3314:P3314"/>
    <mergeCell ref="D3311:H3311"/>
    <mergeCell ref="I3311:K3311"/>
    <mergeCell ref="L3311:N3311"/>
    <mergeCell ref="O3311:P3311"/>
    <mergeCell ref="D3312:H3312"/>
    <mergeCell ref="I3312:K3312"/>
    <mergeCell ref="L3312:N3312"/>
    <mergeCell ref="O3312:P3312"/>
    <mergeCell ref="D3309:H3309"/>
    <mergeCell ref="I3309:K3309"/>
    <mergeCell ref="L3309:N3309"/>
    <mergeCell ref="O3309:P3309"/>
    <mergeCell ref="D3310:H3310"/>
    <mergeCell ref="I3310:K3310"/>
    <mergeCell ref="L3310:N3310"/>
    <mergeCell ref="O3310:P3310"/>
    <mergeCell ref="D3307:H3307"/>
    <mergeCell ref="I3307:K3307"/>
    <mergeCell ref="L3307:N3307"/>
    <mergeCell ref="O3307:P3307"/>
    <mergeCell ref="D3308:H3308"/>
    <mergeCell ref="I3308:K3308"/>
    <mergeCell ref="L3308:N3308"/>
    <mergeCell ref="O3308:P3308"/>
    <mergeCell ref="D3305:H3305"/>
    <mergeCell ref="I3305:K3305"/>
    <mergeCell ref="L3305:N3305"/>
    <mergeCell ref="O3305:P3305"/>
    <mergeCell ref="D3306:H3306"/>
    <mergeCell ref="I3306:K3306"/>
    <mergeCell ref="L3306:N3306"/>
    <mergeCell ref="O3306:P3306"/>
    <mergeCell ref="D3303:H3303"/>
    <mergeCell ref="I3303:K3303"/>
    <mergeCell ref="L3303:N3303"/>
    <mergeCell ref="O3303:P3303"/>
    <mergeCell ref="D3304:H3304"/>
    <mergeCell ref="I3304:K3304"/>
    <mergeCell ref="L3304:N3304"/>
    <mergeCell ref="O3304:P3304"/>
    <mergeCell ref="D3301:H3301"/>
    <mergeCell ref="I3301:K3301"/>
    <mergeCell ref="L3301:N3301"/>
    <mergeCell ref="O3301:P3301"/>
    <mergeCell ref="D3302:H3302"/>
    <mergeCell ref="I3302:K3302"/>
    <mergeCell ref="L3302:N3302"/>
    <mergeCell ref="O3302:P3302"/>
    <mergeCell ref="D3299:H3299"/>
    <mergeCell ref="I3299:K3299"/>
    <mergeCell ref="L3299:N3299"/>
    <mergeCell ref="O3299:P3299"/>
    <mergeCell ref="D3300:H3300"/>
    <mergeCell ref="I3300:K3300"/>
    <mergeCell ref="L3300:N3300"/>
    <mergeCell ref="O3300:P3300"/>
    <mergeCell ref="D3297:H3297"/>
    <mergeCell ref="I3297:K3297"/>
    <mergeCell ref="L3297:N3297"/>
    <mergeCell ref="O3297:P3297"/>
    <mergeCell ref="D3298:H3298"/>
    <mergeCell ref="I3298:K3298"/>
    <mergeCell ref="L3298:N3298"/>
    <mergeCell ref="O3298:P3298"/>
    <mergeCell ref="D3295:H3295"/>
    <mergeCell ref="I3295:K3295"/>
    <mergeCell ref="L3295:N3295"/>
    <mergeCell ref="O3295:P3295"/>
    <mergeCell ref="D3296:H3296"/>
    <mergeCell ref="I3296:K3296"/>
    <mergeCell ref="L3296:N3296"/>
    <mergeCell ref="O3296:P3296"/>
    <mergeCell ref="D3293:H3293"/>
    <mergeCell ref="I3293:K3293"/>
    <mergeCell ref="L3293:N3293"/>
    <mergeCell ref="O3293:P3293"/>
    <mergeCell ref="D3294:H3294"/>
    <mergeCell ref="I3294:K3294"/>
    <mergeCell ref="L3294:N3294"/>
    <mergeCell ref="O3294:P3294"/>
    <mergeCell ref="D3291:H3291"/>
    <mergeCell ref="I3291:K3291"/>
    <mergeCell ref="L3291:N3291"/>
    <mergeCell ref="O3291:P3291"/>
    <mergeCell ref="D3292:H3292"/>
    <mergeCell ref="I3292:K3292"/>
    <mergeCell ref="L3292:N3292"/>
    <mergeCell ref="O3292:P3292"/>
    <mergeCell ref="D3289:H3289"/>
    <mergeCell ref="I3289:K3289"/>
    <mergeCell ref="L3289:N3289"/>
    <mergeCell ref="O3289:P3289"/>
    <mergeCell ref="D3290:H3290"/>
    <mergeCell ref="I3290:K3290"/>
    <mergeCell ref="L3290:N3290"/>
    <mergeCell ref="O3290:P3290"/>
    <mergeCell ref="D3287:H3287"/>
    <mergeCell ref="I3287:K3287"/>
    <mergeCell ref="L3287:N3287"/>
    <mergeCell ref="O3287:P3287"/>
    <mergeCell ref="D3288:H3288"/>
    <mergeCell ref="I3288:K3288"/>
    <mergeCell ref="L3288:N3288"/>
    <mergeCell ref="O3288:P3288"/>
    <mergeCell ref="D3285:H3285"/>
    <mergeCell ref="I3285:K3285"/>
    <mergeCell ref="L3285:N3285"/>
    <mergeCell ref="O3285:P3285"/>
    <mergeCell ref="D3286:H3286"/>
    <mergeCell ref="I3286:K3286"/>
    <mergeCell ref="L3286:N3286"/>
    <mergeCell ref="O3286:P3286"/>
    <mergeCell ref="D3283:H3283"/>
    <mergeCell ref="I3283:K3283"/>
    <mergeCell ref="L3283:N3283"/>
    <mergeCell ref="O3283:P3283"/>
    <mergeCell ref="D3284:H3284"/>
    <mergeCell ref="I3284:K3284"/>
    <mergeCell ref="L3284:N3284"/>
    <mergeCell ref="O3284:P3284"/>
    <mergeCell ref="D3281:H3281"/>
    <mergeCell ref="I3281:K3281"/>
    <mergeCell ref="L3281:N3281"/>
    <mergeCell ref="O3281:P3281"/>
    <mergeCell ref="D3282:H3282"/>
    <mergeCell ref="I3282:K3282"/>
    <mergeCell ref="L3282:N3282"/>
    <mergeCell ref="O3282:P3282"/>
    <mergeCell ref="D3279:H3279"/>
    <mergeCell ref="I3279:K3279"/>
    <mergeCell ref="L3279:N3279"/>
    <mergeCell ref="O3279:P3279"/>
    <mergeCell ref="D3280:H3280"/>
    <mergeCell ref="I3280:K3280"/>
    <mergeCell ref="L3280:N3280"/>
    <mergeCell ref="O3280:P3280"/>
    <mergeCell ref="D3277:H3277"/>
    <mergeCell ref="I3277:K3277"/>
    <mergeCell ref="L3277:N3277"/>
    <mergeCell ref="O3277:P3277"/>
    <mergeCell ref="D3278:H3278"/>
    <mergeCell ref="I3278:K3278"/>
    <mergeCell ref="L3278:N3278"/>
    <mergeCell ref="O3278:P3278"/>
    <mergeCell ref="D3275:H3275"/>
    <mergeCell ref="I3275:K3275"/>
    <mergeCell ref="L3275:N3275"/>
    <mergeCell ref="O3275:P3275"/>
    <mergeCell ref="D3276:H3276"/>
    <mergeCell ref="I3276:K3276"/>
    <mergeCell ref="L3276:N3276"/>
    <mergeCell ref="O3276:P3276"/>
    <mergeCell ref="D3273:H3273"/>
    <mergeCell ref="I3273:K3273"/>
    <mergeCell ref="L3273:N3273"/>
    <mergeCell ref="O3273:P3273"/>
    <mergeCell ref="D3274:H3274"/>
    <mergeCell ref="I3274:K3274"/>
    <mergeCell ref="L3274:N3274"/>
    <mergeCell ref="O3274:P3274"/>
    <mergeCell ref="D3271:H3271"/>
    <mergeCell ref="I3271:K3271"/>
    <mergeCell ref="L3271:N3271"/>
    <mergeCell ref="O3271:P3271"/>
    <mergeCell ref="D3272:H3272"/>
    <mergeCell ref="I3272:K3272"/>
    <mergeCell ref="L3272:N3272"/>
    <mergeCell ref="O3272:P3272"/>
    <mergeCell ref="D3269:H3269"/>
    <mergeCell ref="I3269:K3269"/>
    <mergeCell ref="L3269:N3269"/>
    <mergeCell ref="O3269:P3269"/>
    <mergeCell ref="D3270:H3270"/>
    <mergeCell ref="I3270:K3270"/>
    <mergeCell ref="L3270:N3270"/>
    <mergeCell ref="O3270:P3270"/>
    <mergeCell ref="D3267:H3267"/>
    <mergeCell ref="I3267:K3267"/>
    <mergeCell ref="L3267:N3267"/>
    <mergeCell ref="O3267:P3267"/>
    <mergeCell ref="D3268:H3268"/>
    <mergeCell ref="I3268:K3268"/>
    <mergeCell ref="L3268:N3268"/>
    <mergeCell ref="O3268:P3268"/>
    <mergeCell ref="D3265:H3265"/>
    <mergeCell ref="I3265:K3265"/>
    <mergeCell ref="L3265:N3265"/>
    <mergeCell ref="O3265:P3265"/>
    <mergeCell ref="D3266:H3266"/>
    <mergeCell ref="I3266:K3266"/>
    <mergeCell ref="L3266:N3266"/>
    <mergeCell ref="O3266:P3266"/>
    <mergeCell ref="D3263:H3263"/>
    <mergeCell ref="I3263:K3263"/>
    <mergeCell ref="L3263:N3263"/>
    <mergeCell ref="O3263:P3263"/>
    <mergeCell ref="D3264:H3264"/>
    <mergeCell ref="I3264:K3264"/>
    <mergeCell ref="L3264:N3264"/>
    <mergeCell ref="O3264:P3264"/>
    <mergeCell ref="D3261:H3261"/>
    <mergeCell ref="I3261:K3261"/>
    <mergeCell ref="L3261:N3261"/>
    <mergeCell ref="O3261:P3261"/>
    <mergeCell ref="D3262:H3262"/>
    <mergeCell ref="I3262:K3262"/>
    <mergeCell ref="L3262:N3262"/>
    <mergeCell ref="O3262:P3262"/>
    <mergeCell ref="D3259:H3259"/>
    <mergeCell ref="I3259:K3259"/>
    <mergeCell ref="L3259:N3259"/>
    <mergeCell ref="O3259:P3259"/>
    <mergeCell ref="D3260:H3260"/>
    <mergeCell ref="I3260:K3260"/>
    <mergeCell ref="L3260:N3260"/>
    <mergeCell ref="O3260:P3260"/>
    <mergeCell ref="D3257:H3257"/>
    <mergeCell ref="I3257:K3257"/>
    <mergeCell ref="L3257:N3257"/>
    <mergeCell ref="O3257:P3257"/>
    <mergeCell ref="D3258:H3258"/>
    <mergeCell ref="I3258:K3258"/>
    <mergeCell ref="L3258:N3258"/>
    <mergeCell ref="O3258:P3258"/>
    <mergeCell ref="D3255:H3255"/>
    <mergeCell ref="I3255:K3255"/>
    <mergeCell ref="L3255:N3255"/>
    <mergeCell ref="O3255:P3255"/>
    <mergeCell ref="D3256:H3256"/>
    <mergeCell ref="I3256:K3256"/>
    <mergeCell ref="L3256:N3256"/>
    <mergeCell ref="O3256:P3256"/>
    <mergeCell ref="D3253:H3253"/>
    <mergeCell ref="I3253:K3253"/>
    <mergeCell ref="L3253:N3253"/>
    <mergeCell ref="O3253:P3253"/>
    <mergeCell ref="D3254:H3254"/>
    <mergeCell ref="I3254:K3254"/>
    <mergeCell ref="L3254:N3254"/>
    <mergeCell ref="O3254:P3254"/>
    <mergeCell ref="D3251:H3251"/>
    <mergeCell ref="I3251:K3251"/>
    <mergeCell ref="L3251:N3251"/>
    <mergeCell ref="O3251:P3251"/>
    <mergeCell ref="D3252:H3252"/>
    <mergeCell ref="I3252:K3252"/>
    <mergeCell ref="L3252:N3252"/>
    <mergeCell ref="O3252:P3252"/>
    <mergeCell ref="D3249:H3249"/>
    <mergeCell ref="I3249:K3249"/>
    <mergeCell ref="L3249:N3249"/>
    <mergeCell ref="O3249:P3249"/>
    <mergeCell ref="D3250:H3250"/>
    <mergeCell ref="I3250:K3250"/>
    <mergeCell ref="L3250:N3250"/>
    <mergeCell ref="O3250:P3250"/>
    <mergeCell ref="D3247:H3247"/>
    <mergeCell ref="I3247:K3247"/>
    <mergeCell ref="L3247:N3247"/>
    <mergeCell ref="O3247:P3247"/>
    <mergeCell ref="D3248:H3248"/>
    <mergeCell ref="I3248:K3248"/>
    <mergeCell ref="L3248:N3248"/>
    <mergeCell ref="O3248:P3248"/>
    <mergeCell ref="D3245:H3245"/>
    <mergeCell ref="I3245:K3245"/>
    <mergeCell ref="L3245:N3245"/>
    <mergeCell ref="O3245:P3245"/>
    <mergeCell ref="D3246:H3246"/>
    <mergeCell ref="I3246:K3246"/>
    <mergeCell ref="L3246:N3246"/>
    <mergeCell ref="O3246:P3246"/>
    <mergeCell ref="D3243:H3243"/>
    <mergeCell ref="I3243:K3243"/>
    <mergeCell ref="L3243:N3243"/>
    <mergeCell ref="O3243:P3243"/>
    <mergeCell ref="D3244:H3244"/>
    <mergeCell ref="I3244:K3244"/>
    <mergeCell ref="L3244:N3244"/>
    <mergeCell ref="O3244:P3244"/>
    <mergeCell ref="D3241:H3241"/>
    <mergeCell ref="I3241:K3241"/>
    <mergeCell ref="L3241:N3241"/>
    <mergeCell ref="O3241:P3241"/>
    <mergeCell ref="D3242:H3242"/>
    <mergeCell ref="I3242:K3242"/>
    <mergeCell ref="L3242:N3242"/>
    <mergeCell ref="O3242:P3242"/>
    <mergeCell ref="D3239:H3239"/>
    <mergeCell ref="I3239:K3239"/>
    <mergeCell ref="L3239:N3239"/>
    <mergeCell ref="O3239:P3239"/>
    <mergeCell ref="D3240:H3240"/>
    <mergeCell ref="I3240:K3240"/>
    <mergeCell ref="L3240:N3240"/>
    <mergeCell ref="O3240:P3240"/>
    <mergeCell ref="D3237:H3237"/>
    <mergeCell ref="I3237:K3237"/>
    <mergeCell ref="L3237:N3237"/>
    <mergeCell ref="O3237:P3237"/>
    <mergeCell ref="D3238:H3238"/>
    <mergeCell ref="I3238:K3238"/>
    <mergeCell ref="L3238:N3238"/>
    <mergeCell ref="O3238:P3238"/>
    <mergeCell ref="D3235:H3235"/>
    <mergeCell ref="I3235:K3235"/>
    <mergeCell ref="L3235:N3235"/>
    <mergeCell ref="O3235:P3235"/>
    <mergeCell ref="D3236:H3236"/>
    <mergeCell ref="I3236:K3236"/>
    <mergeCell ref="L3236:N3236"/>
    <mergeCell ref="O3236:P3236"/>
    <mergeCell ref="D3233:H3233"/>
    <mergeCell ref="I3233:K3233"/>
    <mergeCell ref="L3233:N3233"/>
    <mergeCell ref="O3233:P3233"/>
    <mergeCell ref="D3234:H3234"/>
    <mergeCell ref="I3234:K3234"/>
    <mergeCell ref="L3234:N3234"/>
    <mergeCell ref="O3234:P3234"/>
    <mergeCell ref="D3231:H3231"/>
    <mergeCell ref="I3231:K3231"/>
    <mergeCell ref="L3231:N3231"/>
    <mergeCell ref="O3231:P3231"/>
    <mergeCell ref="D3232:H3232"/>
    <mergeCell ref="I3232:K3232"/>
    <mergeCell ref="L3232:N3232"/>
    <mergeCell ref="O3232:P3232"/>
    <mergeCell ref="D3229:H3229"/>
    <mergeCell ref="I3229:K3229"/>
    <mergeCell ref="L3229:N3229"/>
    <mergeCell ref="O3229:P3229"/>
    <mergeCell ref="D3230:H3230"/>
    <mergeCell ref="I3230:K3230"/>
    <mergeCell ref="L3230:N3230"/>
    <mergeCell ref="O3230:P3230"/>
    <mergeCell ref="D3227:H3227"/>
    <mergeCell ref="I3227:K3227"/>
    <mergeCell ref="L3227:N3227"/>
    <mergeCell ref="O3227:P3227"/>
    <mergeCell ref="D3228:H3228"/>
    <mergeCell ref="I3228:K3228"/>
    <mergeCell ref="L3228:N3228"/>
    <mergeCell ref="O3228:P3228"/>
    <mergeCell ref="D3225:H3225"/>
    <mergeCell ref="I3225:K3225"/>
    <mergeCell ref="L3225:N3225"/>
    <mergeCell ref="O3225:P3225"/>
    <mergeCell ref="D3226:H3226"/>
    <mergeCell ref="I3226:K3226"/>
    <mergeCell ref="L3226:N3226"/>
    <mergeCell ref="O3226:P3226"/>
    <mergeCell ref="D3223:H3223"/>
    <mergeCell ref="I3223:K3223"/>
    <mergeCell ref="L3223:N3223"/>
    <mergeCell ref="O3223:P3223"/>
    <mergeCell ref="D3224:H3224"/>
    <mergeCell ref="I3224:K3224"/>
    <mergeCell ref="L3224:N3224"/>
    <mergeCell ref="O3224:P3224"/>
    <mergeCell ref="D3221:H3221"/>
    <mergeCell ref="I3221:K3221"/>
    <mergeCell ref="L3221:N3221"/>
    <mergeCell ref="O3221:P3221"/>
    <mergeCell ref="D3222:H3222"/>
    <mergeCell ref="I3222:K3222"/>
    <mergeCell ref="L3222:N3222"/>
    <mergeCell ref="O3222:P3222"/>
    <mergeCell ref="D3219:H3219"/>
    <mergeCell ref="I3219:K3219"/>
    <mergeCell ref="L3219:N3219"/>
    <mergeCell ref="O3219:P3219"/>
    <mergeCell ref="D3220:H3220"/>
    <mergeCell ref="I3220:K3220"/>
    <mergeCell ref="L3220:N3220"/>
    <mergeCell ref="O3220:P3220"/>
    <mergeCell ref="D3217:H3217"/>
    <mergeCell ref="I3217:K3217"/>
    <mergeCell ref="L3217:N3217"/>
    <mergeCell ref="O3217:P3217"/>
    <mergeCell ref="D3218:H3218"/>
    <mergeCell ref="I3218:K3218"/>
    <mergeCell ref="L3218:N3218"/>
    <mergeCell ref="O3218:P3218"/>
    <mergeCell ref="D3215:H3215"/>
    <mergeCell ref="I3215:K3215"/>
    <mergeCell ref="L3215:N3215"/>
    <mergeCell ref="O3215:P3215"/>
    <mergeCell ref="D3216:H3216"/>
    <mergeCell ref="I3216:K3216"/>
    <mergeCell ref="L3216:N3216"/>
    <mergeCell ref="O3216:P3216"/>
    <mergeCell ref="D3213:H3213"/>
    <mergeCell ref="I3213:K3213"/>
    <mergeCell ref="L3213:N3213"/>
    <mergeCell ref="O3213:P3213"/>
    <mergeCell ref="D3214:H3214"/>
    <mergeCell ref="I3214:K3214"/>
    <mergeCell ref="L3214:N3214"/>
    <mergeCell ref="O3214:P3214"/>
    <mergeCell ref="D3211:H3211"/>
    <mergeCell ref="I3211:K3211"/>
    <mergeCell ref="L3211:N3211"/>
    <mergeCell ref="O3211:P3211"/>
    <mergeCell ref="D3212:H3212"/>
    <mergeCell ref="I3212:K3212"/>
    <mergeCell ref="L3212:N3212"/>
    <mergeCell ref="O3212:P3212"/>
    <mergeCell ref="D3209:H3209"/>
    <mergeCell ref="I3209:K3209"/>
    <mergeCell ref="L3209:N3209"/>
    <mergeCell ref="O3209:P3209"/>
    <mergeCell ref="D3210:H3210"/>
    <mergeCell ref="I3210:K3210"/>
    <mergeCell ref="L3210:N3210"/>
    <mergeCell ref="O3210:P3210"/>
    <mergeCell ref="D3207:H3207"/>
    <mergeCell ref="I3207:K3207"/>
    <mergeCell ref="L3207:N3207"/>
    <mergeCell ref="O3207:P3207"/>
    <mergeCell ref="D3208:H3208"/>
    <mergeCell ref="I3208:K3208"/>
    <mergeCell ref="L3208:N3208"/>
    <mergeCell ref="O3208:P3208"/>
    <mergeCell ref="D3205:H3205"/>
    <mergeCell ref="I3205:K3205"/>
    <mergeCell ref="L3205:N3205"/>
    <mergeCell ref="O3205:P3205"/>
    <mergeCell ref="D3206:H3206"/>
    <mergeCell ref="I3206:K3206"/>
    <mergeCell ref="L3206:N3206"/>
    <mergeCell ref="O3206:P3206"/>
    <mergeCell ref="D3203:H3203"/>
    <mergeCell ref="I3203:K3203"/>
    <mergeCell ref="L3203:N3203"/>
    <mergeCell ref="O3203:P3203"/>
    <mergeCell ref="D3204:H3204"/>
    <mergeCell ref="I3204:K3204"/>
    <mergeCell ref="L3204:N3204"/>
    <mergeCell ref="O3204:P3204"/>
    <mergeCell ref="D3201:H3201"/>
    <mergeCell ref="I3201:K3201"/>
    <mergeCell ref="L3201:N3201"/>
    <mergeCell ref="O3201:P3201"/>
    <mergeCell ref="D3202:H3202"/>
    <mergeCell ref="I3202:K3202"/>
    <mergeCell ref="L3202:N3202"/>
    <mergeCell ref="O3202:P3202"/>
    <mergeCell ref="D3199:H3199"/>
    <mergeCell ref="I3199:K3199"/>
    <mergeCell ref="L3199:N3199"/>
    <mergeCell ref="O3199:P3199"/>
    <mergeCell ref="D3200:H3200"/>
    <mergeCell ref="I3200:K3200"/>
    <mergeCell ref="L3200:N3200"/>
    <mergeCell ref="O3200:P3200"/>
    <mergeCell ref="D3197:H3197"/>
    <mergeCell ref="I3197:K3197"/>
    <mergeCell ref="L3197:N3197"/>
    <mergeCell ref="O3197:P3197"/>
    <mergeCell ref="D3198:H3198"/>
    <mergeCell ref="I3198:K3198"/>
    <mergeCell ref="L3198:N3198"/>
    <mergeCell ref="O3198:P3198"/>
    <mergeCell ref="D3195:H3195"/>
    <mergeCell ref="I3195:K3195"/>
    <mergeCell ref="L3195:N3195"/>
    <mergeCell ref="O3195:P3195"/>
    <mergeCell ref="D3196:H3196"/>
    <mergeCell ref="I3196:K3196"/>
    <mergeCell ref="L3196:N3196"/>
    <mergeCell ref="O3196:P3196"/>
    <mergeCell ref="D3193:H3193"/>
    <mergeCell ref="I3193:K3193"/>
    <mergeCell ref="L3193:N3193"/>
    <mergeCell ref="O3193:P3193"/>
    <mergeCell ref="D3194:H3194"/>
    <mergeCell ref="I3194:K3194"/>
    <mergeCell ref="L3194:N3194"/>
    <mergeCell ref="O3194:P3194"/>
    <mergeCell ref="D3191:H3191"/>
    <mergeCell ref="I3191:K3191"/>
    <mergeCell ref="L3191:N3191"/>
    <mergeCell ref="O3191:P3191"/>
    <mergeCell ref="D3192:H3192"/>
    <mergeCell ref="I3192:K3192"/>
    <mergeCell ref="L3192:N3192"/>
    <mergeCell ref="O3192:P3192"/>
    <mergeCell ref="D3189:H3189"/>
    <mergeCell ref="I3189:K3189"/>
    <mergeCell ref="L3189:N3189"/>
    <mergeCell ref="O3189:P3189"/>
    <mergeCell ref="D3190:H3190"/>
    <mergeCell ref="I3190:K3190"/>
    <mergeCell ref="L3190:N3190"/>
    <mergeCell ref="O3190:P3190"/>
    <mergeCell ref="D3187:H3187"/>
    <mergeCell ref="I3187:K3187"/>
    <mergeCell ref="L3187:N3187"/>
    <mergeCell ref="O3187:P3187"/>
    <mergeCell ref="D3188:H3188"/>
    <mergeCell ref="I3188:K3188"/>
    <mergeCell ref="L3188:N3188"/>
    <mergeCell ref="O3188:P3188"/>
    <mergeCell ref="D3185:H3185"/>
    <mergeCell ref="I3185:K3185"/>
    <mergeCell ref="L3185:N3185"/>
    <mergeCell ref="O3185:P3185"/>
    <mergeCell ref="D3186:H3186"/>
    <mergeCell ref="I3186:K3186"/>
    <mergeCell ref="L3186:N3186"/>
    <mergeCell ref="O3186:P3186"/>
    <mergeCell ref="D3183:H3183"/>
    <mergeCell ref="I3183:K3183"/>
    <mergeCell ref="L3183:N3183"/>
    <mergeCell ref="O3183:P3183"/>
    <mergeCell ref="D3184:H3184"/>
    <mergeCell ref="I3184:K3184"/>
    <mergeCell ref="L3184:N3184"/>
    <mergeCell ref="O3184:P3184"/>
    <mergeCell ref="D3181:H3181"/>
    <mergeCell ref="I3181:K3181"/>
    <mergeCell ref="L3181:N3181"/>
    <mergeCell ref="O3181:P3181"/>
    <mergeCell ref="D3182:H3182"/>
    <mergeCell ref="I3182:K3182"/>
    <mergeCell ref="L3182:N3182"/>
    <mergeCell ref="O3182:P3182"/>
    <mergeCell ref="D3179:H3179"/>
    <mergeCell ref="I3179:K3179"/>
    <mergeCell ref="L3179:N3179"/>
    <mergeCell ref="O3179:P3179"/>
    <mergeCell ref="D3180:H3180"/>
    <mergeCell ref="I3180:K3180"/>
    <mergeCell ref="L3180:N3180"/>
    <mergeCell ref="O3180:P3180"/>
    <mergeCell ref="D3177:H3177"/>
    <mergeCell ref="I3177:K3177"/>
    <mergeCell ref="L3177:N3177"/>
    <mergeCell ref="O3177:P3177"/>
    <mergeCell ref="D3178:H3178"/>
    <mergeCell ref="I3178:K3178"/>
    <mergeCell ref="L3178:N3178"/>
    <mergeCell ref="O3178:P3178"/>
    <mergeCell ref="D3175:H3175"/>
    <mergeCell ref="I3175:K3175"/>
    <mergeCell ref="L3175:N3175"/>
    <mergeCell ref="O3175:P3175"/>
    <mergeCell ref="D3176:H3176"/>
    <mergeCell ref="I3176:K3176"/>
    <mergeCell ref="L3176:N3176"/>
    <mergeCell ref="O3176:P3176"/>
    <mergeCell ref="D3173:H3173"/>
    <mergeCell ref="I3173:K3173"/>
    <mergeCell ref="L3173:N3173"/>
    <mergeCell ref="O3173:P3173"/>
    <mergeCell ref="D3174:H3174"/>
    <mergeCell ref="I3174:K3174"/>
    <mergeCell ref="L3174:N3174"/>
    <mergeCell ref="O3174:P3174"/>
    <mergeCell ref="D3171:H3171"/>
    <mergeCell ref="I3171:K3171"/>
    <mergeCell ref="L3171:N3171"/>
    <mergeCell ref="O3171:P3171"/>
    <mergeCell ref="D3172:H3172"/>
    <mergeCell ref="I3172:K3172"/>
    <mergeCell ref="L3172:N3172"/>
    <mergeCell ref="O3172:P3172"/>
    <mergeCell ref="D3169:H3169"/>
    <mergeCell ref="I3169:K3169"/>
    <mergeCell ref="L3169:N3169"/>
    <mergeCell ref="O3169:P3169"/>
    <mergeCell ref="D3170:H3170"/>
    <mergeCell ref="I3170:K3170"/>
    <mergeCell ref="L3170:N3170"/>
    <mergeCell ref="O3170:P3170"/>
    <mergeCell ref="D3167:H3167"/>
    <mergeCell ref="I3167:K3167"/>
    <mergeCell ref="L3167:N3167"/>
    <mergeCell ref="O3167:P3167"/>
    <mergeCell ref="D3168:H3168"/>
    <mergeCell ref="I3168:K3168"/>
    <mergeCell ref="L3168:N3168"/>
    <mergeCell ref="O3168:P3168"/>
    <mergeCell ref="D3165:H3165"/>
    <mergeCell ref="I3165:K3165"/>
    <mergeCell ref="L3165:N3165"/>
    <mergeCell ref="O3165:P3165"/>
    <mergeCell ref="D3166:H3166"/>
    <mergeCell ref="I3166:K3166"/>
    <mergeCell ref="L3166:N3166"/>
    <mergeCell ref="O3166:P3166"/>
    <mergeCell ref="D3163:H3163"/>
    <mergeCell ref="I3163:K3163"/>
    <mergeCell ref="L3163:N3163"/>
    <mergeCell ref="O3163:P3163"/>
    <mergeCell ref="D3164:H3164"/>
    <mergeCell ref="I3164:K3164"/>
    <mergeCell ref="L3164:N3164"/>
    <mergeCell ref="O3164:P3164"/>
    <mergeCell ref="D3161:H3161"/>
    <mergeCell ref="I3161:K3161"/>
    <mergeCell ref="L3161:N3161"/>
    <mergeCell ref="O3161:P3161"/>
    <mergeCell ref="D3162:H3162"/>
    <mergeCell ref="I3162:K3162"/>
    <mergeCell ref="L3162:N3162"/>
    <mergeCell ref="O3162:P3162"/>
    <mergeCell ref="D3159:H3159"/>
    <mergeCell ref="I3159:K3159"/>
    <mergeCell ref="L3159:N3159"/>
    <mergeCell ref="O3159:P3159"/>
    <mergeCell ref="D3160:H3160"/>
    <mergeCell ref="I3160:K3160"/>
    <mergeCell ref="L3160:N3160"/>
    <mergeCell ref="O3160:P3160"/>
    <mergeCell ref="D3157:H3157"/>
    <mergeCell ref="I3157:K3157"/>
    <mergeCell ref="L3157:N3157"/>
    <mergeCell ref="O3157:P3157"/>
    <mergeCell ref="D3158:H3158"/>
    <mergeCell ref="I3158:K3158"/>
    <mergeCell ref="L3158:N3158"/>
    <mergeCell ref="O3158:P3158"/>
    <mergeCell ref="D3155:H3155"/>
    <mergeCell ref="I3155:K3155"/>
    <mergeCell ref="L3155:N3155"/>
    <mergeCell ref="O3155:P3155"/>
    <mergeCell ref="D3156:H3156"/>
    <mergeCell ref="I3156:K3156"/>
    <mergeCell ref="L3156:N3156"/>
    <mergeCell ref="O3156:P3156"/>
    <mergeCell ref="D3153:H3153"/>
    <mergeCell ref="I3153:K3153"/>
    <mergeCell ref="L3153:N3153"/>
    <mergeCell ref="O3153:P3153"/>
    <mergeCell ref="D3154:H3154"/>
    <mergeCell ref="I3154:K3154"/>
    <mergeCell ref="L3154:N3154"/>
    <mergeCell ref="O3154:P3154"/>
    <mergeCell ref="D3151:H3151"/>
    <mergeCell ref="I3151:K3151"/>
    <mergeCell ref="L3151:N3151"/>
    <mergeCell ref="O3151:P3151"/>
    <mergeCell ref="D3152:H3152"/>
    <mergeCell ref="I3152:K3152"/>
    <mergeCell ref="L3152:N3152"/>
    <mergeCell ref="O3152:P3152"/>
    <mergeCell ref="D3149:H3149"/>
    <mergeCell ref="I3149:K3149"/>
    <mergeCell ref="L3149:N3149"/>
    <mergeCell ref="O3149:P3149"/>
    <mergeCell ref="D3150:H3150"/>
    <mergeCell ref="I3150:K3150"/>
    <mergeCell ref="L3150:N3150"/>
    <mergeCell ref="O3150:P3150"/>
    <mergeCell ref="D3147:H3147"/>
    <mergeCell ref="I3147:K3147"/>
    <mergeCell ref="L3147:N3147"/>
    <mergeCell ref="O3147:P3147"/>
    <mergeCell ref="D3148:H3148"/>
    <mergeCell ref="I3148:K3148"/>
    <mergeCell ref="L3148:N3148"/>
    <mergeCell ref="O3148:P3148"/>
    <mergeCell ref="D3145:H3145"/>
    <mergeCell ref="I3145:K3145"/>
    <mergeCell ref="L3145:N3145"/>
    <mergeCell ref="O3145:P3145"/>
    <mergeCell ref="D3146:H3146"/>
    <mergeCell ref="I3146:K3146"/>
    <mergeCell ref="L3146:N3146"/>
    <mergeCell ref="O3146:P3146"/>
    <mergeCell ref="D3143:H3143"/>
    <mergeCell ref="I3143:K3143"/>
    <mergeCell ref="L3143:N3143"/>
    <mergeCell ref="O3143:P3143"/>
    <mergeCell ref="D3144:H3144"/>
    <mergeCell ref="I3144:K3144"/>
    <mergeCell ref="L3144:N3144"/>
    <mergeCell ref="O3144:P3144"/>
    <mergeCell ref="D3141:H3141"/>
    <mergeCell ref="I3141:K3141"/>
    <mergeCell ref="L3141:N3141"/>
    <mergeCell ref="O3141:P3141"/>
    <mergeCell ref="D3142:H3142"/>
    <mergeCell ref="I3142:K3142"/>
    <mergeCell ref="L3142:N3142"/>
    <mergeCell ref="O3142:P3142"/>
    <mergeCell ref="D3139:H3139"/>
    <mergeCell ref="I3139:K3139"/>
    <mergeCell ref="L3139:N3139"/>
    <mergeCell ref="O3139:P3139"/>
    <mergeCell ref="D3140:H3140"/>
    <mergeCell ref="I3140:K3140"/>
    <mergeCell ref="L3140:N3140"/>
    <mergeCell ref="O3140:P3140"/>
    <mergeCell ref="D3137:H3137"/>
    <mergeCell ref="I3137:K3137"/>
    <mergeCell ref="L3137:N3137"/>
    <mergeCell ref="O3137:P3137"/>
    <mergeCell ref="D3138:H3138"/>
    <mergeCell ref="I3138:K3138"/>
    <mergeCell ref="L3138:N3138"/>
    <mergeCell ref="O3138:P3138"/>
    <mergeCell ref="D3135:H3135"/>
    <mergeCell ref="I3135:K3135"/>
    <mergeCell ref="L3135:N3135"/>
    <mergeCell ref="O3135:P3135"/>
    <mergeCell ref="D3136:H3136"/>
    <mergeCell ref="I3136:K3136"/>
    <mergeCell ref="L3136:N3136"/>
    <mergeCell ref="O3136:P3136"/>
    <mergeCell ref="D3133:H3133"/>
    <mergeCell ref="I3133:K3133"/>
    <mergeCell ref="L3133:N3133"/>
    <mergeCell ref="O3133:P3133"/>
    <mergeCell ref="D3134:H3134"/>
    <mergeCell ref="I3134:K3134"/>
    <mergeCell ref="L3134:N3134"/>
    <mergeCell ref="O3134:P3134"/>
    <mergeCell ref="D3131:H3131"/>
    <mergeCell ref="I3131:K3131"/>
    <mergeCell ref="L3131:N3131"/>
    <mergeCell ref="O3131:P3131"/>
    <mergeCell ref="D3132:H3132"/>
    <mergeCell ref="I3132:K3132"/>
    <mergeCell ref="L3132:N3132"/>
    <mergeCell ref="O3132:P3132"/>
    <mergeCell ref="D3129:H3129"/>
    <mergeCell ref="I3129:K3129"/>
    <mergeCell ref="L3129:N3129"/>
    <mergeCell ref="O3129:P3129"/>
    <mergeCell ref="D3130:H3130"/>
    <mergeCell ref="I3130:K3130"/>
    <mergeCell ref="L3130:N3130"/>
    <mergeCell ref="O3130:P3130"/>
    <mergeCell ref="D3127:H3127"/>
    <mergeCell ref="I3127:K3127"/>
    <mergeCell ref="L3127:N3127"/>
    <mergeCell ref="O3127:P3127"/>
    <mergeCell ref="D3128:H3128"/>
    <mergeCell ref="I3128:K3128"/>
    <mergeCell ref="L3128:N3128"/>
    <mergeCell ref="O3128:P3128"/>
    <mergeCell ref="D3125:H3125"/>
    <mergeCell ref="I3125:K3125"/>
    <mergeCell ref="L3125:N3125"/>
    <mergeCell ref="O3125:P3125"/>
    <mergeCell ref="D3126:H3126"/>
    <mergeCell ref="I3126:K3126"/>
    <mergeCell ref="L3126:N3126"/>
    <mergeCell ref="O3126:P3126"/>
    <mergeCell ref="D3123:H3123"/>
    <mergeCell ref="I3123:K3123"/>
    <mergeCell ref="L3123:N3123"/>
    <mergeCell ref="O3123:P3123"/>
    <mergeCell ref="D3124:H3124"/>
    <mergeCell ref="I3124:K3124"/>
    <mergeCell ref="L3124:N3124"/>
    <mergeCell ref="O3124:P3124"/>
    <mergeCell ref="D3121:H3121"/>
    <mergeCell ref="I3121:K3121"/>
    <mergeCell ref="L3121:N3121"/>
    <mergeCell ref="O3121:P3121"/>
    <mergeCell ref="D3122:H3122"/>
    <mergeCell ref="I3122:K3122"/>
    <mergeCell ref="L3122:N3122"/>
    <mergeCell ref="O3122:P3122"/>
    <mergeCell ref="D3119:H3119"/>
    <mergeCell ref="I3119:K3119"/>
    <mergeCell ref="L3119:N3119"/>
    <mergeCell ref="O3119:P3119"/>
    <mergeCell ref="D3120:H3120"/>
    <mergeCell ref="I3120:K3120"/>
    <mergeCell ref="L3120:N3120"/>
    <mergeCell ref="O3120:P3120"/>
    <mergeCell ref="D3117:H3117"/>
    <mergeCell ref="I3117:K3117"/>
    <mergeCell ref="L3117:N3117"/>
    <mergeCell ref="O3117:P3117"/>
    <mergeCell ref="D3118:H3118"/>
    <mergeCell ref="I3118:K3118"/>
    <mergeCell ref="L3118:N3118"/>
    <mergeCell ref="O3118:P3118"/>
    <mergeCell ref="D3115:H3115"/>
    <mergeCell ref="I3115:K3115"/>
    <mergeCell ref="L3115:N3115"/>
    <mergeCell ref="O3115:P3115"/>
    <mergeCell ref="D3116:H3116"/>
    <mergeCell ref="I3116:K3116"/>
    <mergeCell ref="L3116:N3116"/>
    <mergeCell ref="O3116:P3116"/>
    <mergeCell ref="D3113:H3113"/>
    <mergeCell ref="I3113:K3113"/>
    <mergeCell ref="L3113:N3113"/>
    <mergeCell ref="O3113:P3113"/>
    <mergeCell ref="D3114:H3114"/>
    <mergeCell ref="I3114:K3114"/>
    <mergeCell ref="L3114:N3114"/>
    <mergeCell ref="O3114:P3114"/>
    <mergeCell ref="D3111:H3111"/>
    <mergeCell ref="I3111:K3111"/>
    <mergeCell ref="L3111:N3111"/>
    <mergeCell ref="O3111:P3111"/>
    <mergeCell ref="D3112:H3112"/>
    <mergeCell ref="I3112:K3112"/>
    <mergeCell ref="L3112:N3112"/>
    <mergeCell ref="O3112:P3112"/>
    <mergeCell ref="D3109:H3109"/>
    <mergeCell ref="I3109:K3109"/>
    <mergeCell ref="L3109:N3109"/>
    <mergeCell ref="O3109:P3109"/>
    <mergeCell ref="D3110:H3110"/>
    <mergeCell ref="I3110:K3110"/>
    <mergeCell ref="L3110:N3110"/>
    <mergeCell ref="O3110:P3110"/>
    <mergeCell ref="D3107:H3107"/>
    <mergeCell ref="I3107:K3107"/>
    <mergeCell ref="L3107:N3107"/>
    <mergeCell ref="O3107:P3107"/>
    <mergeCell ref="D3108:H3108"/>
    <mergeCell ref="I3108:K3108"/>
    <mergeCell ref="L3108:N3108"/>
    <mergeCell ref="O3108:P3108"/>
    <mergeCell ref="D3105:H3105"/>
    <mergeCell ref="I3105:K3105"/>
    <mergeCell ref="L3105:N3105"/>
    <mergeCell ref="O3105:P3105"/>
    <mergeCell ref="D3106:H3106"/>
    <mergeCell ref="I3106:K3106"/>
    <mergeCell ref="L3106:N3106"/>
    <mergeCell ref="O3106:P3106"/>
    <mergeCell ref="D3103:H3103"/>
    <mergeCell ref="I3103:K3103"/>
    <mergeCell ref="L3103:N3103"/>
    <mergeCell ref="O3103:P3103"/>
    <mergeCell ref="D3104:H3104"/>
    <mergeCell ref="I3104:K3104"/>
    <mergeCell ref="L3104:N3104"/>
    <mergeCell ref="O3104:P3104"/>
    <mergeCell ref="D3101:H3101"/>
    <mergeCell ref="I3101:K3101"/>
    <mergeCell ref="L3101:N3101"/>
    <mergeCell ref="O3101:P3101"/>
    <mergeCell ref="D3102:H3102"/>
    <mergeCell ref="I3102:K3102"/>
    <mergeCell ref="L3102:N3102"/>
    <mergeCell ref="O3102:P3102"/>
    <mergeCell ref="D3099:H3099"/>
    <mergeCell ref="I3099:K3099"/>
    <mergeCell ref="L3099:N3099"/>
    <mergeCell ref="O3099:P3099"/>
    <mergeCell ref="D3100:H3100"/>
    <mergeCell ref="I3100:K3100"/>
    <mergeCell ref="L3100:N3100"/>
    <mergeCell ref="O3100:P3100"/>
    <mergeCell ref="D3097:H3097"/>
    <mergeCell ref="I3097:K3097"/>
    <mergeCell ref="L3097:N3097"/>
    <mergeCell ref="O3097:P3097"/>
    <mergeCell ref="D3098:H3098"/>
    <mergeCell ref="I3098:K3098"/>
    <mergeCell ref="L3098:N3098"/>
    <mergeCell ref="O3098:P3098"/>
    <mergeCell ref="D3095:H3095"/>
    <mergeCell ref="I3095:K3095"/>
    <mergeCell ref="L3095:N3095"/>
    <mergeCell ref="O3095:P3095"/>
    <mergeCell ref="D3096:H3096"/>
    <mergeCell ref="I3096:K3096"/>
    <mergeCell ref="L3096:N3096"/>
    <mergeCell ref="O3096:P3096"/>
    <mergeCell ref="D3093:H3093"/>
    <mergeCell ref="I3093:K3093"/>
    <mergeCell ref="L3093:N3093"/>
    <mergeCell ref="O3093:P3093"/>
    <mergeCell ref="D3094:H3094"/>
    <mergeCell ref="I3094:K3094"/>
    <mergeCell ref="L3094:N3094"/>
    <mergeCell ref="O3094:P3094"/>
    <mergeCell ref="D3091:H3091"/>
    <mergeCell ref="I3091:K3091"/>
    <mergeCell ref="L3091:N3091"/>
    <mergeCell ref="O3091:P3091"/>
    <mergeCell ref="D3092:H3092"/>
    <mergeCell ref="I3092:K3092"/>
    <mergeCell ref="L3092:N3092"/>
    <mergeCell ref="O3092:P3092"/>
    <mergeCell ref="D3089:H3089"/>
    <mergeCell ref="I3089:K3089"/>
    <mergeCell ref="L3089:N3089"/>
    <mergeCell ref="O3089:P3089"/>
    <mergeCell ref="D3090:H3090"/>
    <mergeCell ref="I3090:K3090"/>
    <mergeCell ref="L3090:N3090"/>
    <mergeCell ref="O3090:P3090"/>
    <mergeCell ref="D3087:H3087"/>
    <mergeCell ref="I3087:K3087"/>
    <mergeCell ref="L3087:N3087"/>
    <mergeCell ref="O3087:P3087"/>
    <mergeCell ref="D3088:H3088"/>
    <mergeCell ref="I3088:K3088"/>
    <mergeCell ref="L3088:N3088"/>
    <mergeCell ref="O3088:P3088"/>
    <mergeCell ref="D3085:H3085"/>
    <mergeCell ref="I3085:K3085"/>
    <mergeCell ref="L3085:N3085"/>
    <mergeCell ref="O3085:P3085"/>
    <mergeCell ref="D3086:H3086"/>
    <mergeCell ref="I3086:K3086"/>
    <mergeCell ref="L3086:N3086"/>
    <mergeCell ref="O3086:P3086"/>
    <mergeCell ref="D3083:H3083"/>
    <mergeCell ref="I3083:K3083"/>
    <mergeCell ref="L3083:N3083"/>
    <mergeCell ref="O3083:P3083"/>
    <mergeCell ref="D3084:H3084"/>
    <mergeCell ref="I3084:K3084"/>
    <mergeCell ref="L3084:N3084"/>
    <mergeCell ref="O3084:P3084"/>
    <mergeCell ref="D3081:H3081"/>
    <mergeCell ref="I3081:K3081"/>
    <mergeCell ref="L3081:N3081"/>
    <mergeCell ref="O3081:P3081"/>
    <mergeCell ref="D3082:H3082"/>
    <mergeCell ref="I3082:K3082"/>
    <mergeCell ref="L3082:N3082"/>
    <mergeCell ref="O3082:P3082"/>
    <mergeCell ref="D3079:H3079"/>
    <mergeCell ref="I3079:K3079"/>
    <mergeCell ref="L3079:N3079"/>
    <mergeCell ref="O3079:P3079"/>
    <mergeCell ref="D3080:H3080"/>
    <mergeCell ref="I3080:K3080"/>
    <mergeCell ref="L3080:N3080"/>
    <mergeCell ref="O3080:P3080"/>
    <mergeCell ref="D3077:H3077"/>
    <mergeCell ref="I3077:K3077"/>
    <mergeCell ref="L3077:N3077"/>
    <mergeCell ref="O3077:P3077"/>
    <mergeCell ref="D3078:H3078"/>
    <mergeCell ref="I3078:K3078"/>
    <mergeCell ref="L3078:N3078"/>
    <mergeCell ref="O3078:P3078"/>
    <mergeCell ref="D3075:H3075"/>
    <mergeCell ref="I3075:K3075"/>
    <mergeCell ref="L3075:N3075"/>
    <mergeCell ref="O3075:P3075"/>
    <mergeCell ref="D3076:H3076"/>
    <mergeCell ref="I3076:K3076"/>
    <mergeCell ref="L3076:N3076"/>
    <mergeCell ref="O3076:P3076"/>
    <mergeCell ref="D3073:H3073"/>
    <mergeCell ref="I3073:K3073"/>
    <mergeCell ref="L3073:N3073"/>
    <mergeCell ref="O3073:P3073"/>
    <mergeCell ref="D3074:H3074"/>
    <mergeCell ref="I3074:K3074"/>
    <mergeCell ref="L3074:N3074"/>
    <mergeCell ref="O3074:P3074"/>
    <mergeCell ref="D3071:H3071"/>
    <mergeCell ref="I3071:K3071"/>
    <mergeCell ref="L3071:N3071"/>
    <mergeCell ref="O3071:P3071"/>
    <mergeCell ref="D3072:H3072"/>
    <mergeCell ref="I3072:K3072"/>
    <mergeCell ref="L3072:N3072"/>
    <mergeCell ref="O3072:P3072"/>
    <mergeCell ref="D3069:H3069"/>
    <mergeCell ref="I3069:K3069"/>
    <mergeCell ref="L3069:N3069"/>
    <mergeCell ref="O3069:P3069"/>
    <mergeCell ref="D3070:H3070"/>
    <mergeCell ref="I3070:K3070"/>
    <mergeCell ref="L3070:N3070"/>
    <mergeCell ref="O3070:P3070"/>
    <mergeCell ref="D3067:H3067"/>
    <mergeCell ref="I3067:K3067"/>
    <mergeCell ref="L3067:N3067"/>
    <mergeCell ref="O3067:P3067"/>
    <mergeCell ref="D3068:H3068"/>
    <mergeCell ref="I3068:K3068"/>
    <mergeCell ref="L3068:N3068"/>
    <mergeCell ref="O3068:P3068"/>
    <mergeCell ref="D3065:H3065"/>
    <mergeCell ref="I3065:K3065"/>
    <mergeCell ref="L3065:N3065"/>
    <mergeCell ref="O3065:P3065"/>
    <mergeCell ref="D3066:H3066"/>
    <mergeCell ref="I3066:K3066"/>
    <mergeCell ref="L3066:N3066"/>
    <mergeCell ref="O3066:P3066"/>
    <mergeCell ref="D3063:H3063"/>
    <mergeCell ref="I3063:K3063"/>
    <mergeCell ref="L3063:N3063"/>
    <mergeCell ref="O3063:P3063"/>
    <mergeCell ref="D3064:H3064"/>
    <mergeCell ref="I3064:K3064"/>
    <mergeCell ref="L3064:N3064"/>
    <mergeCell ref="O3064:P3064"/>
    <mergeCell ref="D3061:H3061"/>
    <mergeCell ref="I3061:K3061"/>
    <mergeCell ref="L3061:N3061"/>
    <mergeCell ref="O3061:P3061"/>
    <mergeCell ref="D3062:H3062"/>
    <mergeCell ref="I3062:K3062"/>
    <mergeCell ref="L3062:N3062"/>
    <mergeCell ref="O3062:P3062"/>
    <mergeCell ref="D3059:H3059"/>
    <mergeCell ref="I3059:K3059"/>
    <mergeCell ref="L3059:N3059"/>
    <mergeCell ref="O3059:P3059"/>
    <mergeCell ref="D3060:H3060"/>
    <mergeCell ref="I3060:K3060"/>
    <mergeCell ref="L3060:N3060"/>
    <mergeCell ref="O3060:P3060"/>
    <mergeCell ref="D3057:H3057"/>
    <mergeCell ref="I3057:K3057"/>
    <mergeCell ref="L3057:N3057"/>
    <mergeCell ref="O3057:P3057"/>
    <mergeCell ref="D3058:H3058"/>
    <mergeCell ref="I3058:K3058"/>
    <mergeCell ref="L3058:N3058"/>
    <mergeCell ref="O3058:P3058"/>
    <mergeCell ref="D3055:H3055"/>
    <mergeCell ref="I3055:K3055"/>
    <mergeCell ref="L3055:N3055"/>
    <mergeCell ref="O3055:P3055"/>
    <mergeCell ref="D3056:H3056"/>
    <mergeCell ref="I3056:K3056"/>
    <mergeCell ref="L3056:N3056"/>
    <mergeCell ref="O3056:P3056"/>
    <mergeCell ref="D3053:H3053"/>
    <mergeCell ref="I3053:K3053"/>
    <mergeCell ref="L3053:N3053"/>
    <mergeCell ref="O3053:P3053"/>
    <mergeCell ref="D3054:H3054"/>
    <mergeCell ref="I3054:K3054"/>
    <mergeCell ref="L3054:N3054"/>
    <mergeCell ref="O3054:P3054"/>
    <mergeCell ref="D3051:H3051"/>
    <mergeCell ref="I3051:K3051"/>
    <mergeCell ref="L3051:N3051"/>
    <mergeCell ref="O3051:P3051"/>
    <mergeCell ref="D3052:H3052"/>
    <mergeCell ref="I3052:K3052"/>
    <mergeCell ref="L3052:N3052"/>
    <mergeCell ref="O3052:P3052"/>
    <mergeCell ref="D3049:H3049"/>
    <mergeCell ref="I3049:K3049"/>
    <mergeCell ref="L3049:N3049"/>
    <mergeCell ref="O3049:P3049"/>
    <mergeCell ref="D3050:H3050"/>
    <mergeCell ref="I3050:K3050"/>
    <mergeCell ref="L3050:N3050"/>
    <mergeCell ref="O3050:P3050"/>
    <mergeCell ref="D3047:H3047"/>
    <mergeCell ref="I3047:K3047"/>
    <mergeCell ref="L3047:N3047"/>
    <mergeCell ref="O3047:P3047"/>
    <mergeCell ref="D3048:H3048"/>
    <mergeCell ref="I3048:K3048"/>
    <mergeCell ref="L3048:N3048"/>
    <mergeCell ref="O3048:P3048"/>
    <mergeCell ref="D3045:H3045"/>
    <mergeCell ref="I3045:K3045"/>
    <mergeCell ref="L3045:N3045"/>
    <mergeCell ref="O3045:P3045"/>
    <mergeCell ref="D3046:H3046"/>
    <mergeCell ref="I3046:K3046"/>
    <mergeCell ref="L3046:N3046"/>
    <mergeCell ref="O3046:P3046"/>
    <mergeCell ref="D3043:H3043"/>
    <mergeCell ref="I3043:K3043"/>
    <mergeCell ref="L3043:N3043"/>
    <mergeCell ref="O3043:P3043"/>
    <mergeCell ref="D3044:H3044"/>
    <mergeCell ref="I3044:K3044"/>
    <mergeCell ref="L3044:N3044"/>
    <mergeCell ref="O3044:P3044"/>
    <mergeCell ref="D3041:H3041"/>
    <mergeCell ref="I3041:K3041"/>
    <mergeCell ref="L3041:N3041"/>
    <mergeCell ref="O3041:P3041"/>
    <mergeCell ref="D3042:H3042"/>
    <mergeCell ref="I3042:K3042"/>
    <mergeCell ref="L3042:N3042"/>
    <mergeCell ref="O3042:P3042"/>
    <mergeCell ref="D3039:H3039"/>
    <mergeCell ref="I3039:K3039"/>
    <mergeCell ref="L3039:N3039"/>
    <mergeCell ref="O3039:P3039"/>
    <mergeCell ref="D3040:H3040"/>
    <mergeCell ref="I3040:K3040"/>
    <mergeCell ref="L3040:N3040"/>
    <mergeCell ref="O3040:P3040"/>
    <mergeCell ref="D3037:H3037"/>
    <mergeCell ref="I3037:K3037"/>
    <mergeCell ref="L3037:N3037"/>
    <mergeCell ref="O3037:P3037"/>
    <mergeCell ref="D3038:H3038"/>
    <mergeCell ref="I3038:K3038"/>
    <mergeCell ref="L3038:N3038"/>
    <mergeCell ref="O3038:P3038"/>
    <mergeCell ref="D3035:H3035"/>
    <mergeCell ref="I3035:K3035"/>
    <mergeCell ref="L3035:N3035"/>
    <mergeCell ref="O3035:P3035"/>
    <mergeCell ref="D3036:H3036"/>
    <mergeCell ref="I3036:K3036"/>
    <mergeCell ref="L3036:N3036"/>
    <mergeCell ref="O3036:P3036"/>
    <mergeCell ref="D3033:H3033"/>
    <mergeCell ref="I3033:K3033"/>
    <mergeCell ref="L3033:N3033"/>
    <mergeCell ref="O3033:P3033"/>
    <mergeCell ref="D3034:H3034"/>
    <mergeCell ref="I3034:K3034"/>
    <mergeCell ref="L3034:N3034"/>
    <mergeCell ref="O3034:P3034"/>
    <mergeCell ref="D3031:H3031"/>
    <mergeCell ref="I3031:K3031"/>
    <mergeCell ref="L3031:N3031"/>
    <mergeCell ref="O3031:P3031"/>
    <mergeCell ref="D3032:H3032"/>
    <mergeCell ref="I3032:K3032"/>
    <mergeCell ref="L3032:N3032"/>
    <mergeCell ref="O3032:P3032"/>
    <mergeCell ref="D3029:H3029"/>
    <mergeCell ref="I3029:K3029"/>
    <mergeCell ref="L3029:N3029"/>
    <mergeCell ref="O3029:P3029"/>
    <mergeCell ref="D3030:H3030"/>
    <mergeCell ref="I3030:K3030"/>
    <mergeCell ref="L3030:N3030"/>
    <mergeCell ref="O3030:P3030"/>
    <mergeCell ref="D3027:H3027"/>
    <mergeCell ref="I3027:K3027"/>
    <mergeCell ref="L3027:N3027"/>
    <mergeCell ref="O3027:P3027"/>
    <mergeCell ref="D3028:H3028"/>
    <mergeCell ref="I3028:K3028"/>
    <mergeCell ref="L3028:N3028"/>
    <mergeCell ref="O3028:P3028"/>
    <mergeCell ref="D3025:H3025"/>
    <mergeCell ref="I3025:K3025"/>
    <mergeCell ref="L3025:N3025"/>
    <mergeCell ref="O3025:P3025"/>
    <mergeCell ref="D3026:H3026"/>
    <mergeCell ref="I3026:K3026"/>
    <mergeCell ref="L3026:N3026"/>
    <mergeCell ref="O3026:P3026"/>
    <mergeCell ref="D3023:H3023"/>
    <mergeCell ref="I3023:K3023"/>
    <mergeCell ref="L3023:N3023"/>
    <mergeCell ref="O3023:P3023"/>
    <mergeCell ref="D3024:H3024"/>
    <mergeCell ref="I3024:K3024"/>
    <mergeCell ref="L3024:N3024"/>
    <mergeCell ref="O3024:P3024"/>
    <mergeCell ref="D3021:H3021"/>
    <mergeCell ref="I3021:K3021"/>
    <mergeCell ref="L3021:N3021"/>
    <mergeCell ref="O3021:P3021"/>
    <mergeCell ref="D3022:H3022"/>
    <mergeCell ref="I3022:K3022"/>
    <mergeCell ref="L3022:N3022"/>
    <mergeCell ref="O3022:P3022"/>
    <mergeCell ref="D3019:H3019"/>
    <mergeCell ref="I3019:K3019"/>
    <mergeCell ref="L3019:N3019"/>
    <mergeCell ref="O3019:P3019"/>
    <mergeCell ref="D3020:H3020"/>
    <mergeCell ref="I3020:K3020"/>
    <mergeCell ref="L3020:N3020"/>
    <mergeCell ref="O3020:P3020"/>
    <mergeCell ref="D3017:H3017"/>
    <mergeCell ref="I3017:K3017"/>
    <mergeCell ref="L3017:N3017"/>
    <mergeCell ref="O3017:P3017"/>
    <mergeCell ref="D3018:H3018"/>
    <mergeCell ref="I3018:K3018"/>
    <mergeCell ref="L3018:N3018"/>
    <mergeCell ref="O3018:P3018"/>
    <mergeCell ref="D3015:H3015"/>
    <mergeCell ref="I3015:K3015"/>
    <mergeCell ref="L3015:N3015"/>
    <mergeCell ref="O3015:P3015"/>
    <mergeCell ref="D3016:H3016"/>
    <mergeCell ref="I3016:K3016"/>
    <mergeCell ref="L3016:N3016"/>
    <mergeCell ref="O3016:P3016"/>
    <mergeCell ref="D3013:H3013"/>
    <mergeCell ref="I3013:K3013"/>
    <mergeCell ref="L3013:N3013"/>
    <mergeCell ref="O3013:P3013"/>
    <mergeCell ref="D3014:H3014"/>
    <mergeCell ref="I3014:K3014"/>
    <mergeCell ref="L3014:N3014"/>
    <mergeCell ref="O3014:P3014"/>
    <mergeCell ref="D3011:H3011"/>
    <mergeCell ref="I3011:K3011"/>
    <mergeCell ref="L3011:N3011"/>
    <mergeCell ref="O3011:P3011"/>
    <mergeCell ref="D3012:H3012"/>
    <mergeCell ref="I3012:K3012"/>
    <mergeCell ref="L3012:N3012"/>
    <mergeCell ref="O3012:P3012"/>
    <mergeCell ref="D3009:H3009"/>
    <mergeCell ref="I3009:K3009"/>
    <mergeCell ref="L3009:N3009"/>
    <mergeCell ref="O3009:P3009"/>
    <mergeCell ref="D3010:H3010"/>
    <mergeCell ref="I3010:K3010"/>
    <mergeCell ref="L3010:N3010"/>
    <mergeCell ref="O3010:P3010"/>
    <mergeCell ref="D3007:H3007"/>
    <mergeCell ref="I3007:K3007"/>
    <mergeCell ref="L3007:N3007"/>
    <mergeCell ref="O3007:P3007"/>
    <mergeCell ref="D3008:H3008"/>
    <mergeCell ref="I3008:K3008"/>
    <mergeCell ref="L3008:N3008"/>
    <mergeCell ref="O3008:P3008"/>
    <mergeCell ref="D3005:H3005"/>
    <mergeCell ref="I3005:K3005"/>
    <mergeCell ref="L3005:N3005"/>
    <mergeCell ref="O3005:P3005"/>
    <mergeCell ref="D3006:H3006"/>
    <mergeCell ref="I3006:K3006"/>
    <mergeCell ref="L3006:N3006"/>
    <mergeCell ref="O3006:P3006"/>
    <mergeCell ref="D3003:H3003"/>
    <mergeCell ref="I3003:K3003"/>
    <mergeCell ref="L3003:N3003"/>
    <mergeCell ref="O3003:P3003"/>
    <mergeCell ref="D3004:H3004"/>
    <mergeCell ref="I3004:K3004"/>
    <mergeCell ref="L3004:N3004"/>
    <mergeCell ref="O3004:P3004"/>
    <mergeCell ref="D3001:H3001"/>
    <mergeCell ref="I3001:K3001"/>
    <mergeCell ref="L3001:N3001"/>
    <mergeCell ref="O3001:P3001"/>
    <mergeCell ref="D3002:H3002"/>
    <mergeCell ref="I3002:K3002"/>
    <mergeCell ref="L3002:N3002"/>
    <mergeCell ref="O3002:P3002"/>
    <mergeCell ref="D2999:H2999"/>
    <mergeCell ref="I2999:K2999"/>
    <mergeCell ref="L2999:N2999"/>
    <mergeCell ref="O2999:P2999"/>
    <mergeCell ref="D3000:H3000"/>
    <mergeCell ref="I3000:K3000"/>
    <mergeCell ref="L3000:N3000"/>
    <mergeCell ref="O3000:P3000"/>
    <mergeCell ref="D2997:H2997"/>
    <mergeCell ref="I2997:K2997"/>
    <mergeCell ref="L2997:N2997"/>
    <mergeCell ref="O2997:P2997"/>
    <mergeCell ref="D2998:H2998"/>
    <mergeCell ref="I2998:K2998"/>
    <mergeCell ref="L2998:N2998"/>
    <mergeCell ref="O2998:P2998"/>
    <mergeCell ref="D2995:H2995"/>
    <mergeCell ref="I2995:K2995"/>
    <mergeCell ref="L2995:N2995"/>
    <mergeCell ref="O2995:P2995"/>
    <mergeCell ref="D2996:H2996"/>
    <mergeCell ref="I2996:K2996"/>
    <mergeCell ref="L2996:N2996"/>
    <mergeCell ref="O2996:P2996"/>
    <mergeCell ref="D2993:H2993"/>
    <mergeCell ref="I2993:K2993"/>
    <mergeCell ref="L2993:N2993"/>
    <mergeCell ref="O2993:P2993"/>
    <mergeCell ref="D2994:H2994"/>
    <mergeCell ref="I2994:K2994"/>
    <mergeCell ref="L2994:N2994"/>
    <mergeCell ref="O2994:P2994"/>
    <mergeCell ref="D2991:H2991"/>
    <mergeCell ref="I2991:K2991"/>
    <mergeCell ref="L2991:N2991"/>
    <mergeCell ref="O2991:P2991"/>
    <mergeCell ref="D2992:H2992"/>
    <mergeCell ref="I2992:K2992"/>
    <mergeCell ref="L2992:N2992"/>
    <mergeCell ref="O2992:P2992"/>
    <mergeCell ref="D2989:H2989"/>
    <mergeCell ref="I2989:K2989"/>
    <mergeCell ref="L2989:N2989"/>
    <mergeCell ref="O2989:P2989"/>
    <mergeCell ref="D2990:H2990"/>
    <mergeCell ref="I2990:K2990"/>
    <mergeCell ref="L2990:N2990"/>
    <mergeCell ref="O2990:P2990"/>
    <mergeCell ref="D2987:H2987"/>
    <mergeCell ref="I2987:K2987"/>
    <mergeCell ref="L2987:N2987"/>
    <mergeCell ref="O2987:P2987"/>
    <mergeCell ref="D2988:H2988"/>
    <mergeCell ref="I2988:K2988"/>
    <mergeCell ref="L2988:N2988"/>
    <mergeCell ref="O2988:P2988"/>
    <mergeCell ref="D2985:H2985"/>
    <mergeCell ref="I2985:K2985"/>
    <mergeCell ref="L2985:N2985"/>
    <mergeCell ref="O2985:P2985"/>
    <mergeCell ref="D2986:H2986"/>
    <mergeCell ref="I2986:K2986"/>
    <mergeCell ref="L2986:N2986"/>
    <mergeCell ref="O2986:P2986"/>
    <mergeCell ref="D2983:H2983"/>
    <mergeCell ref="I2983:K2983"/>
    <mergeCell ref="L2983:N2983"/>
    <mergeCell ref="O2983:P2983"/>
    <mergeCell ref="D2984:H2984"/>
    <mergeCell ref="I2984:K2984"/>
    <mergeCell ref="L2984:N2984"/>
    <mergeCell ref="O2984:P2984"/>
    <mergeCell ref="D2981:H2981"/>
    <mergeCell ref="I2981:K2981"/>
    <mergeCell ref="L2981:N2981"/>
    <mergeCell ref="O2981:P2981"/>
    <mergeCell ref="D2982:H2982"/>
    <mergeCell ref="I2982:K2982"/>
    <mergeCell ref="L2982:N2982"/>
    <mergeCell ref="O2982:P2982"/>
    <mergeCell ref="D2979:H2979"/>
    <mergeCell ref="I2979:K2979"/>
    <mergeCell ref="L2979:N2979"/>
    <mergeCell ref="O2979:P2979"/>
    <mergeCell ref="D2980:H2980"/>
    <mergeCell ref="I2980:K2980"/>
    <mergeCell ref="L2980:N2980"/>
    <mergeCell ref="O2980:P2980"/>
    <mergeCell ref="D2977:H2977"/>
    <mergeCell ref="I2977:K2977"/>
    <mergeCell ref="L2977:N2977"/>
    <mergeCell ref="O2977:P2977"/>
    <mergeCell ref="D2978:H2978"/>
    <mergeCell ref="I2978:K2978"/>
    <mergeCell ref="L2978:N2978"/>
    <mergeCell ref="O2978:P2978"/>
    <mergeCell ref="D2975:H2975"/>
    <mergeCell ref="I2975:K2975"/>
    <mergeCell ref="L2975:N2975"/>
    <mergeCell ref="O2975:P2975"/>
    <mergeCell ref="D2976:H2976"/>
    <mergeCell ref="I2976:K2976"/>
    <mergeCell ref="L2976:N2976"/>
    <mergeCell ref="O2976:P2976"/>
    <mergeCell ref="D2973:H2973"/>
    <mergeCell ref="I2973:K2973"/>
    <mergeCell ref="L2973:N2973"/>
    <mergeCell ref="O2973:P2973"/>
    <mergeCell ref="D2974:H2974"/>
    <mergeCell ref="I2974:K2974"/>
    <mergeCell ref="L2974:N2974"/>
    <mergeCell ref="O2974:P2974"/>
    <mergeCell ref="D2971:H2971"/>
    <mergeCell ref="I2971:K2971"/>
    <mergeCell ref="L2971:N2971"/>
    <mergeCell ref="O2971:P2971"/>
    <mergeCell ref="D2972:H2972"/>
    <mergeCell ref="I2972:K2972"/>
    <mergeCell ref="L2972:N2972"/>
    <mergeCell ref="O2972:P2972"/>
    <mergeCell ref="D2969:H2969"/>
    <mergeCell ref="I2969:K2969"/>
    <mergeCell ref="L2969:N2969"/>
    <mergeCell ref="O2969:P2969"/>
    <mergeCell ref="D2970:H2970"/>
    <mergeCell ref="I2970:K2970"/>
    <mergeCell ref="L2970:N2970"/>
    <mergeCell ref="O2970:P2970"/>
    <mergeCell ref="D2967:H2967"/>
    <mergeCell ref="I2967:K2967"/>
    <mergeCell ref="L2967:N2967"/>
    <mergeCell ref="O2967:P2967"/>
    <mergeCell ref="D2968:H2968"/>
    <mergeCell ref="I2968:K2968"/>
    <mergeCell ref="L2968:N2968"/>
    <mergeCell ref="O2968:P2968"/>
    <mergeCell ref="D2965:H2965"/>
    <mergeCell ref="I2965:K2965"/>
    <mergeCell ref="L2965:N2965"/>
    <mergeCell ref="O2965:P2965"/>
    <mergeCell ref="D2966:H2966"/>
    <mergeCell ref="I2966:K2966"/>
    <mergeCell ref="L2966:N2966"/>
    <mergeCell ref="O2966:P2966"/>
    <mergeCell ref="D2963:H2963"/>
    <mergeCell ref="I2963:K2963"/>
    <mergeCell ref="L2963:N2963"/>
    <mergeCell ref="O2963:P2963"/>
    <mergeCell ref="D2964:H2964"/>
    <mergeCell ref="I2964:K2964"/>
    <mergeCell ref="L2964:N2964"/>
    <mergeCell ref="O2964:P2964"/>
    <mergeCell ref="D2961:H2961"/>
    <mergeCell ref="I2961:K2961"/>
    <mergeCell ref="L2961:N2961"/>
    <mergeCell ref="O2961:P2961"/>
    <mergeCell ref="D2962:H2962"/>
    <mergeCell ref="I2962:K2962"/>
    <mergeCell ref="L2962:N2962"/>
    <mergeCell ref="O2962:P2962"/>
    <mergeCell ref="D2959:H2959"/>
    <mergeCell ref="I2959:K2959"/>
    <mergeCell ref="L2959:N2959"/>
    <mergeCell ref="O2959:P2959"/>
    <mergeCell ref="D2960:H2960"/>
    <mergeCell ref="I2960:K2960"/>
    <mergeCell ref="L2960:N2960"/>
    <mergeCell ref="O2960:P2960"/>
    <mergeCell ref="D2957:H2957"/>
    <mergeCell ref="I2957:K2957"/>
    <mergeCell ref="L2957:N2957"/>
    <mergeCell ref="O2957:P2957"/>
    <mergeCell ref="D2958:H2958"/>
    <mergeCell ref="I2958:K2958"/>
    <mergeCell ref="L2958:N2958"/>
    <mergeCell ref="O2958:P2958"/>
    <mergeCell ref="D2955:H2955"/>
    <mergeCell ref="I2955:K2955"/>
    <mergeCell ref="L2955:N2955"/>
    <mergeCell ref="O2955:P2955"/>
    <mergeCell ref="D2956:H2956"/>
    <mergeCell ref="I2956:K2956"/>
    <mergeCell ref="L2956:N2956"/>
    <mergeCell ref="O2956:P2956"/>
    <mergeCell ref="D2953:H2953"/>
    <mergeCell ref="I2953:K2953"/>
    <mergeCell ref="L2953:N2953"/>
    <mergeCell ref="O2953:P2953"/>
    <mergeCell ref="D2954:H2954"/>
    <mergeCell ref="I2954:K2954"/>
    <mergeCell ref="L2954:N2954"/>
    <mergeCell ref="O2954:P2954"/>
    <mergeCell ref="D2951:H2951"/>
    <mergeCell ref="I2951:K2951"/>
    <mergeCell ref="L2951:N2951"/>
    <mergeCell ref="O2951:P2951"/>
    <mergeCell ref="D2952:H2952"/>
    <mergeCell ref="I2952:K2952"/>
    <mergeCell ref="L2952:N2952"/>
    <mergeCell ref="O2952:P2952"/>
    <mergeCell ref="D2949:H2949"/>
    <mergeCell ref="I2949:K2949"/>
    <mergeCell ref="L2949:N2949"/>
    <mergeCell ref="O2949:P2949"/>
    <mergeCell ref="D2950:H2950"/>
    <mergeCell ref="I2950:K2950"/>
    <mergeCell ref="L2950:N2950"/>
    <mergeCell ref="O2950:P2950"/>
    <mergeCell ref="D2947:H2947"/>
    <mergeCell ref="I2947:K2947"/>
    <mergeCell ref="L2947:N2947"/>
    <mergeCell ref="O2947:P2947"/>
    <mergeCell ref="D2948:H2948"/>
    <mergeCell ref="I2948:K2948"/>
    <mergeCell ref="L2948:N2948"/>
    <mergeCell ref="O2948:P2948"/>
    <mergeCell ref="D2945:H2945"/>
    <mergeCell ref="I2945:K2945"/>
    <mergeCell ref="L2945:N2945"/>
    <mergeCell ref="O2945:P2945"/>
    <mergeCell ref="D2946:H2946"/>
    <mergeCell ref="I2946:K2946"/>
    <mergeCell ref="L2946:N2946"/>
    <mergeCell ref="O2946:P2946"/>
    <mergeCell ref="D2943:H2943"/>
    <mergeCell ref="I2943:K2943"/>
    <mergeCell ref="L2943:N2943"/>
    <mergeCell ref="O2943:P2943"/>
    <mergeCell ref="D2944:H2944"/>
    <mergeCell ref="I2944:K2944"/>
    <mergeCell ref="L2944:N2944"/>
    <mergeCell ref="O2944:P2944"/>
    <mergeCell ref="D2941:H2941"/>
    <mergeCell ref="I2941:K2941"/>
    <mergeCell ref="L2941:N2941"/>
    <mergeCell ref="O2941:P2941"/>
    <mergeCell ref="D2942:H2942"/>
    <mergeCell ref="I2942:K2942"/>
    <mergeCell ref="L2942:N2942"/>
    <mergeCell ref="O2942:P2942"/>
    <mergeCell ref="D2939:H2939"/>
    <mergeCell ref="I2939:K2939"/>
    <mergeCell ref="L2939:N2939"/>
    <mergeCell ref="O2939:P2939"/>
    <mergeCell ref="D2940:H2940"/>
    <mergeCell ref="I2940:K2940"/>
    <mergeCell ref="L2940:N2940"/>
    <mergeCell ref="O2940:P2940"/>
    <mergeCell ref="D2937:H2937"/>
    <mergeCell ref="I2937:K2937"/>
    <mergeCell ref="L2937:N2937"/>
    <mergeCell ref="O2937:P2937"/>
    <mergeCell ref="D2938:H2938"/>
    <mergeCell ref="I2938:K2938"/>
    <mergeCell ref="L2938:N2938"/>
    <mergeCell ref="O2938:P2938"/>
    <mergeCell ref="D2935:H2935"/>
    <mergeCell ref="I2935:K2935"/>
    <mergeCell ref="L2935:N2935"/>
    <mergeCell ref="O2935:P2935"/>
    <mergeCell ref="D2936:H2936"/>
    <mergeCell ref="I2936:K2936"/>
    <mergeCell ref="L2936:N2936"/>
    <mergeCell ref="O2936:P2936"/>
    <mergeCell ref="D2933:H2933"/>
    <mergeCell ref="I2933:K2933"/>
    <mergeCell ref="L2933:N2933"/>
    <mergeCell ref="O2933:P2933"/>
    <mergeCell ref="D2934:H2934"/>
    <mergeCell ref="I2934:K2934"/>
    <mergeCell ref="L2934:N2934"/>
    <mergeCell ref="O2934:P2934"/>
    <mergeCell ref="D2931:H2931"/>
    <mergeCell ref="I2931:K2931"/>
    <mergeCell ref="L2931:N2931"/>
    <mergeCell ref="O2931:P2931"/>
    <mergeCell ref="D2932:H2932"/>
    <mergeCell ref="I2932:K2932"/>
    <mergeCell ref="L2932:N2932"/>
    <mergeCell ref="O2932:P2932"/>
    <mergeCell ref="D2929:H2929"/>
    <mergeCell ref="I2929:K2929"/>
    <mergeCell ref="L2929:N2929"/>
    <mergeCell ref="O2929:P2929"/>
    <mergeCell ref="D2930:H2930"/>
    <mergeCell ref="I2930:K2930"/>
    <mergeCell ref="L2930:N2930"/>
    <mergeCell ref="O2930:P2930"/>
    <mergeCell ref="D2927:H2927"/>
    <mergeCell ref="I2927:K2927"/>
    <mergeCell ref="L2927:N2927"/>
    <mergeCell ref="O2927:P2927"/>
    <mergeCell ref="D2928:H2928"/>
    <mergeCell ref="I2928:K2928"/>
    <mergeCell ref="L2928:N2928"/>
    <mergeCell ref="O2928:P2928"/>
    <mergeCell ref="D2925:H2925"/>
    <mergeCell ref="I2925:K2925"/>
    <mergeCell ref="L2925:N2925"/>
    <mergeCell ref="O2925:P2925"/>
    <mergeCell ref="D2926:H2926"/>
    <mergeCell ref="I2926:K2926"/>
    <mergeCell ref="L2926:N2926"/>
    <mergeCell ref="O2926:P2926"/>
    <mergeCell ref="D2923:H2923"/>
    <mergeCell ref="I2923:K2923"/>
    <mergeCell ref="L2923:N2923"/>
    <mergeCell ref="O2923:P2923"/>
    <mergeCell ref="D2924:H2924"/>
    <mergeCell ref="I2924:K2924"/>
    <mergeCell ref="L2924:N2924"/>
    <mergeCell ref="O2924:P2924"/>
    <mergeCell ref="D2921:H2921"/>
    <mergeCell ref="I2921:K2921"/>
    <mergeCell ref="L2921:N2921"/>
    <mergeCell ref="O2921:P2921"/>
    <mergeCell ref="D2922:H2922"/>
    <mergeCell ref="I2922:K2922"/>
    <mergeCell ref="L2922:N2922"/>
    <mergeCell ref="O2922:P2922"/>
    <mergeCell ref="D2919:H2919"/>
    <mergeCell ref="I2919:K2919"/>
    <mergeCell ref="L2919:N2919"/>
    <mergeCell ref="O2919:P2919"/>
    <mergeCell ref="D2920:H2920"/>
    <mergeCell ref="I2920:K2920"/>
    <mergeCell ref="L2920:N2920"/>
    <mergeCell ref="O2920:P2920"/>
    <mergeCell ref="D2917:H2917"/>
    <mergeCell ref="I2917:K2917"/>
    <mergeCell ref="L2917:N2917"/>
    <mergeCell ref="O2917:P2917"/>
    <mergeCell ref="D2918:H2918"/>
    <mergeCell ref="I2918:K2918"/>
    <mergeCell ref="L2918:N2918"/>
    <mergeCell ref="O2918:P2918"/>
    <mergeCell ref="D2915:H2915"/>
    <mergeCell ref="I2915:K2915"/>
    <mergeCell ref="L2915:N2915"/>
    <mergeCell ref="O2915:P2915"/>
    <mergeCell ref="D2916:H2916"/>
    <mergeCell ref="I2916:K2916"/>
    <mergeCell ref="L2916:N2916"/>
    <mergeCell ref="O2916:P2916"/>
    <mergeCell ref="D2913:H2913"/>
    <mergeCell ref="I2913:K2913"/>
    <mergeCell ref="L2913:N2913"/>
    <mergeCell ref="O2913:P2913"/>
    <mergeCell ref="D2914:H2914"/>
    <mergeCell ref="I2914:K2914"/>
    <mergeCell ref="L2914:N2914"/>
    <mergeCell ref="O2914:P2914"/>
    <mergeCell ref="D2911:H2911"/>
    <mergeCell ref="I2911:K2911"/>
    <mergeCell ref="L2911:N2911"/>
    <mergeCell ref="O2911:P2911"/>
    <mergeCell ref="D2912:H2912"/>
    <mergeCell ref="I2912:K2912"/>
    <mergeCell ref="L2912:N2912"/>
    <mergeCell ref="O2912:P2912"/>
    <mergeCell ref="D2909:H2909"/>
    <mergeCell ref="I2909:K2909"/>
    <mergeCell ref="L2909:N2909"/>
    <mergeCell ref="O2909:P2909"/>
    <mergeCell ref="D2910:H2910"/>
    <mergeCell ref="I2910:K2910"/>
    <mergeCell ref="L2910:N2910"/>
    <mergeCell ref="O2910:P2910"/>
    <mergeCell ref="D2907:H2907"/>
    <mergeCell ref="I2907:K2907"/>
    <mergeCell ref="L2907:N2907"/>
    <mergeCell ref="O2907:P2907"/>
    <mergeCell ref="D2908:H2908"/>
    <mergeCell ref="I2908:K2908"/>
    <mergeCell ref="L2908:N2908"/>
    <mergeCell ref="O2908:P2908"/>
    <mergeCell ref="D2905:H2905"/>
    <mergeCell ref="I2905:K2905"/>
    <mergeCell ref="L2905:N2905"/>
    <mergeCell ref="O2905:P2905"/>
    <mergeCell ref="D2906:H2906"/>
    <mergeCell ref="I2906:K2906"/>
    <mergeCell ref="L2906:N2906"/>
    <mergeCell ref="O2906:P2906"/>
    <mergeCell ref="C2903:H2903"/>
    <mergeCell ref="I2903:K2903"/>
    <mergeCell ref="L2903:N2903"/>
    <mergeCell ref="O2903:P2903"/>
    <mergeCell ref="C2904:H2904"/>
    <mergeCell ref="I2904:K2904"/>
    <mergeCell ref="L2904:N2904"/>
    <mergeCell ref="O2904:P2904"/>
    <mergeCell ref="D2901:H2901"/>
    <mergeCell ref="I2901:K2901"/>
    <mergeCell ref="L2901:N2901"/>
    <mergeCell ref="O2901:P2901"/>
    <mergeCell ref="D2902:H2902"/>
    <mergeCell ref="I2902:K2902"/>
    <mergeCell ref="L2902:N2902"/>
    <mergeCell ref="O2902:P2902"/>
    <mergeCell ref="D2899:H2899"/>
    <mergeCell ref="I2899:K2899"/>
    <mergeCell ref="L2899:N2899"/>
    <mergeCell ref="O2899:P2899"/>
    <mergeCell ref="D2900:H2900"/>
    <mergeCell ref="I2900:K2900"/>
    <mergeCell ref="L2900:N2900"/>
    <mergeCell ref="O2900:P2900"/>
    <mergeCell ref="D2897:H2897"/>
    <mergeCell ref="I2897:K2897"/>
    <mergeCell ref="L2897:N2897"/>
    <mergeCell ref="O2897:P2897"/>
    <mergeCell ref="D2898:H2898"/>
    <mergeCell ref="I2898:K2898"/>
    <mergeCell ref="L2898:N2898"/>
    <mergeCell ref="O2898:P2898"/>
    <mergeCell ref="D2895:H2895"/>
    <mergeCell ref="I2895:K2895"/>
    <mergeCell ref="L2895:N2895"/>
    <mergeCell ref="O2895:P2895"/>
    <mergeCell ref="D2896:H2896"/>
    <mergeCell ref="I2896:K2896"/>
    <mergeCell ref="L2896:N2896"/>
    <mergeCell ref="O2896:P2896"/>
    <mergeCell ref="D2893:H2893"/>
    <mergeCell ref="I2893:K2893"/>
    <mergeCell ref="L2893:N2893"/>
    <mergeCell ref="O2893:P2893"/>
    <mergeCell ref="D2894:H2894"/>
    <mergeCell ref="I2894:K2894"/>
    <mergeCell ref="L2894:N2894"/>
    <mergeCell ref="O2894:P2894"/>
    <mergeCell ref="D2891:H2891"/>
    <mergeCell ref="I2891:K2891"/>
    <mergeCell ref="L2891:N2891"/>
    <mergeCell ref="O2891:P2891"/>
    <mergeCell ref="D2892:H2892"/>
    <mergeCell ref="I2892:K2892"/>
    <mergeCell ref="L2892:N2892"/>
    <mergeCell ref="O2892:P2892"/>
    <mergeCell ref="D2889:H2889"/>
    <mergeCell ref="I2889:K2889"/>
    <mergeCell ref="L2889:N2889"/>
    <mergeCell ref="O2889:P2889"/>
    <mergeCell ref="D2890:H2890"/>
    <mergeCell ref="I2890:K2890"/>
    <mergeCell ref="L2890:N2890"/>
    <mergeCell ref="O2890:P2890"/>
    <mergeCell ref="D2887:H2887"/>
    <mergeCell ref="I2887:K2887"/>
    <mergeCell ref="L2887:N2887"/>
    <mergeCell ref="O2887:P2887"/>
    <mergeCell ref="D2888:H2888"/>
    <mergeCell ref="I2888:K2888"/>
    <mergeCell ref="L2888:N2888"/>
    <mergeCell ref="O2888:P2888"/>
    <mergeCell ref="D2885:H2885"/>
    <mergeCell ref="I2885:K2885"/>
    <mergeCell ref="L2885:N2885"/>
    <mergeCell ref="O2885:P2885"/>
    <mergeCell ref="D2886:H2886"/>
    <mergeCell ref="I2886:K2886"/>
    <mergeCell ref="L2886:N2886"/>
    <mergeCell ref="O2886:P2886"/>
    <mergeCell ref="D2883:H2883"/>
    <mergeCell ref="I2883:K2883"/>
    <mergeCell ref="L2883:N2883"/>
    <mergeCell ref="O2883:P2883"/>
    <mergeCell ref="D2884:H2884"/>
    <mergeCell ref="I2884:K2884"/>
    <mergeCell ref="L2884:N2884"/>
    <mergeCell ref="O2884:P2884"/>
    <mergeCell ref="D2881:H2881"/>
    <mergeCell ref="I2881:K2881"/>
    <mergeCell ref="L2881:N2881"/>
    <mergeCell ref="O2881:P2881"/>
    <mergeCell ref="D2882:H2882"/>
    <mergeCell ref="I2882:K2882"/>
    <mergeCell ref="L2882:N2882"/>
    <mergeCell ref="O2882:P2882"/>
    <mergeCell ref="D2879:H2879"/>
    <mergeCell ref="I2879:K2879"/>
    <mergeCell ref="L2879:N2879"/>
    <mergeCell ref="O2879:P2879"/>
    <mergeCell ref="D2880:H2880"/>
    <mergeCell ref="I2880:K2880"/>
    <mergeCell ref="L2880:N2880"/>
    <mergeCell ref="O2880:P2880"/>
    <mergeCell ref="D2877:H2877"/>
    <mergeCell ref="I2877:K2877"/>
    <mergeCell ref="L2877:N2877"/>
    <mergeCell ref="O2877:P2877"/>
    <mergeCell ref="D2878:H2878"/>
    <mergeCell ref="I2878:K2878"/>
    <mergeCell ref="L2878:N2878"/>
    <mergeCell ref="O2878:P2878"/>
    <mergeCell ref="D2875:H2875"/>
    <mergeCell ref="I2875:K2875"/>
    <mergeCell ref="L2875:N2875"/>
    <mergeCell ref="O2875:P2875"/>
    <mergeCell ref="D2876:H2876"/>
    <mergeCell ref="I2876:K2876"/>
    <mergeCell ref="L2876:N2876"/>
    <mergeCell ref="O2876:P2876"/>
    <mergeCell ref="D2873:H2873"/>
    <mergeCell ref="I2873:K2873"/>
    <mergeCell ref="L2873:N2873"/>
    <mergeCell ref="O2873:P2873"/>
    <mergeCell ref="D2874:H2874"/>
    <mergeCell ref="I2874:K2874"/>
    <mergeCell ref="L2874:N2874"/>
    <mergeCell ref="O2874:P2874"/>
    <mergeCell ref="D2871:H2871"/>
    <mergeCell ref="I2871:K2871"/>
    <mergeCell ref="L2871:N2871"/>
    <mergeCell ref="O2871:P2871"/>
    <mergeCell ref="D2872:H2872"/>
    <mergeCell ref="I2872:K2872"/>
    <mergeCell ref="L2872:N2872"/>
    <mergeCell ref="O2872:P2872"/>
    <mergeCell ref="D2869:H2869"/>
    <mergeCell ref="I2869:K2869"/>
    <mergeCell ref="L2869:N2869"/>
    <mergeCell ref="O2869:P2869"/>
    <mergeCell ref="D2870:H2870"/>
    <mergeCell ref="I2870:K2870"/>
    <mergeCell ref="L2870:N2870"/>
    <mergeCell ref="O2870:P2870"/>
    <mergeCell ref="D2867:H2867"/>
    <mergeCell ref="I2867:K2867"/>
    <mergeCell ref="L2867:N2867"/>
    <mergeCell ref="O2867:P2867"/>
    <mergeCell ref="D2868:H2868"/>
    <mergeCell ref="I2868:K2868"/>
    <mergeCell ref="L2868:N2868"/>
    <mergeCell ref="O2868:P2868"/>
    <mergeCell ref="D2865:H2865"/>
    <mergeCell ref="I2865:K2865"/>
    <mergeCell ref="L2865:N2865"/>
    <mergeCell ref="O2865:P2865"/>
    <mergeCell ref="D2866:H2866"/>
    <mergeCell ref="I2866:K2866"/>
    <mergeCell ref="L2866:N2866"/>
    <mergeCell ref="O2866:P2866"/>
    <mergeCell ref="D2863:H2863"/>
    <mergeCell ref="I2863:K2863"/>
    <mergeCell ref="L2863:N2863"/>
    <mergeCell ref="O2863:P2863"/>
    <mergeCell ref="D2864:H2864"/>
    <mergeCell ref="I2864:K2864"/>
    <mergeCell ref="L2864:N2864"/>
    <mergeCell ref="O2864:P2864"/>
    <mergeCell ref="D2861:H2861"/>
    <mergeCell ref="I2861:K2861"/>
    <mergeCell ref="L2861:N2861"/>
    <mergeCell ref="O2861:P2861"/>
    <mergeCell ref="D2862:H2862"/>
    <mergeCell ref="I2862:K2862"/>
    <mergeCell ref="L2862:N2862"/>
    <mergeCell ref="O2862:P2862"/>
    <mergeCell ref="D2859:H2859"/>
    <mergeCell ref="I2859:K2859"/>
    <mergeCell ref="L2859:N2859"/>
    <mergeCell ref="O2859:P2859"/>
    <mergeCell ref="D2860:H2860"/>
    <mergeCell ref="I2860:K2860"/>
    <mergeCell ref="L2860:N2860"/>
    <mergeCell ref="O2860:P2860"/>
    <mergeCell ref="D2857:H2857"/>
    <mergeCell ref="I2857:K2857"/>
    <mergeCell ref="L2857:N2857"/>
    <mergeCell ref="O2857:P2857"/>
    <mergeCell ref="D2858:H2858"/>
    <mergeCell ref="I2858:K2858"/>
    <mergeCell ref="L2858:N2858"/>
    <mergeCell ref="O2858:P2858"/>
    <mergeCell ref="D2855:H2855"/>
    <mergeCell ref="I2855:K2855"/>
    <mergeCell ref="L2855:N2855"/>
    <mergeCell ref="O2855:P2855"/>
    <mergeCell ref="D2856:H2856"/>
    <mergeCell ref="I2856:K2856"/>
    <mergeCell ref="L2856:N2856"/>
    <mergeCell ref="O2856:P2856"/>
    <mergeCell ref="D2853:H2853"/>
    <mergeCell ref="I2853:K2853"/>
    <mergeCell ref="L2853:N2853"/>
    <mergeCell ref="O2853:P2853"/>
    <mergeCell ref="D2854:H2854"/>
    <mergeCell ref="I2854:K2854"/>
    <mergeCell ref="L2854:N2854"/>
    <mergeCell ref="O2854:P2854"/>
    <mergeCell ref="D2851:H2851"/>
    <mergeCell ref="I2851:K2851"/>
    <mergeCell ref="L2851:N2851"/>
    <mergeCell ref="O2851:P2851"/>
    <mergeCell ref="D2852:H2852"/>
    <mergeCell ref="I2852:K2852"/>
    <mergeCell ref="L2852:N2852"/>
    <mergeCell ref="O2852:P2852"/>
    <mergeCell ref="C2849:H2849"/>
    <mergeCell ref="I2849:K2849"/>
    <mergeCell ref="L2849:N2849"/>
    <mergeCell ref="O2849:P2849"/>
    <mergeCell ref="D2850:H2850"/>
    <mergeCell ref="I2850:K2850"/>
    <mergeCell ref="L2850:N2850"/>
    <mergeCell ref="O2850:P2850"/>
    <mergeCell ref="D2847:H2847"/>
    <mergeCell ref="I2847:K2847"/>
    <mergeCell ref="L2847:N2847"/>
    <mergeCell ref="O2847:P2847"/>
    <mergeCell ref="C2848:H2848"/>
    <mergeCell ref="I2848:K2848"/>
    <mergeCell ref="L2848:N2848"/>
    <mergeCell ref="O2848:P2848"/>
    <mergeCell ref="D2845:H2845"/>
    <mergeCell ref="I2845:K2845"/>
    <mergeCell ref="L2845:N2845"/>
    <mergeCell ref="O2845:P2845"/>
    <mergeCell ref="D2846:H2846"/>
    <mergeCell ref="I2846:K2846"/>
    <mergeCell ref="L2846:N2846"/>
    <mergeCell ref="O2846:P2846"/>
    <mergeCell ref="D2843:H2843"/>
    <mergeCell ref="I2843:K2843"/>
    <mergeCell ref="L2843:N2843"/>
    <mergeCell ref="O2843:P2843"/>
    <mergeCell ref="D2844:H2844"/>
    <mergeCell ref="I2844:K2844"/>
    <mergeCell ref="L2844:N2844"/>
    <mergeCell ref="O2844:P2844"/>
    <mergeCell ref="D2841:H2841"/>
    <mergeCell ref="I2841:K2841"/>
    <mergeCell ref="L2841:N2841"/>
    <mergeCell ref="O2841:P2841"/>
    <mergeCell ref="D2842:H2842"/>
    <mergeCell ref="I2842:K2842"/>
    <mergeCell ref="L2842:N2842"/>
    <mergeCell ref="O2842:P2842"/>
    <mergeCell ref="D2839:H2839"/>
    <mergeCell ref="I2839:K2839"/>
    <mergeCell ref="L2839:N2839"/>
    <mergeCell ref="O2839:P2839"/>
    <mergeCell ref="D2840:H2840"/>
    <mergeCell ref="I2840:K2840"/>
    <mergeCell ref="L2840:N2840"/>
    <mergeCell ref="O2840:P2840"/>
    <mergeCell ref="D2837:H2837"/>
    <mergeCell ref="I2837:K2837"/>
    <mergeCell ref="L2837:N2837"/>
    <mergeCell ref="O2837:P2837"/>
    <mergeCell ref="D2838:H2838"/>
    <mergeCell ref="I2838:K2838"/>
    <mergeCell ref="L2838:N2838"/>
    <mergeCell ref="O2838:P2838"/>
    <mergeCell ref="D2835:H2835"/>
    <mergeCell ref="I2835:K2835"/>
    <mergeCell ref="L2835:N2835"/>
    <mergeCell ref="O2835:P2835"/>
    <mergeCell ref="D2836:H2836"/>
    <mergeCell ref="I2836:K2836"/>
    <mergeCell ref="L2836:N2836"/>
    <mergeCell ref="O2836:P2836"/>
    <mergeCell ref="D2833:H2833"/>
    <mergeCell ref="I2833:K2833"/>
    <mergeCell ref="L2833:N2833"/>
    <mergeCell ref="O2833:P2833"/>
    <mergeCell ref="D2834:H2834"/>
    <mergeCell ref="I2834:K2834"/>
    <mergeCell ref="L2834:N2834"/>
    <mergeCell ref="O2834:P2834"/>
    <mergeCell ref="D2831:H2831"/>
    <mergeCell ref="I2831:K2831"/>
    <mergeCell ref="L2831:N2831"/>
    <mergeCell ref="O2831:P2831"/>
    <mergeCell ref="D2832:H2832"/>
    <mergeCell ref="I2832:K2832"/>
    <mergeCell ref="L2832:N2832"/>
    <mergeCell ref="O2832:P2832"/>
    <mergeCell ref="D2829:H2829"/>
    <mergeCell ref="I2829:K2829"/>
    <mergeCell ref="L2829:N2829"/>
    <mergeCell ref="O2829:P2829"/>
    <mergeCell ref="D2830:H2830"/>
    <mergeCell ref="I2830:K2830"/>
    <mergeCell ref="L2830:N2830"/>
    <mergeCell ref="O2830:P2830"/>
    <mergeCell ref="D2827:H2827"/>
    <mergeCell ref="I2827:K2827"/>
    <mergeCell ref="L2827:N2827"/>
    <mergeCell ref="O2827:P2827"/>
    <mergeCell ref="D2828:H2828"/>
    <mergeCell ref="I2828:K2828"/>
    <mergeCell ref="L2828:N2828"/>
    <mergeCell ref="O2828:P2828"/>
    <mergeCell ref="D2825:H2825"/>
    <mergeCell ref="I2825:K2825"/>
    <mergeCell ref="L2825:N2825"/>
    <mergeCell ref="O2825:P2825"/>
    <mergeCell ref="D2826:H2826"/>
    <mergeCell ref="I2826:K2826"/>
    <mergeCell ref="L2826:N2826"/>
    <mergeCell ref="O2826:P2826"/>
    <mergeCell ref="D2823:H2823"/>
    <mergeCell ref="I2823:K2823"/>
    <mergeCell ref="L2823:N2823"/>
    <mergeCell ref="O2823:P2823"/>
    <mergeCell ref="D2824:H2824"/>
    <mergeCell ref="I2824:K2824"/>
    <mergeCell ref="L2824:N2824"/>
    <mergeCell ref="O2824:P2824"/>
    <mergeCell ref="D2821:H2821"/>
    <mergeCell ref="I2821:K2821"/>
    <mergeCell ref="L2821:N2821"/>
    <mergeCell ref="O2821:P2821"/>
    <mergeCell ref="D2822:H2822"/>
    <mergeCell ref="I2822:K2822"/>
    <mergeCell ref="L2822:N2822"/>
    <mergeCell ref="O2822:P2822"/>
    <mergeCell ref="D2819:H2819"/>
    <mergeCell ref="I2819:K2819"/>
    <mergeCell ref="L2819:N2819"/>
    <mergeCell ref="O2819:P2819"/>
    <mergeCell ref="D2820:H2820"/>
    <mergeCell ref="I2820:K2820"/>
    <mergeCell ref="L2820:N2820"/>
    <mergeCell ref="O2820:P2820"/>
    <mergeCell ref="D2817:H2817"/>
    <mergeCell ref="I2817:K2817"/>
    <mergeCell ref="L2817:N2817"/>
    <mergeCell ref="O2817:P2817"/>
    <mergeCell ref="D2818:H2818"/>
    <mergeCell ref="I2818:K2818"/>
    <mergeCell ref="L2818:N2818"/>
    <mergeCell ref="O2818:P2818"/>
    <mergeCell ref="D2815:H2815"/>
    <mergeCell ref="I2815:K2815"/>
    <mergeCell ref="L2815:N2815"/>
    <mergeCell ref="O2815:P2815"/>
    <mergeCell ref="D2816:H2816"/>
    <mergeCell ref="I2816:K2816"/>
    <mergeCell ref="L2816:N2816"/>
    <mergeCell ref="O2816:P2816"/>
    <mergeCell ref="D2813:H2813"/>
    <mergeCell ref="I2813:K2813"/>
    <mergeCell ref="L2813:N2813"/>
    <mergeCell ref="O2813:P2813"/>
    <mergeCell ref="D2814:H2814"/>
    <mergeCell ref="I2814:K2814"/>
    <mergeCell ref="L2814:N2814"/>
    <mergeCell ref="O2814:P2814"/>
    <mergeCell ref="D2811:H2811"/>
    <mergeCell ref="I2811:K2811"/>
    <mergeCell ref="L2811:N2811"/>
    <mergeCell ref="O2811:P2811"/>
    <mergeCell ref="D2812:H2812"/>
    <mergeCell ref="I2812:K2812"/>
    <mergeCell ref="L2812:N2812"/>
    <mergeCell ref="O2812:P2812"/>
    <mergeCell ref="D2809:H2809"/>
    <mergeCell ref="I2809:K2809"/>
    <mergeCell ref="L2809:N2809"/>
    <mergeCell ref="O2809:P2809"/>
    <mergeCell ref="D2810:H2810"/>
    <mergeCell ref="I2810:K2810"/>
    <mergeCell ref="L2810:N2810"/>
    <mergeCell ref="O2810:P2810"/>
    <mergeCell ref="D2807:H2807"/>
    <mergeCell ref="I2807:K2807"/>
    <mergeCell ref="L2807:N2807"/>
    <mergeCell ref="O2807:P2807"/>
    <mergeCell ref="D2808:H2808"/>
    <mergeCell ref="I2808:K2808"/>
    <mergeCell ref="L2808:N2808"/>
    <mergeCell ref="O2808:P2808"/>
    <mergeCell ref="D2805:H2805"/>
    <mergeCell ref="I2805:K2805"/>
    <mergeCell ref="L2805:N2805"/>
    <mergeCell ref="O2805:P2805"/>
    <mergeCell ref="D2806:H2806"/>
    <mergeCell ref="I2806:K2806"/>
    <mergeCell ref="L2806:N2806"/>
    <mergeCell ref="O2806:P2806"/>
    <mergeCell ref="D2803:H2803"/>
    <mergeCell ref="I2803:K2803"/>
    <mergeCell ref="L2803:N2803"/>
    <mergeCell ref="O2803:P2803"/>
    <mergeCell ref="D2804:H2804"/>
    <mergeCell ref="I2804:K2804"/>
    <mergeCell ref="L2804:N2804"/>
    <mergeCell ref="O2804:P2804"/>
    <mergeCell ref="D2801:H2801"/>
    <mergeCell ref="I2801:K2801"/>
    <mergeCell ref="L2801:N2801"/>
    <mergeCell ref="O2801:P2801"/>
    <mergeCell ref="D2802:H2802"/>
    <mergeCell ref="I2802:K2802"/>
    <mergeCell ref="L2802:N2802"/>
    <mergeCell ref="O2802:P2802"/>
    <mergeCell ref="D2799:H2799"/>
    <mergeCell ref="I2799:K2799"/>
    <mergeCell ref="L2799:N2799"/>
    <mergeCell ref="O2799:P2799"/>
    <mergeCell ref="D2800:H2800"/>
    <mergeCell ref="I2800:K2800"/>
    <mergeCell ref="L2800:N2800"/>
    <mergeCell ref="O2800:P2800"/>
    <mergeCell ref="D2797:H2797"/>
    <mergeCell ref="I2797:K2797"/>
    <mergeCell ref="L2797:N2797"/>
    <mergeCell ref="O2797:P2797"/>
    <mergeCell ref="D2798:H2798"/>
    <mergeCell ref="I2798:K2798"/>
    <mergeCell ref="L2798:N2798"/>
    <mergeCell ref="O2798:P2798"/>
    <mergeCell ref="D2795:H2795"/>
    <mergeCell ref="I2795:K2795"/>
    <mergeCell ref="L2795:N2795"/>
    <mergeCell ref="O2795:P2795"/>
    <mergeCell ref="D2796:H2796"/>
    <mergeCell ref="I2796:K2796"/>
    <mergeCell ref="L2796:N2796"/>
    <mergeCell ref="O2796:P2796"/>
    <mergeCell ref="D2793:H2793"/>
    <mergeCell ref="I2793:K2793"/>
    <mergeCell ref="L2793:N2793"/>
    <mergeCell ref="O2793:P2793"/>
    <mergeCell ref="D2794:H2794"/>
    <mergeCell ref="I2794:K2794"/>
    <mergeCell ref="L2794:N2794"/>
    <mergeCell ref="O2794:P2794"/>
    <mergeCell ref="D2791:H2791"/>
    <mergeCell ref="I2791:K2791"/>
    <mergeCell ref="L2791:N2791"/>
    <mergeCell ref="O2791:P2791"/>
    <mergeCell ref="D2792:H2792"/>
    <mergeCell ref="I2792:K2792"/>
    <mergeCell ref="L2792:N2792"/>
    <mergeCell ref="O2792:P2792"/>
    <mergeCell ref="D2789:H2789"/>
    <mergeCell ref="I2789:K2789"/>
    <mergeCell ref="L2789:N2789"/>
    <mergeCell ref="O2789:P2789"/>
    <mergeCell ref="D2790:H2790"/>
    <mergeCell ref="I2790:K2790"/>
    <mergeCell ref="L2790:N2790"/>
    <mergeCell ref="O2790:P2790"/>
    <mergeCell ref="D2787:H2787"/>
    <mergeCell ref="I2787:K2787"/>
    <mergeCell ref="L2787:N2787"/>
    <mergeCell ref="O2787:P2787"/>
    <mergeCell ref="D2788:H2788"/>
    <mergeCell ref="I2788:K2788"/>
    <mergeCell ref="L2788:N2788"/>
    <mergeCell ref="O2788:P2788"/>
    <mergeCell ref="D2785:H2785"/>
    <mergeCell ref="I2785:K2785"/>
    <mergeCell ref="L2785:N2785"/>
    <mergeCell ref="O2785:P2785"/>
    <mergeCell ref="D2786:H2786"/>
    <mergeCell ref="I2786:K2786"/>
    <mergeCell ref="L2786:N2786"/>
    <mergeCell ref="O2786:P2786"/>
    <mergeCell ref="D2783:H2783"/>
    <mergeCell ref="I2783:K2783"/>
    <mergeCell ref="L2783:N2783"/>
    <mergeCell ref="O2783:P2783"/>
    <mergeCell ref="D2784:H2784"/>
    <mergeCell ref="I2784:K2784"/>
    <mergeCell ref="L2784:N2784"/>
    <mergeCell ref="O2784:P2784"/>
    <mergeCell ref="D2781:H2781"/>
    <mergeCell ref="I2781:K2781"/>
    <mergeCell ref="L2781:N2781"/>
    <mergeCell ref="O2781:P2781"/>
    <mergeCell ref="D2782:H2782"/>
    <mergeCell ref="I2782:K2782"/>
    <mergeCell ref="L2782:N2782"/>
    <mergeCell ref="O2782:P2782"/>
    <mergeCell ref="D2779:H2779"/>
    <mergeCell ref="I2779:K2779"/>
    <mergeCell ref="L2779:N2779"/>
    <mergeCell ref="O2779:P2779"/>
    <mergeCell ref="D2780:H2780"/>
    <mergeCell ref="I2780:K2780"/>
    <mergeCell ref="L2780:N2780"/>
    <mergeCell ref="O2780:P2780"/>
    <mergeCell ref="D2777:H2777"/>
    <mergeCell ref="I2777:K2777"/>
    <mergeCell ref="L2777:N2777"/>
    <mergeCell ref="O2777:P2777"/>
    <mergeCell ref="D2778:H2778"/>
    <mergeCell ref="I2778:K2778"/>
    <mergeCell ref="L2778:N2778"/>
    <mergeCell ref="O2778:P2778"/>
    <mergeCell ref="D2775:H2775"/>
    <mergeCell ref="I2775:K2775"/>
    <mergeCell ref="L2775:N2775"/>
    <mergeCell ref="O2775:P2775"/>
    <mergeCell ref="D2776:H2776"/>
    <mergeCell ref="I2776:K2776"/>
    <mergeCell ref="L2776:N2776"/>
    <mergeCell ref="O2776:P2776"/>
    <mergeCell ref="D2773:H2773"/>
    <mergeCell ref="I2773:K2773"/>
    <mergeCell ref="L2773:N2773"/>
    <mergeCell ref="O2773:P2773"/>
    <mergeCell ref="D2774:H2774"/>
    <mergeCell ref="I2774:K2774"/>
    <mergeCell ref="L2774:N2774"/>
    <mergeCell ref="O2774:P2774"/>
    <mergeCell ref="D2771:H2771"/>
    <mergeCell ref="I2771:K2771"/>
    <mergeCell ref="L2771:N2771"/>
    <mergeCell ref="O2771:P2771"/>
    <mergeCell ref="D2772:H2772"/>
    <mergeCell ref="I2772:K2772"/>
    <mergeCell ref="L2772:N2772"/>
    <mergeCell ref="O2772:P2772"/>
    <mergeCell ref="D2769:H2769"/>
    <mergeCell ref="I2769:K2769"/>
    <mergeCell ref="L2769:N2769"/>
    <mergeCell ref="O2769:P2769"/>
    <mergeCell ref="D2770:H2770"/>
    <mergeCell ref="I2770:K2770"/>
    <mergeCell ref="L2770:N2770"/>
    <mergeCell ref="O2770:P2770"/>
    <mergeCell ref="D2767:H2767"/>
    <mergeCell ref="I2767:K2767"/>
    <mergeCell ref="L2767:N2767"/>
    <mergeCell ref="O2767:P2767"/>
    <mergeCell ref="D2768:H2768"/>
    <mergeCell ref="I2768:K2768"/>
    <mergeCell ref="L2768:N2768"/>
    <mergeCell ref="O2768:P2768"/>
    <mergeCell ref="D2765:H2765"/>
    <mergeCell ref="I2765:K2765"/>
    <mergeCell ref="L2765:N2765"/>
    <mergeCell ref="O2765:P2765"/>
    <mergeCell ref="D2766:H2766"/>
    <mergeCell ref="I2766:K2766"/>
    <mergeCell ref="L2766:N2766"/>
    <mergeCell ref="O2766:P2766"/>
    <mergeCell ref="D2763:H2763"/>
    <mergeCell ref="I2763:K2763"/>
    <mergeCell ref="L2763:N2763"/>
    <mergeCell ref="O2763:P2763"/>
    <mergeCell ref="D2764:H2764"/>
    <mergeCell ref="I2764:K2764"/>
    <mergeCell ref="L2764:N2764"/>
    <mergeCell ref="O2764:P2764"/>
    <mergeCell ref="C2761:H2761"/>
    <mergeCell ref="I2761:K2761"/>
    <mergeCell ref="L2761:N2761"/>
    <mergeCell ref="O2761:P2761"/>
    <mergeCell ref="C2762:H2762"/>
    <mergeCell ref="I2762:K2762"/>
    <mergeCell ref="L2762:N2762"/>
    <mergeCell ref="O2762:P2762"/>
    <mergeCell ref="D2759:H2759"/>
    <mergeCell ref="I2759:K2759"/>
    <mergeCell ref="L2759:N2759"/>
    <mergeCell ref="O2759:P2759"/>
    <mergeCell ref="D2760:H2760"/>
    <mergeCell ref="I2760:K2760"/>
    <mergeCell ref="L2760:N2760"/>
    <mergeCell ref="O2760:P2760"/>
    <mergeCell ref="D2757:H2757"/>
    <mergeCell ref="I2757:K2757"/>
    <mergeCell ref="L2757:N2757"/>
    <mergeCell ref="O2757:P2757"/>
    <mergeCell ref="D2758:H2758"/>
    <mergeCell ref="I2758:K2758"/>
    <mergeCell ref="L2758:N2758"/>
    <mergeCell ref="O2758:P2758"/>
    <mergeCell ref="D2755:H2755"/>
    <mergeCell ref="I2755:K2755"/>
    <mergeCell ref="L2755:N2755"/>
    <mergeCell ref="O2755:P2755"/>
    <mergeCell ref="D2756:H2756"/>
    <mergeCell ref="I2756:K2756"/>
    <mergeCell ref="L2756:N2756"/>
    <mergeCell ref="O2756:P2756"/>
    <mergeCell ref="D2753:H2753"/>
    <mergeCell ref="I2753:K2753"/>
    <mergeCell ref="L2753:N2753"/>
    <mergeCell ref="O2753:P2753"/>
    <mergeCell ref="D2754:H2754"/>
    <mergeCell ref="I2754:K2754"/>
    <mergeCell ref="L2754:N2754"/>
    <mergeCell ref="O2754:P2754"/>
    <mergeCell ref="D2751:H2751"/>
    <mergeCell ref="I2751:K2751"/>
    <mergeCell ref="L2751:N2751"/>
    <mergeCell ref="O2751:P2751"/>
    <mergeCell ref="D2752:H2752"/>
    <mergeCell ref="I2752:K2752"/>
    <mergeCell ref="L2752:N2752"/>
    <mergeCell ref="O2752:P2752"/>
    <mergeCell ref="D2749:H2749"/>
    <mergeCell ref="I2749:K2749"/>
    <mergeCell ref="L2749:N2749"/>
    <mergeCell ref="O2749:P2749"/>
    <mergeCell ref="D2750:H2750"/>
    <mergeCell ref="I2750:K2750"/>
    <mergeCell ref="L2750:N2750"/>
    <mergeCell ref="O2750:P2750"/>
    <mergeCell ref="D2747:H2747"/>
    <mergeCell ref="I2747:K2747"/>
    <mergeCell ref="L2747:N2747"/>
    <mergeCell ref="O2747:P2747"/>
    <mergeCell ref="D2748:H2748"/>
    <mergeCell ref="I2748:K2748"/>
    <mergeCell ref="L2748:N2748"/>
    <mergeCell ref="O2748:P2748"/>
    <mergeCell ref="D2745:H2745"/>
    <mergeCell ref="I2745:K2745"/>
    <mergeCell ref="L2745:N2745"/>
    <mergeCell ref="O2745:P2745"/>
    <mergeCell ref="D2746:H2746"/>
    <mergeCell ref="I2746:K2746"/>
    <mergeCell ref="L2746:N2746"/>
    <mergeCell ref="O2746:P2746"/>
    <mergeCell ref="D2743:H2743"/>
    <mergeCell ref="I2743:K2743"/>
    <mergeCell ref="L2743:N2743"/>
    <mergeCell ref="O2743:P2743"/>
    <mergeCell ref="D2744:H2744"/>
    <mergeCell ref="I2744:K2744"/>
    <mergeCell ref="L2744:N2744"/>
    <mergeCell ref="O2744:P2744"/>
    <mergeCell ref="D2741:H2741"/>
    <mergeCell ref="I2741:K2741"/>
    <mergeCell ref="L2741:N2741"/>
    <mergeCell ref="O2741:P2741"/>
    <mergeCell ref="D2742:H2742"/>
    <mergeCell ref="I2742:K2742"/>
    <mergeCell ref="L2742:N2742"/>
    <mergeCell ref="O2742:P2742"/>
    <mergeCell ref="D2739:H2739"/>
    <mergeCell ref="I2739:K2739"/>
    <mergeCell ref="L2739:N2739"/>
    <mergeCell ref="O2739:P2739"/>
    <mergeCell ref="D2740:H2740"/>
    <mergeCell ref="I2740:K2740"/>
    <mergeCell ref="L2740:N2740"/>
    <mergeCell ref="O2740:P2740"/>
    <mergeCell ref="D2737:H2737"/>
    <mergeCell ref="I2737:K2737"/>
    <mergeCell ref="L2737:N2737"/>
    <mergeCell ref="O2737:P2737"/>
    <mergeCell ref="D2738:H2738"/>
    <mergeCell ref="I2738:K2738"/>
    <mergeCell ref="L2738:N2738"/>
    <mergeCell ref="O2738:P2738"/>
    <mergeCell ref="D2735:H2735"/>
    <mergeCell ref="I2735:K2735"/>
    <mergeCell ref="L2735:N2735"/>
    <mergeCell ref="O2735:P2735"/>
    <mergeCell ref="D2736:H2736"/>
    <mergeCell ref="I2736:K2736"/>
    <mergeCell ref="L2736:N2736"/>
    <mergeCell ref="O2736:P2736"/>
    <mergeCell ref="D2733:H2733"/>
    <mergeCell ref="I2733:K2733"/>
    <mergeCell ref="L2733:N2733"/>
    <mergeCell ref="O2733:P2733"/>
    <mergeCell ref="D2734:H2734"/>
    <mergeCell ref="I2734:K2734"/>
    <mergeCell ref="L2734:N2734"/>
    <mergeCell ref="O2734:P2734"/>
    <mergeCell ref="D2731:H2731"/>
    <mergeCell ref="I2731:K2731"/>
    <mergeCell ref="L2731:N2731"/>
    <mergeCell ref="O2731:P2731"/>
    <mergeCell ref="D2732:H2732"/>
    <mergeCell ref="I2732:K2732"/>
    <mergeCell ref="L2732:N2732"/>
    <mergeCell ref="O2732:P2732"/>
    <mergeCell ref="D2729:H2729"/>
    <mergeCell ref="I2729:K2729"/>
    <mergeCell ref="L2729:N2729"/>
    <mergeCell ref="O2729:P2729"/>
    <mergeCell ref="D2730:H2730"/>
    <mergeCell ref="I2730:K2730"/>
    <mergeCell ref="L2730:N2730"/>
    <mergeCell ref="O2730:P2730"/>
    <mergeCell ref="D2727:H2727"/>
    <mergeCell ref="I2727:K2727"/>
    <mergeCell ref="L2727:N2727"/>
    <mergeCell ref="O2727:P2727"/>
    <mergeCell ref="D2728:H2728"/>
    <mergeCell ref="I2728:K2728"/>
    <mergeCell ref="L2728:N2728"/>
    <mergeCell ref="O2728:P2728"/>
    <mergeCell ref="D2725:H2725"/>
    <mergeCell ref="I2725:K2725"/>
    <mergeCell ref="L2725:N2725"/>
    <mergeCell ref="O2725:P2725"/>
    <mergeCell ref="D2726:H2726"/>
    <mergeCell ref="I2726:K2726"/>
    <mergeCell ref="L2726:N2726"/>
    <mergeCell ref="O2726:P2726"/>
    <mergeCell ref="D2723:H2723"/>
    <mergeCell ref="I2723:K2723"/>
    <mergeCell ref="L2723:N2723"/>
    <mergeCell ref="O2723:P2723"/>
    <mergeCell ref="D2724:H2724"/>
    <mergeCell ref="I2724:K2724"/>
    <mergeCell ref="L2724:N2724"/>
    <mergeCell ref="O2724:P2724"/>
    <mergeCell ref="D2721:H2721"/>
    <mergeCell ref="I2721:K2721"/>
    <mergeCell ref="L2721:N2721"/>
    <mergeCell ref="O2721:P2721"/>
    <mergeCell ref="D2722:H2722"/>
    <mergeCell ref="I2722:K2722"/>
    <mergeCell ref="L2722:N2722"/>
    <mergeCell ref="O2722:P2722"/>
    <mergeCell ref="D2719:H2719"/>
    <mergeCell ref="I2719:K2719"/>
    <mergeCell ref="L2719:N2719"/>
    <mergeCell ref="O2719:P2719"/>
    <mergeCell ref="D2720:H2720"/>
    <mergeCell ref="I2720:K2720"/>
    <mergeCell ref="L2720:N2720"/>
    <mergeCell ref="O2720:P2720"/>
    <mergeCell ref="D2717:H2717"/>
    <mergeCell ref="I2717:K2717"/>
    <mergeCell ref="L2717:N2717"/>
    <mergeCell ref="O2717:P2717"/>
    <mergeCell ref="D2718:H2718"/>
    <mergeCell ref="I2718:K2718"/>
    <mergeCell ref="L2718:N2718"/>
    <mergeCell ref="O2718:P2718"/>
    <mergeCell ref="D2715:H2715"/>
    <mergeCell ref="I2715:K2715"/>
    <mergeCell ref="L2715:N2715"/>
    <mergeCell ref="O2715:P2715"/>
    <mergeCell ref="D2716:H2716"/>
    <mergeCell ref="I2716:K2716"/>
    <mergeCell ref="L2716:N2716"/>
    <mergeCell ref="O2716:P2716"/>
    <mergeCell ref="D2713:H2713"/>
    <mergeCell ref="I2713:K2713"/>
    <mergeCell ref="L2713:N2713"/>
    <mergeCell ref="O2713:P2713"/>
    <mergeCell ref="D2714:H2714"/>
    <mergeCell ref="I2714:K2714"/>
    <mergeCell ref="L2714:N2714"/>
    <mergeCell ref="O2714:P2714"/>
    <mergeCell ref="D2711:H2711"/>
    <mergeCell ref="I2711:K2711"/>
    <mergeCell ref="L2711:N2711"/>
    <mergeCell ref="O2711:P2711"/>
    <mergeCell ref="D2712:H2712"/>
    <mergeCell ref="I2712:K2712"/>
    <mergeCell ref="L2712:N2712"/>
    <mergeCell ref="O2712:P2712"/>
    <mergeCell ref="D2709:H2709"/>
    <mergeCell ref="I2709:K2709"/>
    <mergeCell ref="L2709:N2709"/>
    <mergeCell ref="O2709:P2709"/>
    <mergeCell ref="D2710:H2710"/>
    <mergeCell ref="I2710:K2710"/>
    <mergeCell ref="L2710:N2710"/>
    <mergeCell ref="O2710:P2710"/>
    <mergeCell ref="D2707:H2707"/>
    <mergeCell ref="I2707:K2707"/>
    <mergeCell ref="L2707:N2707"/>
    <mergeCell ref="O2707:P2707"/>
    <mergeCell ref="D2708:H2708"/>
    <mergeCell ref="I2708:K2708"/>
    <mergeCell ref="L2708:N2708"/>
    <mergeCell ref="O2708:P2708"/>
    <mergeCell ref="D2705:H2705"/>
    <mergeCell ref="I2705:K2705"/>
    <mergeCell ref="L2705:N2705"/>
    <mergeCell ref="O2705:P2705"/>
    <mergeCell ref="D2706:H2706"/>
    <mergeCell ref="I2706:K2706"/>
    <mergeCell ref="L2706:N2706"/>
    <mergeCell ref="O2706:P2706"/>
    <mergeCell ref="D2703:H2703"/>
    <mergeCell ref="I2703:K2703"/>
    <mergeCell ref="L2703:N2703"/>
    <mergeCell ref="O2703:P2703"/>
    <mergeCell ref="D2704:H2704"/>
    <mergeCell ref="I2704:K2704"/>
    <mergeCell ref="L2704:N2704"/>
    <mergeCell ref="O2704:P2704"/>
    <mergeCell ref="D2701:H2701"/>
    <mergeCell ref="I2701:K2701"/>
    <mergeCell ref="L2701:N2701"/>
    <mergeCell ref="O2701:P2701"/>
    <mergeCell ref="D2702:H2702"/>
    <mergeCell ref="I2702:K2702"/>
    <mergeCell ref="L2702:N2702"/>
    <mergeCell ref="O2702:P2702"/>
    <mergeCell ref="D2699:H2699"/>
    <mergeCell ref="I2699:K2699"/>
    <mergeCell ref="L2699:N2699"/>
    <mergeCell ref="O2699:P2699"/>
    <mergeCell ref="D2700:H2700"/>
    <mergeCell ref="I2700:K2700"/>
    <mergeCell ref="L2700:N2700"/>
    <mergeCell ref="O2700:P2700"/>
    <mergeCell ref="D2697:H2697"/>
    <mergeCell ref="I2697:K2697"/>
    <mergeCell ref="L2697:N2697"/>
    <mergeCell ref="O2697:P2697"/>
    <mergeCell ref="D2698:H2698"/>
    <mergeCell ref="I2698:K2698"/>
    <mergeCell ref="L2698:N2698"/>
    <mergeCell ref="O2698:P2698"/>
    <mergeCell ref="D2695:H2695"/>
    <mergeCell ref="I2695:K2695"/>
    <mergeCell ref="L2695:N2695"/>
    <mergeCell ref="O2695:P2695"/>
    <mergeCell ref="D2696:H2696"/>
    <mergeCell ref="I2696:K2696"/>
    <mergeCell ref="L2696:N2696"/>
    <mergeCell ref="O2696:P2696"/>
    <mergeCell ref="D2693:H2693"/>
    <mergeCell ref="I2693:K2693"/>
    <mergeCell ref="L2693:N2693"/>
    <mergeCell ref="O2693:P2693"/>
    <mergeCell ref="D2694:H2694"/>
    <mergeCell ref="I2694:K2694"/>
    <mergeCell ref="L2694:N2694"/>
    <mergeCell ref="O2694:P2694"/>
    <mergeCell ref="D2691:H2691"/>
    <mergeCell ref="I2691:K2691"/>
    <mergeCell ref="L2691:N2691"/>
    <mergeCell ref="O2691:P2691"/>
    <mergeCell ref="D2692:H2692"/>
    <mergeCell ref="I2692:K2692"/>
    <mergeCell ref="L2692:N2692"/>
    <mergeCell ref="O2692:P2692"/>
    <mergeCell ref="D2689:H2689"/>
    <mergeCell ref="I2689:K2689"/>
    <mergeCell ref="L2689:N2689"/>
    <mergeCell ref="O2689:P2689"/>
    <mergeCell ref="D2690:H2690"/>
    <mergeCell ref="I2690:K2690"/>
    <mergeCell ref="L2690:N2690"/>
    <mergeCell ref="O2690:P2690"/>
    <mergeCell ref="D2687:H2687"/>
    <mergeCell ref="I2687:K2687"/>
    <mergeCell ref="L2687:N2687"/>
    <mergeCell ref="O2687:P2687"/>
    <mergeCell ref="D2688:H2688"/>
    <mergeCell ref="I2688:K2688"/>
    <mergeCell ref="L2688:N2688"/>
    <mergeCell ref="O2688:P2688"/>
    <mergeCell ref="D2685:H2685"/>
    <mergeCell ref="I2685:K2685"/>
    <mergeCell ref="L2685:N2685"/>
    <mergeCell ref="O2685:P2685"/>
    <mergeCell ref="D2686:H2686"/>
    <mergeCell ref="I2686:K2686"/>
    <mergeCell ref="L2686:N2686"/>
    <mergeCell ref="O2686:P2686"/>
    <mergeCell ref="D2683:H2683"/>
    <mergeCell ref="I2683:K2683"/>
    <mergeCell ref="L2683:N2683"/>
    <mergeCell ref="O2683:P2683"/>
    <mergeCell ref="D2684:H2684"/>
    <mergeCell ref="I2684:K2684"/>
    <mergeCell ref="L2684:N2684"/>
    <mergeCell ref="O2684:P2684"/>
    <mergeCell ref="D2681:H2681"/>
    <mergeCell ref="I2681:K2681"/>
    <mergeCell ref="L2681:N2681"/>
    <mergeCell ref="O2681:P2681"/>
    <mergeCell ref="D2682:H2682"/>
    <mergeCell ref="I2682:K2682"/>
    <mergeCell ref="L2682:N2682"/>
    <mergeCell ref="O2682:P2682"/>
    <mergeCell ref="D2679:H2679"/>
    <mergeCell ref="I2679:K2679"/>
    <mergeCell ref="L2679:N2679"/>
    <mergeCell ref="O2679:P2679"/>
    <mergeCell ref="D2680:H2680"/>
    <mergeCell ref="I2680:K2680"/>
    <mergeCell ref="L2680:N2680"/>
    <mergeCell ref="O2680:P2680"/>
    <mergeCell ref="D2677:H2677"/>
    <mergeCell ref="I2677:K2677"/>
    <mergeCell ref="L2677:N2677"/>
    <mergeCell ref="O2677:P2677"/>
    <mergeCell ref="D2678:H2678"/>
    <mergeCell ref="I2678:K2678"/>
    <mergeCell ref="L2678:N2678"/>
    <mergeCell ref="O2678:P2678"/>
    <mergeCell ref="D2675:H2675"/>
    <mergeCell ref="I2675:K2675"/>
    <mergeCell ref="L2675:N2675"/>
    <mergeCell ref="O2675:P2675"/>
    <mergeCell ref="D2676:H2676"/>
    <mergeCell ref="I2676:K2676"/>
    <mergeCell ref="L2676:N2676"/>
    <mergeCell ref="O2676:P2676"/>
    <mergeCell ref="D2673:H2673"/>
    <mergeCell ref="I2673:K2673"/>
    <mergeCell ref="L2673:N2673"/>
    <mergeCell ref="O2673:P2673"/>
    <mergeCell ref="D2674:H2674"/>
    <mergeCell ref="I2674:K2674"/>
    <mergeCell ref="L2674:N2674"/>
    <mergeCell ref="O2674:P2674"/>
    <mergeCell ref="D2671:H2671"/>
    <mergeCell ref="I2671:K2671"/>
    <mergeCell ref="L2671:N2671"/>
    <mergeCell ref="O2671:P2671"/>
    <mergeCell ref="D2672:H2672"/>
    <mergeCell ref="I2672:K2672"/>
    <mergeCell ref="L2672:N2672"/>
    <mergeCell ref="O2672:P2672"/>
    <mergeCell ref="D2669:H2669"/>
    <mergeCell ref="I2669:K2669"/>
    <mergeCell ref="L2669:N2669"/>
    <mergeCell ref="O2669:P2669"/>
    <mergeCell ref="D2670:H2670"/>
    <mergeCell ref="I2670:K2670"/>
    <mergeCell ref="L2670:N2670"/>
    <mergeCell ref="O2670:P2670"/>
    <mergeCell ref="D2667:H2667"/>
    <mergeCell ref="I2667:K2667"/>
    <mergeCell ref="L2667:N2667"/>
    <mergeCell ref="O2667:P2667"/>
    <mergeCell ref="D2668:H2668"/>
    <mergeCell ref="I2668:K2668"/>
    <mergeCell ref="L2668:N2668"/>
    <mergeCell ref="O2668:P2668"/>
    <mergeCell ref="D2665:H2665"/>
    <mergeCell ref="I2665:K2665"/>
    <mergeCell ref="L2665:N2665"/>
    <mergeCell ref="O2665:P2665"/>
    <mergeCell ref="D2666:H2666"/>
    <mergeCell ref="I2666:K2666"/>
    <mergeCell ref="L2666:N2666"/>
    <mergeCell ref="O2666:P2666"/>
    <mergeCell ref="D2663:H2663"/>
    <mergeCell ref="I2663:K2663"/>
    <mergeCell ref="L2663:N2663"/>
    <mergeCell ref="O2663:P2663"/>
    <mergeCell ref="D2664:H2664"/>
    <mergeCell ref="I2664:K2664"/>
    <mergeCell ref="L2664:N2664"/>
    <mergeCell ref="O2664:P2664"/>
    <mergeCell ref="D2661:H2661"/>
    <mergeCell ref="I2661:K2661"/>
    <mergeCell ref="L2661:N2661"/>
    <mergeCell ref="O2661:P2661"/>
    <mergeCell ref="D2662:H2662"/>
    <mergeCell ref="I2662:K2662"/>
    <mergeCell ref="L2662:N2662"/>
    <mergeCell ref="O2662:P2662"/>
    <mergeCell ref="D2659:H2659"/>
    <mergeCell ref="I2659:K2659"/>
    <mergeCell ref="L2659:N2659"/>
    <mergeCell ref="O2659:P2659"/>
    <mergeCell ref="D2660:H2660"/>
    <mergeCell ref="I2660:K2660"/>
    <mergeCell ref="L2660:N2660"/>
    <mergeCell ref="O2660:P2660"/>
    <mergeCell ref="D2657:H2657"/>
    <mergeCell ref="I2657:K2657"/>
    <mergeCell ref="L2657:N2657"/>
    <mergeCell ref="O2657:P2657"/>
    <mergeCell ref="D2658:H2658"/>
    <mergeCell ref="I2658:K2658"/>
    <mergeCell ref="L2658:N2658"/>
    <mergeCell ref="O2658:P2658"/>
    <mergeCell ref="D2655:H2655"/>
    <mergeCell ref="I2655:K2655"/>
    <mergeCell ref="L2655:N2655"/>
    <mergeCell ref="O2655:P2655"/>
    <mergeCell ref="D2656:H2656"/>
    <mergeCell ref="I2656:K2656"/>
    <mergeCell ref="L2656:N2656"/>
    <mergeCell ref="O2656:P2656"/>
    <mergeCell ref="D2653:H2653"/>
    <mergeCell ref="I2653:K2653"/>
    <mergeCell ref="L2653:N2653"/>
    <mergeCell ref="O2653:P2653"/>
    <mergeCell ref="D2654:H2654"/>
    <mergeCell ref="I2654:K2654"/>
    <mergeCell ref="L2654:N2654"/>
    <mergeCell ref="O2654:P2654"/>
    <mergeCell ref="D2651:H2651"/>
    <mergeCell ref="I2651:K2651"/>
    <mergeCell ref="L2651:N2651"/>
    <mergeCell ref="O2651:P2651"/>
    <mergeCell ref="D2652:H2652"/>
    <mergeCell ref="I2652:K2652"/>
    <mergeCell ref="L2652:N2652"/>
    <mergeCell ref="O2652:P2652"/>
    <mergeCell ref="D2649:H2649"/>
    <mergeCell ref="I2649:K2649"/>
    <mergeCell ref="L2649:N2649"/>
    <mergeCell ref="O2649:P2649"/>
    <mergeCell ref="D2650:H2650"/>
    <mergeCell ref="I2650:K2650"/>
    <mergeCell ref="L2650:N2650"/>
    <mergeCell ref="O2650:P2650"/>
    <mergeCell ref="D2647:H2647"/>
    <mergeCell ref="I2647:K2647"/>
    <mergeCell ref="L2647:N2647"/>
    <mergeCell ref="O2647:P2647"/>
    <mergeCell ref="D2648:H2648"/>
    <mergeCell ref="I2648:K2648"/>
    <mergeCell ref="L2648:N2648"/>
    <mergeCell ref="O2648:P2648"/>
    <mergeCell ref="D2645:H2645"/>
    <mergeCell ref="I2645:K2645"/>
    <mergeCell ref="L2645:N2645"/>
    <mergeCell ref="O2645:P2645"/>
    <mergeCell ref="D2646:H2646"/>
    <mergeCell ref="I2646:K2646"/>
    <mergeCell ref="L2646:N2646"/>
    <mergeCell ref="O2646:P2646"/>
    <mergeCell ref="D2643:H2643"/>
    <mergeCell ref="I2643:K2643"/>
    <mergeCell ref="L2643:N2643"/>
    <mergeCell ref="O2643:P2643"/>
    <mergeCell ref="D2644:H2644"/>
    <mergeCell ref="I2644:K2644"/>
    <mergeCell ref="L2644:N2644"/>
    <mergeCell ref="O2644:P2644"/>
    <mergeCell ref="D2641:H2641"/>
    <mergeCell ref="I2641:K2641"/>
    <mergeCell ref="L2641:N2641"/>
    <mergeCell ref="O2641:P2641"/>
    <mergeCell ref="D2642:H2642"/>
    <mergeCell ref="I2642:K2642"/>
    <mergeCell ref="L2642:N2642"/>
    <mergeCell ref="O2642:P2642"/>
    <mergeCell ref="D2639:H2639"/>
    <mergeCell ref="I2639:K2639"/>
    <mergeCell ref="L2639:N2639"/>
    <mergeCell ref="O2639:P2639"/>
    <mergeCell ref="D2640:H2640"/>
    <mergeCell ref="I2640:K2640"/>
    <mergeCell ref="L2640:N2640"/>
    <mergeCell ref="O2640:P2640"/>
    <mergeCell ref="D2637:H2637"/>
    <mergeCell ref="I2637:K2637"/>
    <mergeCell ref="L2637:N2637"/>
    <mergeCell ref="O2637:P2637"/>
    <mergeCell ref="D2638:H2638"/>
    <mergeCell ref="I2638:K2638"/>
    <mergeCell ref="L2638:N2638"/>
    <mergeCell ref="O2638:P2638"/>
    <mergeCell ref="D2635:H2635"/>
    <mergeCell ref="I2635:K2635"/>
    <mergeCell ref="L2635:N2635"/>
    <mergeCell ref="O2635:P2635"/>
    <mergeCell ref="D2636:H2636"/>
    <mergeCell ref="I2636:K2636"/>
    <mergeCell ref="L2636:N2636"/>
    <mergeCell ref="O2636:P2636"/>
    <mergeCell ref="D2633:H2633"/>
    <mergeCell ref="I2633:K2633"/>
    <mergeCell ref="L2633:N2633"/>
    <mergeCell ref="O2633:P2633"/>
    <mergeCell ref="D2634:H2634"/>
    <mergeCell ref="I2634:K2634"/>
    <mergeCell ref="L2634:N2634"/>
    <mergeCell ref="O2634:P2634"/>
    <mergeCell ref="D2631:H2631"/>
    <mergeCell ref="I2631:K2631"/>
    <mergeCell ref="L2631:N2631"/>
    <mergeCell ref="O2631:P2631"/>
    <mergeCell ref="D2632:H2632"/>
    <mergeCell ref="I2632:K2632"/>
    <mergeCell ref="L2632:N2632"/>
    <mergeCell ref="O2632:P2632"/>
    <mergeCell ref="D2629:H2629"/>
    <mergeCell ref="I2629:K2629"/>
    <mergeCell ref="L2629:N2629"/>
    <mergeCell ref="O2629:P2629"/>
    <mergeCell ref="D2630:H2630"/>
    <mergeCell ref="I2630:K2630"/>
    <mergeCell ref="L2630:N2630"/>
    <mergeCell ref="O2630:P2630"/>
    <mergeCell ref="D2627:H2627"/>
    <mergeCell ref="I2627:K2627"/>
    <mergeCell ref="L2627:N2627"/>
    <mergeCell ref="O2627:P2627"/>
    <mergeCell ref="D2628:H2628"/>
    <mergeCell ref="I2628:K2628"/>
    <mergeCell ref="L2628:N2628"/>
    <mergeCell ref="O2628:P2628"/>
    <mergeCell ref="D2625:H2625"/>
    <mergeCell ref="I2625:K2625"/>
    <mergeCell ref="L2625:N2625"/>
    <mergeCell ref="O2625:P2625"/>
    <mergeCell ref="D2626:H2626"/>
    <mergeCell ref="I2626:K2626"/>
    <mergeCell ref="L2626:N2626"/>
    <mergeCell ref="O2626:P2626"/>
    <mergeCell ref="D2623:H2623"/>
    <mergeCell ref="I2623:K2623"/>
    <mergeCell ref="L2623:N2623"/>
    <mergeCell ref="O2623:P2623"/>
    <mergeCell ref="D2624:H2624"/>
    <mergeCell ref="I2624:K2624"/>
    <mergeCell ref="L2624:N2624"/>
    <mergeCell ref="O2624:P2624"/>
    <mergeCell ref="D2621:H2621"/>
    <mergeCell ref="I2621:K2621"/>
    <mergeCell ref="L2621:N2621"/>
    <mergeCell ref="O2621:P2621"/>
    <mergeCell ref="D2622:H2622"/>
    <mergeCell ref="I2622:K2622"/>
    <mergeCell ref="L2622:N2622"/>
    <mergeCell ref="O2622:P2622"/>
    <mergeCell ref="D2619:H2619"/>
    <mergeCell ref="I2619:K2619"/>
    <mergeCell ref="L2619:N2619"/>
    <mergeCell ref="O2619:P2619"/>
    <mergeCell ref="D2620:H2620"/>
    <mergeCell ref="I2620:K2620"/>
    <mergeCell ref="L2620:N2620"/>
    <mergeCell ref="O2620:P2620"/>
    <mergeCell ref="D2617:H2617"/>
    <mergeCell ref="I2617:K2617"/>
    <mergeCell ref="L2617:N2617"/>
    <mergeCell ref="O2617:P2617"/>
    <mergeCell ref="D2618:H2618"/>
    <mergeCell ref="I2618:K2618"/>
    <mergeCell ref="L2618:N2618"/>
    <mergeCell ref="O2618:P2618"/>
    <mergeCell ref="D2615:H2615"/>
    <mergeCell ref="I2615:K2615"/>
    <mergeCell ref="L2615:N2615"/>
    <mergeCell ref="O2615:P2615"/>
    <mergeCell ref="D2616:H2616"/>
    <mergeCell ref="I2616:K2616"/>
    <mergeCell ref="L2616:N2616"/>
    <mergeCell ref="O2616:P2616"/>
    <mergeCell ref="D2613:H2613"/>
    <mergeCell ref="I2613:K2613"/>
    <mergeCell ref="L2613:N2613"/>
    <mergeCell ref="O2613:P2613"/>
    <mergeCell ref="D2614:H2614"/>
    <mergeCell ref="I2614:K2614"/>
    <mergeCell ref="L2614:N2614"/>
    <mergeCell ref="O2614:P2614"/>
    <mergeCell ref="D2611:H2611"/>
    <mergeCell ref="I2611:K2611"/>
    <mergeCell ref="L2611:N2611"/>
    <mergeCell ref="O2611:P2611"/>
    <mergeCell ref="D2612:H2612"/>
    <mergeCell ref="I2612:K2612"/>
    <mergeCell ref="L2612:N2612"/>
    <mergeCell ref="O2612:P2612"/>
    <mergeCell ref="D2609:H2609"/>
    <mergeCell ref="I2609:K2609"/>
    <mergeCell ref="L2609:N2609"/>
    <mergeCell ref="O2609:P2609"/>
    <mergeCell ref="D2610:H2610"/>
    <mergeCell ref="I2610:K2610"/>
    <mergeCell ref="L2610:N2610"/>
    <mergeCell ref="O2610:P2610"/>
    <mergeCell ref="D2607:H2607"/>
    <mergeCell ref="I2607:K2607"/>
    <mergeCell ref="L2607:N2607"/>
    <mergeCell ref="O2607:P2607"/>
    <mergeCell ref="D2608:H2608"/>
    <mergeCell ref="I2608:K2608"/>
    <mergeCell ref="L2608:N2608"/>
    <mergeCell ref="O2608:P2608"/>
    <mergeCell ref="D2605:H2605"/>
    <mergeCell ref="I2605:K2605"/>
    <mergeCell ref="L2605:N2605"/>
    <mergeCell ref="O2605:P2605"/>
    <mergeCell ref="D2606:H2606"/>
    <mergeCell ref="I2606:K2606"/>
    <mergeCell ref="L2606:N2606"/>
    <mergeCell ref="O2606:P2606"/>
    <mergeCell ref="D2603:H2603"/>
    <mergeCell ref="I2603:K2603"/>
    <mergeCell ref="L2603:N2603"/>
    <mergeCell ref="O2603:P2603"/>
    <mergeCell ref="D2604:H2604"/>
    <mergeCell ref="I2604:K2604"/>
    <mergeCell ref="L2604:N2604"/>
    <mergeCell ref="O2604:P2604"/>
    <mergeCell ref="D2601:H2601"/>
    <mergeCell ref="I2601:K2601"/>
    <mergeCell ref="L2601:N2601"/>
    <mergeCell ref="O2601:P2601"/>
    <mergeCell ref="D2602:H2602"/>
    <mergeCell ref="I2602:K2602"/>
    <mergeCell ref="L2602:N2602"/>
    <mergeCell ref="O2602:P2602"/>
    <mergeCell ref="D2599:H2599"/>
    <mergeCell ref="I2599:K2599"/>
    <mergeCell ref="L2599:N2599"/>
    <mergeCell ref="O2599:P2599"/>
    <mergeCell ref="D2600:H2600"/>
    <mergeCell ref="I2600:K2600"/>
    <mergeCell ref="L2600:N2600"/>
    <mergeCell ref="O2600:P2600"/>
    <mergeCell ref="D2597:H2597"/>
    <mergeCell ref="I2597:K2597"/>
    <mergeCell ref="L2597:N2597"/>
    <mergeCell ref="O2597:P2597"/>
    <mergeCell ref="D2598:H2598"/>
    <mergeCell ref="I2598:K2598"/>
    <mergeCell ref="L2598:N2598"/>
    <mergeCell ref="O2598:P2598"/>
    <mergeCell ref="D2595:H2595"/>
    <mergeCell ref="I2595:K2595"/>
    <mergeCell ref="L2595:N2595"/>
    <mergeCell ref="O2595:P2595"/>
    <mergeCell ref="D2596:H2596"/>
    <mergeCell ref="I2596:K2596"/>
    <mergeCell ref="L2596:N2596"/>
    <mergeCell ref="O2596:P2596"/>
    <mergeCell ref="D2593:H2593"/>
    <mergeCell ref="I2593:K2593"/>
    <mergeCell ref="L2593:N2593"/>
    <mergeCell ref="O2593:P2593"/>
    <mergeCell ref="D2594:H2594"/>
    <mergeCell ref="I2594:K2594"/>
    <mergeCell ref="L2594:N2594"/>
    <mergeCell ref="O2594:P2594"/>
    <mergeCell ref="D2591:H2591"/>
    <mergeCell ref="I2591:K2591"/>
    <mergeCell ref="L2591:N2591"/>
    <mergeCell ref="O2591:P2591"/>
    <mergeCell ref="D2592:H2592"/>
    <mergeCell ref="I2592:K2592"/>
    <mergeCell ref="L2592:N2592"/>
    <mergeCell ref="O2592:P2592"/>
    <mergeCell ref="D2589:H2589"/>
    <mergeCell ref="I2589:K2589"/>
    <mergeCell ref="L2589:N2589"/>
    <mergeCell ref="O2589:P2589"/>
    <mergeCell ref="D2590:H2590"/>
    <mergeCell ref="I2590:K2590"/>
    <mergeCell ref="L2590:N2590"/>
    <mergeCell ref="O2590:P2590"/>
    <mergeCell ref="D2587:H2587"/>
    <mergeCell ref="I2587:K2587"/>
    <mergeCell ref="L2587:N2587"/>
    <mergeCell ref="O2587:P2587"/>
    <mergeCell ref="D2588:H2588"/>
    <mergeCell ref="I2588:K2588"/>
    <mergeCell ref="L2588:N2588"/>
    <mergeCell ref="O2588:P2588"/>
    <mergeCell ref="D2585:H2585"/>
    <mergeCell ref="I2585:K2585"/>
    <mergeCell ref="L2585:N2585"/>
    <mergeCell ref="O2585:P2585"/>
    <mergeCell ref="D2586:H2586"/>
    <mergeCell ref="I2586:K2586"/>
    <mergeCell ref="L2586:N2586"/>
    <mergeCell ref="O2586:P2586"/>
    <mergeCell ref="D2583:H2583"/>
    <mergeCell ref="I2583:K2583"/>
    <mergeCell ref="L2583:N2583"/>
    <mergeCell ref="O2583:P2583"/>
    <mergeCell ref="D2584:H2584"/>
    <mergeCell ref="I2584:K2584"/>
    <mergeCell ref="L2584:N2584"/>
    <mergeCell ref="O2584:P2584"/>
    <mergeCell ref="D2581:H2581"/>
    <mergeCell ref="I2581:K2581"/>
    <mergeCell ref="L2581:N2581"/>
    <mergeCell ref="O2581:P2581"/>
    <mergeCell ref="D2582:H2582"/>
    <mergeCell ref="I2582:K2582"/>
    <mergeCell ref="L2582:N2582"/>
    <mergeCell ref="O2582:P2582"/>
    <mergeCell ref="D2579:H2579"/>
    <mergeCell ref="I2579:K2579"/>
    <mergeCell ref="L2579:N2579"/>
    <mergeCell ref="O2579:P2579"/>
    <mergeCell ref="D2580:H2580"/>
    <mergeCell ref="I2580:K2580"/>
    <mergeCell ref="L2580:N2580"/>
    <mergeCell ref="O2580:P2580"/>
    <mergeCell ref="D2577:H2577"/>
    <mergeCell ref="I2577:K2577"/>
    <mergeCell ref="L2577:N2577"/>
    <mergeCell ref="O2577:P2577"/>
    <mergeCell ref="D2578:H2578"/>
    <mergeCell ref="I2578:K2578"/>
    <mergeCell ref="L2578:N2578"/>
    <mergeCell ref="O2578:P2578"/>
    <mergeCell ref="D2575:H2575"/>
    <mergeCell ref="I2575:K2575"/>
    <mergeCell ref="L2575:N2575"/>
    <mergeCell ref="O2575:P2575"/>
    <mergeCell ref="D2576:H2576"/>
    <mergeCell ref="I2576:K2576"/>
    <mergeCell ref="L2576:N2576"/>
    <mergeCell ref="O2576:P2576"/>
    <mergeCell ref="D2573:H2573"/>
    <mergeCell ref="I2573:K2573"/>
    <mergeCell ref="L2573:N2573"/>
    <mergeCell ref="O2573:P2573"/>
    <mergeCell ref="D2574:H2574"/>
    <mergeCell ref="I2574:K2574"/>
    <mergeCell ref="L2574:N2574"/>
    <mergeCell ref="O2574:P2574"/>
    <mergeCell ref="D2571:H2571"/>
    <mergeCell ref="I2571:K2571"/>
    <mergeCell ref="L2571:N2571"/>
    <mergeCell ref="O2571:P2571"/>
    <mergeCell ref="D2572:H2572"/>
    <mergeCell ref="I2572:K2572"/>
    <mergeCell ref="L2572:N2572"/>
    <mergeCell ref="O2572:P2572"/>
    <mergeCell ref="D2569:H2569"/>
    <mergeCell ref="I2569:K2569"/>
    <mergeCell ref="L2569:N2569"/>
    <mergeCell ref="O2569:P2569"/>
    <mergeCell ref="D2570:H2570"/>
    <mergeCell ref="I2570:K2570"/>
    <mergeCell ref="L2570:N2570"/>
    <mergeCell ref="O2570:P2570"/>
    <mergeCell ref="D2567:H2567"/>
    <mergeCell ref="I2567:K2567"/>
    <mergeCell ref="L2567:N2567"/>
    <mergeCell ref="O2567:P2567"/>
    <mergeCell ref="D2568:H2568"/>
    <mergeCell ref="I2568:K2568"/>
    <mergeCell ref="L2568:N2568"/>
    <mergeCell ref="O2568:P2568"/>
    <mergeCell ref="D2565:H2565"/>
    <mergeCell ref="I2565:K2565"/>
    <mergeCell ref="L2565:N2565"/>
    <mergeCell ref="O2565:P2565"/>
    <mergeCell ref="D2566:H2566"/>
    <mergeCell ref="I2566:K2566"/>
    <mergeCell ref="L2566:N2566"/>
    <mergeCell ref="O2566:P2566"/>
    <mergeCell ref="D2563:H2563"/>
    <mergeCell ref="I2563:K2563"/>
    <mergeCell ref="L2563:N2563"/>
    <mergeCell ref="O2563:P2563"/>
    <mergeCell ref="D2564:H2564"/>
    <mergeCell ref="I2564:K2564"/>
    <mergeCell ref="L2564:N2564"/>
    <mergeCell ref="O2564:P2564"/>
    <mergeCell ref="D2561:H2561"/>
    <mergeCell ref="I2561:K2561"/>
    <mergeCell ref="L2561:N2561"/>
    <mergeCell ref="O2561:P2561"/>
    <mergeCell ref="D2562:H2562"/>
    <mergeCell ref="I2562:K2562"/>
    <mergeCell ref="L2562:N2562"/>
    <mergeCell ref="O2562:P2562"/>
    <mergeCell ref="D2559:H2559"/>
    <mergeCell ref="I2559:K2559"/>
    <mergeCell ref="L2559:N2559"/>
    <mergeCell ref="O2559:P2559"/>
    <mergeCell ref="D2560:H2560"/>
    <mergeCell ref="I2560:K2560"/>
    <mergeCell ref="L2560:N2560"/>
    <mergeCell ref="O2560:P2560"/>
    <mergeCell ref="D2557:H2557"/>
    <mergeCell ref="I2557:K2557"/>
    <mergeCell ref="L2557:N2557"/>
    <mergeCell ref="O2557:P2557"/>
    <mergeCell ref="D2558:H2558"/>
    <mergeCell ref="I2558:K2558"/>
    <mergeCell ref="L2558:N2558"/>
    <mergeCell ref="O2558:P2558"/>
    <mergeCell ref="D2555:H2555"/>
    <mergeCell ref="I2555:K2555"/>
    <mergeCell ref="L2555:N2555"/>
    <mergeCell ref="O2555:P2555"/>
    <mergeCell ref="D2556:H2556"/>
    <mergeCell ref="I2556:K2556"/>
    <mergeCell ref="L2556:N2556"/>
    <mergeCell ref="O2556:P2556"/>
    <mergeCell ref="D2553:H2553"/>
    <mergeCell ref="I2553:K2553"/>
    <mergeCell ref="L2553:N2553"/>
    <mergeCell ref="O2553:P2553"/>
    <mergeCell ref="D2554:H2554"/>
    <mergeCell ref="I2554:K2554"/>
    <mergeCell ref="L2554:N2554"/>
    <mergeCell ref="O2554:P2554"/>
    <mergeCell ref="D2551:H2551"/>
    <mergeCell ref="I2551:K2551"/>
    <mergeCell ref="L2551:N2551"/>
    <mergeCell ref="O2551:P2551"/>
    <mergeCell ref="D2552:H2552"/>
    <mergeCell ref="I2552:K2552"/>
    <mergeCell ref="L2552:N2552"/>
    <mergeCell ref="O2552:P2552"/>
    <mergeCell ref="D2549:H2549"/>
    <mergeCell ref="I2549:K2549"/>
    <mergeCell ref="L2549:N2549"/>
    <mergeCell ref="O2549:P2549"/>
    <mergeCell ref="D2550:H2550"/>
    <mergeCell ref="I2550:K2550"/>
    <mergeCell ref="L2550:N2550"/>
    <mergeCell ref="O2550:P2550"/>
    <mergeCell ref="D2547:H2547"/>
    <mergeCell ref="I2547:K2547"/>
    <mergeCell ref="L2547:N2547"/>
    <mergeCell ref="O2547:P2547"/>
    <mergeCell ref="D2548:H2548"/>
    <mergeCell ref="I2548:K2548"/>
    <mergeCell ref="L2548:N2548"/>
    <mergeCell ref="O2548:P2548"/>
    <mergeCell ref="D2545:H2545"/>
    <mergeCell ref="I2545:K2545"/>
    <mergeCell ref="L2545:N2545"/>
    <mergeCell ref="O2545:P2545"/>
    <mergeCell ref="D2546:H2546"/>
    <mergeCell ref="I2546:K2546"/>
    <mergeCell ref="L2546:N2546"/>
    <mergeCell ref="O2546:P2546"/>
    <mergeCell ref="D2543:H2543"/>
    <mergeCell ref="I2543:K2543"/>
    <mergeCell ref="L2543:N2543"/>
    <mergeCell ref="O2543:P2543"/>
    <mergeCell ref="D2544:H2544"/>
    <mergeCell ref="I2544:K2544"/>
    <mergeCell ref="L2544:N2544"/>
    <mergeCell ref="O2544:P2544"/>
    <mergeCell ref="D2541:H2541"/>
    <mergeCell ref="I2541:K2541"/>
    <mergeCell ref="L2541:N2541"/>
    <mergeCell ref="O2541:P2541"/>
    <mergeCell ref="D2542:H2542"/>
    <mergeCell ref="I2542:K2542"/>
    <mergeCell ref="L2542:N2542"/>
    <mergeCell ref="O2542:P2542"/>
    <mergeCell ref="D2539:H2539"/>
    <mergeCell ref="I2539:K2539"/>
    <mergeCell ref="L2539:N2539"/>
    <mergeCell ref="O2539:P2539"/>
    <mergeCell ref="D2540:H2540"/>
    <mergeCell ref="I2540:K2540"/>
    <mergeCell ref="L2540:N2540"/>
    <mergeCell ref="O2540:P2540"/>
    <mergeCell ref="D2537:H2537"/>
    <mergeCell ref="I2537:K2537"/>
    <mergeCell ref="L2537:N2537"/>
    <mergeCell ref="O2537:P2537"/>
    <mergeCell ref="D2538:H2538"/>
    <mergeCell ref="I2538:K2538"/>
    <mergeCell ref="L2538:N2538"/>
    <mergeCell ref="O2538:P2538"/>
    <mergeCell ref="D2535:H2535"/>
    <mergeCell ref="I2535:K2535"/>
    <mergeCell ref="L2535:N2535"/>
    <mergeCell ref="O2535:P2535"/>
    <mergeCell ref="D2536:H2536"/>
    <mergeCell ref="I2536:K2536"/>
    <mergeCell ref="L2536:N2536"/>
    <mergeCell ref="O2536:P2536"/>
    <mergeCell ref="D2533:H2533"/>
    <mergeCell ref="I2533:K2533"/>
    <mergeCell ref="L2533:N2533"/>
    <mergeCell ref="O2533:P2533"/>
    <mergeCell ref="D2534:H2534"/>
    <mergeCell ref="I2534:K2534"/>
    <mergeCell ref="L2534:N2534"/>
    <mergeCell ref="O2534:P2534"/>
    <mergeCell ref="D2531:H2531"/>
    <mergeCell ref="I2531:K2531"/>
    <mergeCell ref="L2531:N2531"/>
    <mergeCell ref="O2531:P2531"/>
    <mergeCell ref="D2532:H2532"/>
    <mergeCell ref="I2532:K2532"/>
    <mergeCell ref="L2532:N2532"/>
    <mergeCell ref="O2532:P2532"/>
    <mergeCell ref="D2529:H2529"/>
    <mergeCell ref="I2529:K2529"/>
    <mergeCell ref="L2529:N2529"/>
    <mergeCell ref="O2529:P2529"/>
    <mergeCell ref="D2530:H2530"/>
    <mergeCell ref="I2530:K2530"/>
    <mergeCell ref="L2530:N2530"/>
    <mergeCell ref="O2530:P2530"/>
    <mergeCell ref="D2527:H2527"/>
    <mergeCell ref="I2527:K2527"/>
    <mergeCell ref="L2527:N2527"/>
    <mergeCell ref="O2527:P2527"/>
    <mergeCell ref="D2528:H2528"/>
    <mergeCell ref="I2528:K2528"/>
    <mergeCell ref="L2528:N2528"/>
    <mergeCell ref="O2528:P2528"/>
    <mergeCell ref="D2525:H2525"/>
    <mergeCell ref="I2525:K2525"/>
    <mergeCell ref="L2525:N2525"/>
    <mergeCell ref="O2525:P2525"/>
    <mergeCell ref="D2526:H2526"/>
    <mergeCell ref="I2526:K2526"/>
    <mergeCell ref="L2526:N2526"/>
    <mergeCell ref="O2526:P2526"/>
    <mergeCell ref="D2523:H2523"/>
    <mergeCell ref="I2523:K2523"/>
    <mergeCell ref="L2523:N2523"/>
    <mergeCell ref="O2523:P2523"/>
    <mergeCell ref="D2524:H2524"/>
    <mergeCell ref="I2524:K2524"/>
    <mergeCell ref="L2524:N2524"/>
    <mergeCell ref="O2524:P2524"/>
    <mergeCell ref="D2521:H2521"/>
    <mergeCell ref="I2521:K2521"/>
    <mergeCell ref="L2521:N2521"/>
    <mergeCell ref="O2521:P2521"/>
    <mergeCell ref="D2522:H2522"/>
    <mergeCell ref="I2522:K2522"/>
    <mergeCell ref="L2522:N2522"/>
    <mergeCell ref="O2522:P2522"/>
    <mergeCell ref="D2519:H2519"/>
    <mergeCell ref="I2519:K2519"/>
    <mergeCell ref="L2519:N2519"/>
    <mergeCell ref="O2519:P2519"/>
    <mergeCell ref="D2520:H2520"/>
    <mergeCell ref="I2520:K2520"/>
    <mergeCell ref="L2520:N2520"/>
    <mergeCell ref="O2520:P2520"/>
    <mergeCell ref="D2517:H2517"/>
    <mergeCell ref="I2517:K2517"/>
    <mergeCell ref="L2517:N2517"/>
    <mergeCell ref="O2517:P2517"/>
    <mergeCell ref="D2518:H2518"/>
    <mergeCell ref="I2518:K2518"/>
    <mergeCell ref="L2518:N2518"/>
    <mergeCell ref="O2518:P2518"/>
    <mergeCell ref="D2515:H2515"/>
    <mergeCell ref="I2515:K2515"/>
    <mergeCell ref="L2515:N2515"/>
    <mergeCell ref="O2515:P2515"/>
    <mergeCell ref="D2516:H2516"/>
    <mergeCell ref="I2516:K2516"/>
    <mergeCell ref="L2516:N2516"/>
    <mergeCell ref="O2516:P2516"/>
    <mergeCell ref="D2513:H2513"/>
    <mergeCell ref="I2513:K2513"/>
    <mergeCell ref="L2513:N2513"/>
    <mergeCell ref="O2513:P2513"/>
    <mergeCell ref="D2514:H2514"/>
    <mergeCell ref="I2514:K2514"/>
    <mergeCell ref="L2514:N2514"/>
    <mergeCell ref="O2514:P2514"/>
    <mergeCell ref="D2511:H2511"/>
    <mergeCell ref="I2511:K2511"/>
    <mergeCell ref="L2511:N2511"/>
    <mergeCell ref="O2511:P2511"/>
    <mergeCell ref="D2512:H2512"/>
    <mergeCell ref="I2512:K2512"/>
    <mergeCell ref="L2512:N2512"/>
    <mergeCell ref="O2512:P2512"/>
    <mergeCell ref="D2509:H2509"/>
    <mergeCell ref="I2509:K2509"/>
    <mergeCell ref="L2509:N2509"/>
    <mergeCell ref="O2509:P2509"/>
    <mergeCell ref="D2510:H2510"/>
    <mergeCell ref="I2510:K2510"/>
    <mergeCell ref="L2510:N2510"/>
    <mergeCell ref="O2510:P2510"/>
    <mergeCell ref="D2507:H2507"/>
    <mergeCell ref="I2507:K2507"/>
    <mergeCell ref="L2507:N2507"/>
    <mergeCell ref="O2507:P2507"/>
    <mergeCell ref="D2508:H2508"/>
    <mergeCell ref="I2508:K2508"/>
    <mergeCell ref="L2508:N2508"/>
    <mergeCell ref="O2508:P2508"/>
    <mergeCell ref="D2505:H2505"/>
    <mergeCell ref="I2505:K2505"/>
    <mergeCell ref="L2505:N2505"/>
    <mergeCell ref="O2505:P2505"/>
    <mergeCell ref="D2506:H2506"/>
    <mergeCell ref="I2506:K2506"/>
    <mergeCell ref="L2506:N2506"/>
    <mergeCell ref="O2506:P2506"/>
    <mergeCell ref="D2503:H2503"/>
    <mergeCell ref="I2503:K2503"/>
    <mergeCell ref="L2503:N2503"/>
    <mergeCell ref="O2503:P2503"/>
    <mergeCell ref="D2504:H2504"/>
    <mergeCell ref="I2504:K2504"/>
    <mergeCell ref="L2504:N2504"/>
    <mergeCell ref="O2504:P2504"/>
    <mergeCell ref="D2501:H2501"/>
    <mergeCell ref="I2501:K2501"/>
    <mergeCell ref="L2501:N2501"/>
    <mergeCell ref="O2501:P2501"/>
    <mergeCell ref="D2502:H2502"/>
    <mergeCell ref="I2502:K2502"/>
    <mergeCell ref="L2502:N2502"/>
    <mergeCell ref="O2502:P2502"/>
    <mergeCell ref="D2499:H2499"/>
    <mergeCell ref="I2499:K2499"/>
    <mergeCell ref="L2499:N2499"/>
    <mergeCell ref="O2499:P2499"/>
    <mergeCell ref="D2500:H2500"/>
    <mergeCell ref="I2500:K2500"/>
    <mergeCell ref="L2500:N2500"/>
    <mergeCell ref="O2500:P2500"/>
    <mergeCell ref="D2497:H2497"/>
    <mergeCell ref="I2497:K2497"/>
    <mergeCell ref="L2497:N2497"/>
    <mergeCell ref="O2497:P2497"/>
    <mergeCell ref="D2498:H2498"/>
    <mergeCell ref="I2498:K2498"/>
    <mergeCell ref="L2498:N2498"/>
    <mergeCell ref="O2498:P2498"/>
    <mergeCell ref="D2495:H2495"/>
    <mergeCell ref="I2495:K2495"/>
    <mergeCell ref="L2495:N2495"/>
    <mergeCell ref="O2495:P2495"/>
    <mergeCell ref="D2496:H2496"/>
    <mergeCell ref="I2496:K2496"/>
    <mergeCell ref="L2496:N2496"/>
    <mergeCell ref="O2496:P2496"/>
    <mergeCell ref="D2493:H2493"/>
    <mergeCell ref="I2493:K2493"/>
    <mergeCell ref="L2493:N2493"/>
    <mergeCell ref="O2493:P2493"/>
    <mergeCell ref="D2494:H2494"/>
    <mergeCell ref="I2494:K2494"/>
    <mergeCell ref="L2494:N2494"/>
    <mergeCell ref="O2494:P2494"/>
    <mergeCell ref="D2491:H2491"/>
    <mergeCell ref="I2491:K2491"/>
    <mergeCell ref="L2491:N2491"/>
    <mergeCell ref="O2491:P2491"/>
    <mergeCell ref="D2492:H2492"/>
    <mergeCell ref="I2492:K2492"/>
    <mergeCell ref="L2492:N2492"/>
    <mergeCell ref="O2492:P2492"/>
    <mergeCell ref="D2489:H2489"/>
    <mergeCell ref="I2489:K2489"/>
    <mergeCell ref="L2489:N2489"/>
    <mergeCell ref="O2489:P2489"/>
    <mergeCell ref="D2490:H2490"/>
    <mergeCell ref="I2490:K2490"/>
    <mergeCell ref="L2490:N2490"/>
    <mergeCell ref="O2490:P2490"/>
    <mergeCell ref="D2487:H2487"/>
    <mergeCell ref="I2487:K2487"/>
    <mergeCell ref="L2487:N2487"/>
    <mergeCell ref="O2487:P2487"/>
    <mergeCell ref="D2488:H2488"/>
    <mergeCell ref="I2488:K2488"/>
    <mergeCell ref="L2488:N2488"/>
    <mergeCell ref="O2488:P2488"/>
    <mergeCell ref="D2485:H2485"/>
    <mergeCell ref="I2485:K2485"/>
    <mergeCell ref="L2485:N2485"/>
    <mergeCell ref="O2485:P2485"/>
    <mergeCell ref="D2486:H2486"/>
    <mergeCell ref="I2486:K2486"/>
    <mergeCell ref="L2486:N2486"/>
    <mergeCell ref="O2486:P2486"/>
    <mergeCell ref="D2483:H2483"/>
    <mergeCell ref="I2483:K2483"/>
    <mergeCell ref="L2483:N2483"/>
    <mergeCell ref="O2483:P2483"/>
    <mergeCell ref="D2484:H2484"/>
    <mergeCell ref="I2484:K2484"/>
    <mergeCell ref="L2484:N2484"/>
    <mergeCell ref="O2484:P2484"/>
    <mergeCell ref="D2481:H2481"/>
    <mergeCell ref="I2481:K2481"/>
    <mergeCell ref="L2481:N2481"/>
    <mergeCell ref="O2481:P2481"/>
    <mergeCell ref="D2482:H2482"/>
    <mergeCell ref="I2482:K2482"/>
    <mergeCell ref="L2482:N2482"/>
    <mergeCell ref="O2482:P2482"/>
    <mergeCell ref="D2479:H2479"/>
    <mergeCell ref="I2479:K2479"/>
    <mergeCell ref="L2479:N2479"/>
    <mergeCell ref="O2479:P2479"/>
    <mergeCell ref="D2480:H2480"/>
    <mergeCell ref="I2480:K2480"/>
    <mergeCell ref="L2480:N2480"/>
    <mergeCell ref="O2480:P2480"/>
    <mergeCell ref="D2477:H2477"/>
    <mergeCell ref="I2477:K2477"/>
    <mergeCell ref="L2477:N2477"/>
    <mergeCell ref="O2477:P2477"/>
    <mergeCell ref="D2478:H2478"/>
    <mergeCell ref="I2478:K2478"/>
    <mergeCell ref="L2478:N2478"/>
    <mergeCell ref="O2478:P2478"/>
    <mergeCell ref="D2475:H2475"/>
    <mergeCell ref="I2475:K2475"/>
    <mergeCell ref="L2475:N2475"/>
    <mergeCell ref="O2475:P2475"/>
    <mergeCell ref="D2476:H2476"/>
    <mergeCell ref="I2476:K2476"/>
    <mergeCell ref="L2476:N2476"/>
    <mergeCell ref="O2476:P2476"/>
    <mergeCell ref="D2473:H2473"/>
    <mergeCell ref="I2473:K2473"/>
    <mergeCell ref="L2473:N2473"/>
    <mergeCell ref="O2473:P2473"/>
    <mergeCell ref="D2474:H2474"/>
    <mergeCell ref="I2474:K2474"/>
    <mergeCell ref="L2474:N2474"/>
    <mergeCell ref="O2474:P2474"/>
    <mergeCell ref="D2471:H2471"/>
    <mergeCell ref="I2471:K2471"/>
    <mergeCell ref="L2471:N2471"/>
    <mergeCell ref="O2471:P2471"/>
    <mergeCell ref="D2472:H2472"/>
    <mergeCell ref="I2472:K2472"/>
    <mergeCell ref="L2472:N2472"/>
    <mergeCell ref="O2472:P2472"/>
    <mergeCell ref="D2469:H2469"/>
    <mergeCell ref="I2469:K2469"/>
    <mergeCell ref="L2469:N2469"/>
    <mergeCell ref="O2469:P2469"/>
    <mergeCell ref="D2470:H2470"/>
    <mergeCell ref="I2470:K2470"/>
    <mergeCell ref="L2470:N2470"/>
    <mergeCell ref="O2470:P2470"/>
    <mergeCell ref="D2467:H2467"/>
    <mergeCell ref="I2467:K2467"/>
    <mergeCell ref="L2467:N2467"/>
    <mergeCell ref="O2467:P2467"/>
    <mergeCell ref="D2468:H2468"/>
    <mergeCell ref="I2468:K2468"/>
    <mergeCell ref="L2468:N2468"/>
    <mergeCell ref="O2468:P2468"/>
    <mergeCell ref="D2465:H2465"/>
    <mergeCell ref="I2465:K2465"/>
    <mergeCell ref="L2465:N2465"/>
    <mergeCell ref="O2465:P2465"/>
    <mergeCell ref="D2466:H2466"/>
    <mergeCell ref="I2466:K2466"/>
    <mergeCell ref="L2466:N2466"/>
    <mergeCell ref="O2466:P2466"/>
    <mergeCell ref="D2463:H2463"/>
    <mergeCell ref="I2463:K2463"/>
    <mergeCell ref="L2463:N2463"/>
    <mergeCell ref="O2463:P2463"/>
    <mergeCell ref="D2464:H2464"/>
    <mergeCell ref="I2464:K2464"/>
    <mergeCell ref="L2464:N2464"/>
    <mergeCell ref="O2464:P2464"/>
    <mergeCell ref="D2461:H2461"/>
    <mergeCell ref="I2461:K2461"/>
    <mergeCell ref="L2461:N2461"/>
    <mergeCell ref="O2461:P2461"/>
    <mergeCell ref="D2462:H2462"/>
    <mergeCell ref="I2462:K2462"/>
    <mergeCell ref="L2462:N2462"/>
    <mergeCell ref="O2462:P2462"/>
    <mergeCell ref="D2459:H2459"/>
    <mergeCell ref="I2459:K2459"/>
    <mergeCell ref="L2459:N2459"/>
    <mergeCell ref="O2459:P2459"/>
    <mergeCell ref="D2460:H2460"/>
    <mergeCell ref="I2460:K2460"/>
    <mergeCell ref="L2460:N2460"/>
    <mergeCell ref="O2460:P2460"/>
    <mergeCell ref="D2457:H2457"/>
    <mergeCell ref="I2457:K2457"/>
    <mergeCell ref="L2457:N2457"/>
    <mergeCell ref="O2457:P2457"/>
    <mergeCell ref="D2458:H2458"/>
    <mergeCell ref="I2458:K2458"/>
    <mergeCell ref="L2458:N2458"/>
    <mergeCell ref="O2458:P2458"/>
    <mergeCell ref="D2455:H2455"/>
    <mergeCell ref="I2455:K2455"/>
    <mergeCell ref="L2455:N2455"/>
    <mergeCell ref="O2455:P2455"/>
    <mergeCell ref="D2456:H2456"/>
    <mergeCell ref="I2456:K2456"/>
    <mergeCell ref="L2456:N2456"/>
    <mergeCell ref="O2456:P2456"/>
    <mergeCell ref="D2453:H2453"/>
    <mergeCell ref="I2453:K2453"/>
    <mergeCell ref="L2453:N2453"/>
    <mergeCell ref="O2453:P2453"/>
    <mergeCell ref="D2454:H2454"/>
    <mergeCell ref="I2454:K2454"/>
    <mergeCell ref="L2454:N2454"/>
    <mergeCell ref="O2454:P2454"/>
    <mergeCell ref="D2451:H2451"/>
    <mergeCell ref="I2451:K2451"/>
    <mergeCell ref="L2451:N2451"/>
    <mergeCell ref="O2451:P2451"/>
    <mergeCell ref="D2452:H2452"/>
    <mergeCell ref="I2452:K2452"/>
    <mergeCell ref="L2452:N2452"/>
    <mergeCell ref="O2452:P2452"/>
    <mergeCell ref="D2449:H2449"/>
    <mergeCell ref="I2449:K2449"/>
    <mergeCell ref="L2449:N2449"/>
    <mergeCell ref="O2449:P2449"/>
    <mergeCell ref="D2450:H2450"/>
    <mergeCell ref="I2450:K2450"/>
    <mergeCell ref="L2450:N2450"/>
    <mergeCell ref="O2450:P2450"/>
    <mergeCell ref="D2447:H2447"/>
    <mergeCell ref="I2447:K2447"/>
    <mergeCell ref="L2447:N2447"/>
    <mergeCell ref="O2447:P2447"/>
    <mergeCell ref="D2448:H2448"/>
    <mergeCell ref="I2448:K2448"/>
    <mergeCell ref="L2448:N2448"/>
    <mergeCell ref="O2448:P2448"/>
    <mergeCell ref="D2445:H2445"/>
    <mergeCell ref="I2445:K2445"/>
    <mergeCell ref="L2445:N2445"/>
    <mergeCell ref="O2445:P2445"/>
    <mergeCell ref="D2446:H2446"/>
    <mergeCell ref="I2446:K2446"/>
    <mergeCell ref="L2446:N2446"/>
    <mergeCell ref="O2446:P2446"/>
    <mergeCell ref="D2443:H2443"/>
    <mergeCell ref="I2443:K2443"/>
    <mergeCell ref="L2443:N2443"/>
    <mergeCell ref="O2443:P2443"/>
    <mergeCell ref="D2444:H2444"/>
    <mergeCell ref="I2444:K2444"/>
    <mergeCell ref="L2444:N2444"/>
    <mergeCell ref="O2444:P2444"/>
    <mergeCell ref="D2441:H2441"/>
    <mergeCell ref="I2441:K2441"/>
    <mergeCell ref="L2441:N2441"/>
    <mergeCell ref="O2441:P2441"/>
    <mergeCell ref="D2442:H2442"/>
    <mergeCell ref="I2442:K2442"/>
    <mergeCell ref="L2442:N2442"/>
    <mergeCell ref="O2442:P2442"/>
    <mergeCell ref="D2439:H2439"/>
    <mergeCell ref="I2439:K2439"/>
    <mergeCell ref="L2439:N2439"/>
    <mergeCell ref="O2439:P2439"/>
    <mergeCell ref="D2440:H2440"/>
    <mergeCell ref="I2440:K2440"/>
    <mergeCell ref="L2440:N2440"/>
    <mergeCell ref="O2440:P2440"/>
    <mergeCell ref="D2437:H2437"/>
    <mergeCell ref="I2437:K2437"/>
    <mergeCell ref="L2437:N2437"/>
    <mergeCell ref="O2437:P2437"/>
    <mergeCell ref="D2438:H2438"/>
    <mergeCell ref="I2438:K2438"/>
    <mergeCell ref="L2438:N2438"/>
    <mergeCell ref="O2438:P2438"/>
    <mergeCell ref="D2435:H2435"/>
    <mergeCell ref="I2435:K2435"/>
    <mergeCell ref="L2435:N2435"/>
    <mergeCell ref="O2435:P2435"/>
    <mergeCell ref="D2436:H2436"/>
    <mergeCell ref="I2436:K2436"/>
    <mergeCell ref="L2436:N2436"/>
    <mergeCell ref="O2436:P2436"/>
    <mergeCell ref="D2433:H2433"/>
    <mergeCell ref="I2433:K2433"/>
    <mergeCell ref="L2433:N2433"/>
    <mergeCell ref="O2433:P2433"/>
    <mergeCell ref="D2434:H2434"/>
    <mergeCell ref="I2434:K2434"/>
    <mergeCell ref="L2434:N2434"/>
    <mergeCell ref="O2434:P2434"/>
    <mergeCell ref="D2431:H2431"/>
    <mergeCell ref="I2431:K2431"/>
    <mergeCell ref="L2431:N2431"/>
    <mergeCell ref="O2431:P2431"/>
    <mergeCell ref="D2432:H2432"/>
    <mergeCell ref="I2432:K2432"/>
    <mergeCell ref="L2432:N2432"/>
    <mergeCell ref="O2432:P2432"/>
    <mergeCell ref="D2429:H2429"/>
    <mergeCell ref="I2429:K2429"/>
    <mergeCell ref="L2429:N2429"/>
    <mergeCell ref="O2429:P2429"/>
    <mergeCell ref="D2430:H2430"/>
    <mergeCell ref="I2430:K2430"/>
    <mergeCell ref="L2430:N2430"/>
    <mergeCell ref="O2430:P2430"/>
    <mergeCell ref="D2427:H2427"/>
    <mergeCell ref="I2427:K2427"/>
    <mergeCell ref="L2427:N2427"/>
    <mergeCell ref="O2427:P2427"/>
    <mergeCell ref="D2428:H2428"/>
    <mergeCell ref="I2428:K2428"/>
    <mergeCell ref="L2428:N2428"/>
    <mergeCell ref="O2428:P2428"/>
    <mergeCell ref="D2425:H2425"/>
    <mergeCell ref="I2425:K2425"/>
    <mergeCell ref="L2425:N2425"/>
    <mergeCell ref="O2425:P2425"/>
    <mergeCell ref="D2426:H2426"/>
    <mergeCell ref="I2426:K2426"/>
    <mergeCell ref="L2426:N2426"/>
    <mergeCell ref="O2426:P2426"/>
    <mergeCell ref="D2423:H2423"/>
    <mergeCell ref="I2423:K2423"/>
    <mergeCell ref="L2423:N2423"/>
    <mergeCell ref="O2423:P2423"/>
    <mergeCell ref="D2424:H2424"/>
    <mergeCell ref="I2424:K2424"/>
    <mergeCell ref="L2424:N2424"/>
    <mergeCell ref="O2424:P2424"/>
    <mergeCell ref="D2421:H2421"/>
    <mergeCell ref="I2421:K2421"/>
    <mergeCell ref="L2421:N2421"/>
    <mergeCell ref="O2421:P2421"/>
    <mergeCell ref="D2422:H2422"/>
    <mergeCell ref="I2422:K2422"/>
    <mergeCell ref="L2422:N2422"/>
    <mergeCell ref="O2422:P2422"/>
    <mergeCell ref="D2419:H2419"/>
    <mergeCell ref="I2419:K2419"/>
    <mergeCell ref="L2419:N2419"/>
    <mergeCell ref="O2419:P2419"/>
    <mergeCell ref="D2420:H2420"/>
    <mergeCell ref="I2420:K2420"/>
    <mergeCell ref="L2420:N2420"/>
    <mergeCell ref="O2420:P2420"/>
    <mergeCell ref="D2417:H2417"/>
    <mergeCell ref="I2417:K2417"/>
    <mergeCell ref="L2417:N2417"/>
    <mergeCell ref="O2417:P2417"/>
    <mergeCell ref="D2418:H2418"/>
    <mergeCell ref="I2418:K2418"/>
    <mergeCell ref="L2418:N2418"/>
    <mergeCell ref="O2418:P2418"/>
    <mergeCell ref="D2415:H2415"/>
    <mergeCell ref="I2415:K2415"/>
    <mergeCell ref="L2415:N2415"/>
    <mergeCell ref="O2415:P2415"/>
    <mergeCell ref="D2416:H2416"/>
    <mergeCell ref="I2416:K2416"/>
    <mergeCell ref="L2416:N2416"/>
    <mergeCell ref="O2416:P2416"/>
    <mergeCell ref="D2413:H2413"/>
    <mergeCell ref="I2413:K2413"/>
    <mergeCell ref="L2413:N2413"/>
    <mergeCell ref="O2413:P2413"/>
    <mergeCell ref="D2414:H2414"/>
    <mergeCell ref="I2414:K2414"/>
    <mergeCell ref="L2414:N2414"/>
    <mergeCell ref="O2414:P2414"/>
    <mergeCell ref="D2411:H2411"/>
    <mergeCell ref="I2411:K2411"/>
    <mergeCell ref="L2411:N2411"/>
    <mergeCell ref="O2411:P2411"/>
    <mergeCell ref="D2412:H2412"/>
    <mergeCell ref="I2412:K2412"/>
    <mergeCell ref="L2412:N2412"/>
    <mergeCell ref="O2412:P2412"/>
    <mergeCell ref="D2409:H2409"/>
    <mergeCell ref="I2409:K2409"/>
    <mergeCell ref="L2409:N2409"/>
    <mergeCell ref="O2409:P2409"/>
    <mergeCell ref="D2410:H2410"/>
    <mergeCell ref="I2410:K2410"/>
    <mergeCell ref="L2410:N2410"/>
    <mergeCell ref="O2410:P2410"/>
    <mergeCell ref="D2407:H2407"/>
    <mergeCell ref="I2407:K2407"/>
    <mergeCell ref="L2407:N2407"/>
    <mergeCell ref="O2407:P2407"/>
    <mergeCell ref="D2408:H2408"/>
    <mergeCell ref="I2408:K2408"/>
    <mergeCell ref="L2408:N2408"/>
    <mergeCell ref="O2408:P2408"/>
    <mergeCell ref="D2405:H2405"/>
    <mergeCell ref="I2405:K2405"/>
    <mergeCell ref="L2405:N2405"/>
    <mergeCell ref="O2405:P2405"/>
    <mergeCell ref="D2406:H2406"/>
    <mergeCell ref="I2406:K2406"/>
    <mergeCell ref="L2406:N2406"/>
    <mergeCell ref="O2406:P2406"/>
    <mergeCell ref="D2403:H2403"/>
    <mergeCell ref="I2403:K2403"/>
    <mergeCell ref="L2403:N2403"/>
    <mergeCell ref="O2403:P2403"/>
    <mergeCell ref="D2404:H2404"/>
    <mergeCell ref="I2404:K2404"/>
    <mergeCell ref="L2404:N2404"/>
    <mergeCell ref="O2404:P2404"/>
    <mergeCell ref="D2401:H2401"/>
    <mergeCell ref="I2401:K2401"/>
    <mergeCell ref="L2401:N2401"/>
    <mergeCell ref="O2401:P2401"/>
    <mergeCell ref="D2402:H2402"/>
    <mergeCell ref="I2402:K2402"/>
    <mergeCell ref="L2402:N2402"/>
    <mergeCell ref="O2402:P2402"/>
    <mergeCell ref="D2399:H2399"/>
    <mergeCell ref="I2399:K2399"/>
    <mergeCell ref="L2399:N2399"/>
    <mergeCell ref="O2399:P2399"/>
    <mergeCell ref="D2400:H2400"/>
    <mergeCell ref="I2400:K2400"/>
    <mergeCell ref="L2400:N2400"/>
    <mergeCell ref="O2400:P2400"/>
    <mergeCell ref="D2397:H2397"/>
    <mergeCell ref="I2397:K2397"/>
    <mergeCell ref="L2397:N2397"/>
    <mergeCell ref="O2397:P2397"/>
    <mergeCell ref="D2398:H2398"/>
    <mergeCell ref="I2398:K2398"/>
    <mergeCell ref="L2398:N2398"/>
    <mergeCell ref="O2398:P2398"/>
    <mergeCell ref="D2395:H2395"/>
    <mergeCell ref="I2395:K2395"/>
    <mergeCell ref="L2395:N2395"/>
    <mergeCell ref="O2395:P2395"/>
    <mergeCell ref="D2396:H2396"/>
    <mergeCell ref="I2396:K2396"/>
    <mergeCell ref="L2396:N2396"/>
    <mergeCell ref="O2396:P2396"/>
    <mergeCell ref="D2393:H2393"/>
    <mergeCell ref="I2393:K2393"/>
    <mergeCell ref="L2393:N2393"/>
    <mergeCell ref="O2393:P2393"/>
    <mergeCell ref="D2394:H2394"/>
    <mergeCell ref="I2394:K2394"/>
    <mergeCell ref="L2394:N2394"/>
    <mergeCell ref="O2394:P2394"/>
    <mergeCell ref="D2391:H2391"/>
    <mergeCell ref="I2391:K2391"/>
    <mergeCell ref="L2391:N2391"/>
    <mergeCell ref="O2391:P2391"/>
    <mergeCell ref="D2392:H2392"/>
    <mergeCell ref="I2392:K2392"/>
    <mergeCell ref="L2392:N2392"/>
    <mergeCell ref="O2392:P2392"/>
    <mergeCell ref="D2389:H2389"/>
    <mergeCell ref="I2389:K2389"/>
    <mergeCell ref="L2389:N2389"/>
    <mergeCell ref="O2389:P2389"/>
    <mergeCell ref="D2390:H2390"/>
    <mergeCell ref="I2390:K2390"/>
    <mergeCell ref="L2390:N2390"/>
    <mergeCell ref="O2390:P2390"/>
    <mergeCell ref="D2387:H2387"/>
    <mergeCell ref="I2387:K2387"/>
    <mergeCell ref="L2387:N2387"/>
    <mergeCell ref="O2387:P2387"/>
    <mergeCell ref="D2388:H2388"/>
    <mergeCell ref="I2388:K2388"/>
    <mergeCell ref="L2388:N2388"/>
    <mergeCell ref="O2388:P2388"/>
    <mergeCell ref="D2385:H2385"/>
    <mergeCell ref="I2385:K2385"/>
    <mergeCell ref="L2385:N2385"/>
    <mergeCell ref="O2385:P2385"/>
    <mergeCell ref="D2386:H2386"/>
    <mergeCell ref="I2386:K2386"/>
    <mergeCell ref="L2386:N2386"/>
    <mergeCell ref="O2386:P2386"/>
    <mergeCell ref="D2383:H2383"/>
    <mergeCell ref="I2383:K2383"/>
    <mergeCell ref="L2383:N2383"/>
    <mergeCell ref="O2383:P2383"/>
    <mergeCell ref="D2384:H2384"/>
    <mergeCell ref="I2384:K2384"/>
    <mergeCell ref="L2384:N2384"/>
    <mergeCell ref="O2384:P2384"/>
    <mergeCell ref="D2381:H2381"/>
    <mergeCell ref="I2381:K2381"/>
    <mergeCell ref="L2381:N2381"/>
    <mergeCell ref="O2381:P2381"/>
    <mergeCell ref="D2382:H2382"/>
    <mergeCell ref="I2382:K2382"/>
    <mergeCell ref="L2382:N2382"/>
    <mergeCell ref="O2382:P2382"/>
    <mergeCell ref="D2379:H2379"/>
    <mergeCell ref="I2379:K2379"/>
    <mergeCell ref="L2379:N2379"/>
    <mergeCell ref="O2379:P2379"/>
    <mergeCell ref="D2380:H2380"/>
    <mergeCell ref="I2380:K2380"/>
    <mergeCell ref="L2380:N2380"/>
    <mergeCell ref="O2380:P2380"/>
    <mergeCell ref="D2377:H2377"/>
    <mergeCell ref="I2377:K2377"/>
    <mergeCell ref="L2377:N2377"/>
    <mergeCell ref="O2377:P2377"/>
    <mergeCell ref="D2378:H2378"/>
    <mergeCell ref="I2378:K2378"/>
    <mergeCell ref="L2378:N2378"/>
    <mergeCell ref="O2378:P2378"/>
    <mergeCell ref="D2375:H2375"/>
    <mergeCell ref="I2375:K2375"/>
    <mergeCell ref="L2375:N2375"/>
    <mergeCell ref="O2375:P2375"/>
    <mergeCell ref="D2376:H2376"/>
    <mergeCell ref="I2376:K2376"/>
    <mergeCell ref="L2376:N2376"/>
    <mergeCell ref="O2376:P2376"/>
    <mergeCell ref="D2373:H2373"/>
    <mergeCell ref="I2373:K2373"/>
    <mergeCell ref="L2373:N2373"/>
    <mergeCell ref="O2373:P2373"/>
    <mergeCell ref="D2374:H2374"/>
    <mergeCell ref="I2374:K2374"/>
    <mergeCell ref="L2374:N2374"/>
    <mergeCell ref="O2374:P2374"/>
    <mergeCell ref="D2371:H2371"/>
    <mergeCell ref="I2371:K2371"/>
    <mergeCell ref="L2371:N2371"/>
    <mergeCell ref="O2371:P2371"/>
    <mergeCell ref="D2372:H2372"/>
    <mergeCell ref="I2372:K2372"/>
    <mergeCell ref="L2372:N2372"/>
    <mergeCell ref="O2372:P2372"/>
    <mergeCell ref="D2369:H2369"/>
    <mergeCell ref="I2369:K2369"/>
    <mergeCell ref="L2369:N2369"/>
    <mergeCell ref="O2369:P2369"/>
    <mergeCell ref="D2370:H2370"/>
    <mergeCell ref="I2370:K2370"/>
    <mergeCell ref="L2370:N2370"/>
    <mergeCell ref="O2370:P2370"/>
    <mergeCell ref="D2367:H2367"/>
    <mergeCell ref="I2367:K2367"/>
    <mergeCell ref="L2367:N2367"/>
    <mergeCell ref="O2367:P2367"/>
    <mergeCell ref="D2368:H2368"/>
    <mergeCell ref="I2368:K2368"/>
    <mergeCell ref="L2368:N2368"/>
    <mergeCell ref="O2368:P2368"/>
    <mergeCell ref="D2365:H2365"/>
    <mergeCell ref="I2365:K2365"/>
    <mergeCell ref="L2365:N2365"/>
    <mergeCell ref="O2365:P2365"/>
    <mergeCell ref="D2366:H2366"/>
    <mergeCell ref="I2366:K2366"/>
    <mergeCell ref="L2366:N2366"/>
    <mergeCell ref="O2366:P2366"/>
    <mergeCell ref="D2363:H2363"/>
    <mergeCell ref="I2363:K2363"/>
    <mergeCell ref="L2363:N2363"/>
    <mergeCell ref="O2363:P2363"/>
    <mergeCell ref="D2364:H2364"/>
    <mergeCell ref="I2364:K2364"/>
    <mergeCell ref="L2364:N2364"/>
    <mergeCell ref="O2364:P2364"/>
    <mergeCell ref="D2361:H2361"/>
    <mergeCell ref="I2361:K2361"/>
    <mergeCell ref="L2361:N2361"/>
    <mergeCell ref="O2361:P2361"/>
    <mergeCell ref="D2362:H2362"/>
    <mergeCell ref="I2362:K2362"/>
    <mergeCell ref="L2362:N2362"/>
    <mergeCell ref="O2362:P2362"/>
    <mergeCell ref="D2359:H2359"/>
    <mergeCell ref="I2359:K2359"/>
    <mergeCell ref="L2359:N2359"/>
    <mergeCell ref="O2359:P2359"/>
    <mergeCell ref="D2360:H2360"/>
    <mergeCell ref="I2360:K2360"/>
    <mergeCell ref="L2360:N2360"/>
    <mergeCell ref="O2360:P2360"/>
    <mergeCell ref="D2357:H2357"/>
    <mergeCell ref="I2357:K2357"/>
    <mergeCell ref="L2357:N2357"/>
    <mergeCell ref="O2357:P2357"/>
    <mergeCell ref="D2358:H2358"/>
    <mergeCell ref="I2358:K2358"/>
    <mergeCell ref="L2358:N2358"/>
    <mergeCell ref="O2358:P2358"/>
    <mergeCell ref="D2355:H2355"/>
    <mergeCell ref="I2355:K2355"/>
    <mergeCell ref="L2355:N2355"/>
    <mergeCell ref="O2355:P2355"/>
    <mergeCell ref="D2356:H2356"/>
    <mergeCell ref="I2356:K2356"/>
    <mergeCell ref="L2356:N2356"/>
    <mergeCell ref="O2356:P2356"/>
    <mergeCell ref="D2353:H2353"/>
    <mergeCell ref="I2353:K2353"/>
    <mergeCell ref="L2353:N2353"/>
    <mergeCell ref="O2353:P2353"/>
    <mergeCell ref="D2354:H2354"/>
    <mergeCell ref="I2354:K2354"/>
    <mergeCell ref="L2354:N2354"/>
    <mergeCell ref="O2354:P2354"/>
    <mergeCell ref="D2351:H2351"/>
    <mergeCell ref="I2351:K2351"/>
    <mergeCell ref="L2351:N2351"/>
    <mergeCell ref="O2351:P2351"/>
    <mergeCell ref="D2352:H2352"/>
    <mergeCell ref="I2352:K2352"/>
    <mergeCell ref="L2352:N2352"/>
    <mergeCell ref="O2352:P2352"/>
    <mergeCell ref="D2349:H2349"/>
    <mergeCell ref="I2349:K2349"/>
    <mergeCell ref="L2349:N2349"/>
    <mergeCell ref="O2349:P2349"/>
    <mergeCell ref="D2350:H2350"/>
    <mergeCell ref="I2350:K2350"/>
    <mergeCell ref="L2350:N2350"/>
    <mergeCell ref="O2350:P2350"/>
    <mergeCell ref="D2347:H2347"/>
    <mergeCell ref="I2347:K2347"/>
    <mergeCell ref="L2347:N2347"/>
    <mergeCell ref="O2347:P2347"/>
    <mergeCell ref="D2348:H2348"/>
    <mergeCell ref="I2348:K2348"/>
    <mergeCell ref="L2348:N2348"/>
    <mergeCell ref="O2348:P2348"/>
    <mergeCell ref="D2345:H2345"/>
    <mergeCell ref="I2345:K2345"/>
    <mergeCell ref="L2345:N2345"/>
    <mergeCell ref="O2345:P2345"/>
    <mergeCell ref="D2346:H2346"/>
    <mergeCell ref="I2346:K2346"/>
    <mergeCell ref="L2346:N2346"/>
    <mergeCell ref="O2346:P2346"/>
    <mergeCell ref="D2343:H2343"/>
    <mergeCell ref="I2343:K2343"/>
    <mergeCell ref="L2343:N2343"/>
    <mergeCell ref="O2343:P2343"/>
    <mergeCell ref="D2344:H2344"/>
    <mergeCell ref="I2344:K2344"/>
    <mergeCell ref="L2344:N2344"/>
    <mergeCell ref="O2344:P2344"/>
    <mergeCell ref="D2341:H2341"/>
    <mergeCell ref="I2341:K2341"/>
    <mergeCell ref="L2341:N2341"/>
    <mergeCell ref="O2341:P2341"/>
    <mergeCell ref="D2342:H2342"/>
    <mergeCell ref="I2342:K2342"/>
    <mergeCell ref="L2342:N2342"/>
    <mergeCell ref="O2342:P2342"/>
    <mergeCell ref="D2339:H2339"/>
    <mergeCell ref="I2339:K2339"/>
    <mergeCell ref="L2339:N2339"/>
    <mergeCell ref="O2339:P2339"/>
    <mergeCell ref="D2340:H2340"/>
    <mergeCell ref="I2340:K2340"/>
    <mergeCell ref="L2340:N2340"/>
    <mergeCell ref="O2340:P2340"/>
    <mergeCell ref="D2337:H2337"/>
    <mergeCell ref="I2337:K2337"/>
    <mergeCell ref="L2337:N2337"/>
    <mergeCell ref="O2337:P2337"/>
    <mergeCell ref="D2338:H2338"/>
    <mergeCell ref="I2338:K2338"/>
    <mergeCell ref="L2338:N2338"/>
    <mergeCell ref="O2338:P2338"/>
    <mergeCell ref="D2335:H2335"/>
    <mergeCell ref="I2335:K2335"/>
    <mergeCell ref="L2335:N2335"/>
    <mergeCell ref="O2335:P2335"/>
    <mergeCell ref="D2336:H2336"/>
    <mergeCell ref="I2336:K2336"/>
    <mergeCell ref="L2336:N2336"/>
    <mergeCell ref="O2336:P2336"/>
    <mergeCell ref="D2333:H2333"/>
    <mergeCell ref="I2333:K2333"/>
    <mergeCell ref="L2333:N2333"/>
    <mergeCell ref="O2333:P2333"/>
    <mergeCell ref="D2334:H2334"/>
    <mergeCell ref="I2334:K2334"/>
    <mergeCell ref="L2334:N2334"/>
    <mergeCell ref="O2334:P2334"/>
    <mergeCell ref="D2331:H2331"/>
    <mergeCell ref="I2331:K2331"/>
    <mergeCell ref="L2331:N2331"/>
    <mergeCell ref="O2331:P2331"/>
    <mergeCell ref="D2332:H2332"/>
    <mergeCell ref="I2332:K2332"/>
    <mergeCell ref="L2332:N2332"/>
    <mergeCell ref="O2332:P2332"/>
    <mergeCell ref="D2329:H2329"/>
    <mergeCell ref="I2329:K2329"/>
    <mergeCell ref="L2329:N2329"/>
    <mergeCell ref="O2329:P2329"/>
    <mergeCell ref="D2330:H2330"/>
    <mergeCell ref="I2330:K2330"/>
    <mergeCell ref="L2330:N2330"/>
    <mergeCell ref="O2330:P2330"/>
    <mergeCell ref="D2327:H2327"/>
    <mergeCell ref="I2327:K2327"/>
    <mergeCell ref="L2327:N2327"/>
    <mergeCell ref="O2327:P2327"/>
    <mergeCell ref="D2328:H2328"/>
    <mergeCell ref="I2328:K2328"/>
    <mergeCell ref="L2328:N2328"/>
    <mergeCell ref="O2328:P2328"/>
    <mergeCell ref="D2325:H2325"/>
    <mergeCell ref="I2325:K2325"/>
    <mergeCell ref="L2325:N2325"/>
    <mergeCell ref="O2325:P2325"/>
    <mergeCell ref="D2326:H2326"/>
    <mergeCell ref="I2326:K2326"/>
    <mergeCell ref="L2326:N2326"/>
    <mergeCell ref="O2326:P2326"/>
    <mergeCell ref="D2323:H2323"/>
    <mergeCell ref="I2323:K2323"/>
    <mergeCell ref="L2323:N2323"/>
    <mergeCell ref="O2323:P2323"/>
    <mergeCell ref="D2324:H2324"/>
    <mergeCell ref="I2324:K2324"/>
    <mergeCell ref="L2324:N2324"/>
    <mergeCell ref="O2324:P2324"/>
    <mergeCell ref="D2321:H2321"/>
    <mergeCell ref="I2321:K2321"/>
    <mergeCell ref="L2321:N2321"/>
    <mergeCell ref="O2321:P2321"/>
    <mergeCell ref="D2322:H2322"/>
    <mergeCell ref="I2322:K2322"/>
    <mergeCell ref="L2322:N2322"/>
    <mergeCell ref="O2322:P2322"/>
    <mergeCell ref="D2319:H2319"/>
    <mergeCell ref="I2319:K2319"/>
    <mergeCell ref="L2319:N2319"/>
    <mergeCell ref="O2319:P2319"/>
    <mergeCell ref="D2320:H2320"/>
    <mergeCell ref="I2320:K2320"/>
    <mergeCell ref="L2320:N2320"/>
    <mergeCell ref="O2320:P2320"/>
    <mergeCell ref="D2317:H2317"/>
    <mergeCell ref="I2317:K2317"/>
    <mergeCell ref="L2317:N2317"/>
    <mergeCell ref="O2317:P2317"/>
    <mergeCell ref="D2318:H2318"/>
    <mergeCell ref="I2318:K2318"/>
    <mergeCell ref="L2318:N2318"/>
    <mergeCell ref="O2318:P2318"/>
    <mergeCell ref="D2315:H2315"/>
    <mergeCell ref="I2315:K2315"/>
    <mergeCell ref="L2315:N2315"/>
    <mergeCell ref="O2315:P2315"/>
    <mergeCell ref="D2316:H2316"/>
    <mergeCell ref="I2316:K2316"/>
    <mergeCell ref="L2316:N2316"/>
    <mergeCell ref="O2316:P2316"/>
    <mergeCell ref="D2313:H2313"/>
    <mergeCell ref="I2313:K2313"/>
    <mergeCell ref="L2313:N2313"/>
    <mergeCell ref="O2313:P2313"/>
    <mergeCell ref="D2314:H2314"/>
    <mergeCell ref="I2314:K2314"/>
    <mergeCell ref="L2314:N2314"/>
    <mergeCell ref="O2314:P2314"/>
    <mergeCell ref="D2311:H2311"/>
    <mergeCell ref="I2311:K2311"/>
    <mergeCell ref="L2311:N2311"/>
    <mergeCell ref="O2311:P2311"/>
    <mergeCell ref="D2312:H2312"/>
    <mergeCell ref="I2312:K2312"/>
    <mergeCell ref="L2312:N2312"/>
    <mergeCell ref="O2312:P2312"/>
    <mergeCell ref="D2309:H2309"/>
    <mergeCell ref="I2309:K2309"/>
    <mergeCell ref="L2309:N2309"/>
    <mergeCell ref="O2309:P2309"/>
    <mergeCell ref="D2310:H2310"/>
    <mergeCell ref="I2310:K2310"/>
    <mergeCell ref="L2310:N2310"/>
    <mergeCell ref="O2310:P2310"/>
    <mergeCell ref="D2307:H2307"/>
    <mergeCell ref="I2307:K2307"/>
    <mergeCell ref="L2307:N2307"/>
    <mergeCell ref="O2307:P2307"/>
    <mergeCell ref="D2308:H2308"/>
    <mergeCell ref="I2308:K2308"/>
    <mergeCell ref="L2308:N2308"/>
    <mergeCell ref="O2308:P2308"/>
    <mergeCell ref="D2305:H2305"/>
    <mergeCell ref="I2305:K2305"/>
    <mergeCell ref="L2305:N2305"/>
    <mergeCell ref="O2305:P2305"/>
    <mergeCell ref="D2306:H2306"/>
    <mergeCell ref="I2306:K2306"/>
    <mergeCell ref="L2306:N2306"/>
    <mergeCell ref="O2306:P2306"/>
    <mergeCell ref="D2303:H2303"/>
    <mergeCell ref="I2303:K2303"/>
    <mergeCell ref="L2303:N2303"/>
    <mergeCell ref="O2303:P2303"/>
    <mergeCell ref="D2304:H2304"/>
    <mergeCell ref="I2304:K2304"/>
    <mergeCell ref="L2304:N2304"/>
    <mergeCell ref="O2304:P2304"/>
    <mergeCell ref="D2301:H2301"/>
    <mergeCell ref="I2301:K2301"/>
    <mergeCell ref="L2301:N2301"/>
    <mergeCell ref="O2301:P2301"/>
    <mergeCell ref="D2302:H2302"/>
    <mergeCell ref="I2302:K2302"/>
    <mergeCell ref="L2302:N2302"/>
    <mergeCell ref="O2302:P2302"/>
    <mergeCell ref="D2299:H2299"/>
    <mergeCell ref="I2299:K2299"/>
    <mergeCell ref="L2299:N2299"/>
    <mergeCell ref="O2299:P2299"/>
    <mergeCell ref="D2300:H2300"/>
    <mergeCell ref="I2300:K2300"/>
    <mergeCell ref="L2300:N2300"/>
    <mergeCell ref="O2300:P2300"/>
    <mergeCell ref="D2297:H2297"/>
    <mergeCell ref="I2297:K2297"/>
    <mergeCell ref="L2297:N2297"/>
    <mergeCell ref="O2297:P2297"/>
    <mergeCell ref="D2298:H2298"/>
    <mergeCell ref="I2298:K2298"/>
    <mergeCell ref="L2298:N2298"/>
    <mergeCell ref="O2298:P2298"/>
    <mergeCell ref="D2295:H2295"/>
    <mergeCell ref="I2295:K2295"/>
    <mergeCell ref="L2295:N2295"/>
    <mergeCell ref="O2295:P2295"/>
    <mergeCell ref="D2296:H2296"/>
    <mergeCell ref="I2296:K2296"/>
    <mergeCell ref="L2296:N2296"/>
    <mergeCell ref="O2296:P2296"/>
    <mergeCell ref="D2293:H2293"/>
    <mergeCell ref="I2293:K2293"/>
    <mergeCell ref="L2293:N2293"/>
    <mergeCell ref="O2293:P2293"/>
    <mergeCell ref="D2294:H2294"/>
    <mergeCell ref="I2294:K2294"/>
    <mergeCell ref="L2294:N2294"/>
    <mergeCell ref="O2294:P2294"/>
    <mergeCell ref="D2291:H2291"/>
    <mergeCell ref="I2291:K2291"/>
    <mergeCell ref="L2291:N2291"/>
    <mergeCell ref="O2291:P2291"/>
    <mergeCell ref="D2292:H2292"/>
    <mergeCell ref="I2292:K2292"/>
    <mergeCell ref="L2292:N2292"/>
    <mergeCell ref="O2292:P2292"/>
    <mergeCell ref="D2289:H2289"/>
    <mergeCell ref="I2289:K2289"/>
    <mergeCell ref="L2289:N2289"/>
    <mergeCell ref="O2289:P2289"/>
    <mergeCell ref="D2290:H2290"/>
    <mergeCell ref="I2290:K2290"/>
    <mergeCell ref="L2290:N2290"/>
    <mergeCell ref="O2290:P2290"/>
    <mergeCell ref="D2287:H2287"/>
    <mergeCell ref="I2287:K2287"/>
    <mergeCell ref="L2287:N2287"/>
    <mergeCell ref="O2287:P2287"/>
    <mergeCell ref="D2288:H2288"/>
    <mergeCell ref="I2288:K2288"/>
    <mergeCell ref="L2288:N2288"/>
    <mergeCell ref="O2288:P2288"/>
    <mergeCell ref="D2285:H2285"/>
    <mergeCell ref="I2285:K2285"/>
    <mergeCell ref="L2285:N2285"/>
    <mergeCell ref="O2285:P2285"/>
    <mergeCell ref="D2286:H2286"/>
    <mergeCell ref="I2286:K2286"/>
    <mergeCell ref="L2286:N2286"/>
    <mergeCell ref="O2286:P2286"/>
    <mergeCell ref="D2283:H2283"/>
    <mergeCell ref="I2283:K2283"/>
    <mergeCell ref="L2283:N2283"/>
    <mergeCell ref="O2283:P2283"/>
    <mergeCell ref="D2284:H2284"/>
    <mergeCell ref="I2284:K2284"/>
    <mergeCell ref="L2284:N2284"/>
    <mergeCell ref="O2284:P2284"/>
    <mergeCell ref="D2281:H2281"/>
    <mergeCell ref="I2281:K2281"/>
    <mergeCell ref="L2281:N2281"/>
    <mergeCell ref="O2281:P2281"/>
    <mergeCell ref="D2282:H2282"/>
    <mergeCell ref="I2282:K2282"/>
    <mergeCell ref="L2282:N2282"/>
    <mergeCell ref="O2282:P2282"/>
    <mergeCell ref="D2279:H2279"/>
    <mergeCell ref="I2279:K2279"/>
    <mergeCell ref="L2279:N2279"/>
    <mergeCell ref="O2279:P2279"/>
    <mergeCell ref="D2280:H2280"/>
    <mergeCell ref="I2280:K2280"/>
    <mergeCell ref="L2280:N2280"/>
    <mergeCell ref="O2280:P2280"/>
    <mergeCell ref="D2277:H2277"/>
    <mergeCell ref="I2277:K2277"/>
    <mergeCell ref="L2277:N2277"/>
    <mergeCell ref="O2277:P2277"/>
    <mergeCell ref="D2278:H2278"/>
    <mergeCell ref="I2278:K2278"/>
    <mergeCell ref="L2278:N2278"/>
    <mergeCell ref="O2278:P2278"/>
    <mergeCell ref="D2275:H2275"/>
    <mergeCell ref="I2275:K2275"/>
    <mergeCell ref="L2275:N2275"/>
    <mergeCell ref="O2275:P2275"/>
    <mergeCell ref="D2276:H2276"/>
    <mergeCell ref="I2276:K2276"/>
    <mergeCell ref="L2276:N2276"/>
    <mergeCell ref="O2276:P2276"/>
    <mergeCell ref="D2273:H2273"/>
    <mergeCell ref="I2273:K2273"/>
    <mergeCell ref="L2273:N2273"/>
    <mergeCell ref="O2273:P2273"/>
    <mergeCell ref="D2274:H2274"/>
    <mergeCell ref="I2274:K2274"/>
    <mergeCell ref="L2274:N2274"/>
    <mergeCell ref="O2274:P2274"/>
    <mergeCell ref="D2271:H2271"/>
    <mergeCell ref="I2271:K2271"/>
    <mergeCell ref="L2271:N2271"/>
    <mergeCell ref="O2271:P2271"/>
    <mergeCell ref="D2272:H2272"/>
    <mergeCell ref="I2272:K2272"/>
    <mergeCell ref="L2272:N2272"/>
    <mergeCell ref="O2272:P2272"/>
    <mergeCell ref="D2269:H2269"/>
    <mergeCell ref="I2269:K2269"/>
    <mergeCell ref="L2269:N2269"/>
    <mergeCell ref="O2269:P2269"/>
    <mergeCell ref="D2270:H2270"/>
    <mergeCell ref="I2270:K2270"/>
    <mergeCell ref="L2270:N2270"/>
    <mergeCell ref="O2270:P2270"/>
    <mergeCell ref="D2267:H2267"/>
    <mergeCell ref="I2267:K2267"/>
    <mergeCell ref="L2267:N2267"/>
    <mergeCell ref="O2267:P2267"/>
    <mergeCell ref="D2268:H2268"/>
    <mergeCell ref="I2268:K2268"/>
    <mergeCell ref="L2268:N2268"/>
    <mergeCell ref="O2268:P2268"/>
    <mergeCell ref="D2265:H2265"/>
    <mergeCell ref="I2265:K2265"/>
    <mergeCell ref="L2265:N2265"/>
    <mergeCell ref="O2265:P2265"/>
    <mergeCell ref="D2266:H2266"/>
    <mergeCell ref="I2266:K2266"/>
    <mergeCell ref="L2266:N2266"/>
    <mergeCell ref="O2266:P2266"/>
    <mergeCell ref="D2263:H2263"/>
    <mergeCell ref="I2263:K2263"/>
    <mergeCell ref="L2263:N2263"/>
    <mergeCell ref="O2263:P2263"/>
    <mergeCell ref="D2264:H2264"/>
    <mergeCell ref="I2264:K2264"/>
    <mergeCell ref="L2264:N2264"/>
    <mergeCell ref="O2264:P2264"/>
    <mergeCell ref="D2261:H2261"/>
    <mergeCell ref="I2261:K2261"/>
    <mergeCell ref="L2261:N2261"/>
    <mergeCell ref="O2261:P2261"/>
    <mergeCell ref="D2262:H2262"/>
    <mergeCell ref="I2262:K2262"/>
    <mergeCell ref="L2262:N2262"/>
    <mergeCell ref="O2262:P2262"/>
    <mergeCell ref="D2259:H2259"/>
    <mergeCell ref="I2259:K2259"/>
    <mergeCell ref="L2259:N2259"/>
    <mergeCell ref="O2259:P2259"/>
    <mergeCell ref="D2260:H2260"/>
    <mergeCell ref="I2260:K2260"/>
    <mergeCell ref="L2260:N2260"/>
    <mergeCell ref="O2260:P2260"/>
    <mergeCell ref="D2257:H2257"/>
    <mergeCell ref="I2257:K2257"/>
    <mergeCell ref="L2257:N2257"/>
    <mergeCell ref="O2257:P2257"/>
    <mergeCell ref="D2258:H2258"/>
    <mergeCell ref="I2258:K2258"/>
    <mergeCell ref="L2258:N2258"/>
    <mergeCell ref="O2258:P2258"/>
    <mergeCell ref="D2255:H2255"/>
    <mergeCell ref="I2255:K2255"/>
    <mergeCell ref="L2255:N2255"/>
    <mergeCell ref="O2255:P2255"/>
    <mergeCell ref="D2256:H2256"/>
    <mergeCell ref="I2256:K2256"/>
    <mergeCell ref="L2256:N2256"/>
    <mergeCell ref="O2256:P2256"/>
    <mergeCell ref="D2253:H2253"/>
    <mergeCell ref="I2253:K2253"/>
    <mergeCell ref="L2253:N2253"/>
    <mergeCell ref="O2253:P2253"/>
    <mergeCell ref="D2254:H2254"/>
    <mergeCell ref="I2254:K2254"/>
    <mergeCell ref="L2254:N2254"/>
    <mergeCell ref="O2254:P2254"/>
    <mergeCell ref="D2251:H2251"/>
    <mergeCell ref="I2251:K2251"/>
    <mergeCell ref="L2251:N2251"/>
    <mergeCell ref="O2251:P2251"/>
    <mergeCell ref="D2252:H2252"/>
    <mergeCell ref="I2252:K2252"/>
    <mergeCell ref="L2252:N2252"/>
    <mergeCell ref="O2252:P2252"/>
    <mergeCell ref="D2249:H2249"/>
    <mergeCell ref="I2249:K2249"/>
    <mergeCell ref="L2249:N2249"/>
    <mergeCell ref="O2249:P2249"/>
    <mergeCell ref="D2250:H2250"/>
    <mergeCell ref="I2250:K2250"/>
    <mergeCell ref="L2250:N2250"/>
    <mergeCell ref="O2250:P2250"/>
    <mergeCell ref="D2247:H2247"/>
    <mergeCell ref="I2247:K2247"/>
    <mergeCell ref="L2247:N2247"/>
    <mergeCell ref="O2247:P2247"/>
    <mergeCell ref="D2248:H2248"/>
    <mergeCell ref="I2248:K2248"/>
    <mergeCell ref="L2248:N2248"/>
    <mergeCell ref="O2248:P2248"/>
    <mergeCell ref="D2245:H2245"/>
    <mergeCell ref="I2245:K2245"/>
    <mergeCell ref="L2245:N2245"/>
    <mergeCell ref="O2245:P2245"/>
    <mergeCell ref="D2246:H2246"/>
    <mergeCell ref="I2246:K2246"/>
    <mergeCell ref="L2246:N2246"/>
    <mergeCell ref="O2246:P2246"/>
    <mergeCell ref="D2243:H2243"/>
    <mergeCell ref="I2243:K2243"/>
    <mergeCell ref="L2243:N2243"/>
    <mergeCell ref="O2243:P2243"/>
    <mergeCell ref="D2244:H2244"/>
    <mergeCell ref="I2244:K2244"/>
    <mergeCell ref="L2244:N2244"/>
    <mergeCell ref="O2244:P2244"/>
    <mergeCell ref="D2241:H2241"/>
    <mergeCell ref="I2241:K2241"/>
    <mergeCell ref="L2241:N2241"/>
    <mergeCell ref="O2241:P2241"/>
    <mergeCell ref="D2242:H2242"/>
    <mergeCell ref="I2242:K2242"/>
    <mergeCell ref="L2242:N2242"/>
    <mergeCell ref="O2242:P2242"/>
    <mergeCell ref="D2239:H2239"/>
    <mergeCell ref="I2239:K2239"/>
    <mergeCell ref="L2239:N2239"/>
    <mergeCell ref="O2239:P2239"/>
    <mergeCell ref="D2240:H2240"/>
    <mergeCell ref="I2240:K2240"/>
    <mergeCell ref="L2240:N2240"/>
    <mergeCell ref="O2240:P2240"/>
    <mergeCell ref="D2237:H2237"/>
    <mergeCell ref="I2237:K2237"/>
    <mergeCell ref="L2237:N2237"/>
    <mergeCell ref="O2237:P2237"/>
    <mergeCell ref="D2238:H2238"/>
    <mergeCell ref="I2238:K2238"/>
    <mergeCell ref="L2238:N2238"/>
    <mergeCell ref="O2238:P2238"/>
    <mergeCell ref="D2235:H2235"/>
    <mergeCell ref="I2235:K2235"/>
    <mergeCell ref="L2235:N2235"/>
    <mergeCell ref="O2235:P2235"/>
    <mergeCell ref="D2236:H2236"/>
    <mergeCell ref="I2236:K2236"/>
    <mergeCell ref="L2236:N2236"/>
    <mergeCell ref="O2236:P2236"/>
    <mergeCell ref="D2233:H2233"/>
    <mergeCell ref="I2233:K2233"/>
    <mergeCell ref="L2233:N2233"/>
    <mergeCell ref="O2233:P2233"/>
    <mergeCell ref="D2234:H2234"/>
    <mergeCell ref="I2234:K2234"/>
    <mergeCell ref="L2234:N2234"/>
    <mergeCell ref="O2234:P2234"/>
    <mergeCell ref="D2231:H2231"/>
    <mergeCell ref="I2231:K2231"/>
    <mergeCell ref="L2231:N2231"/>
    <mergeCell ref="O2231:P2231"/>
    <mergeCell ref="D2232:H2232"/>
    <mergeCell ref="I2232:K2232"/>
    <mergeCell ref="L2232:N2232"/>
    <mergeCell ref="O2232:P2232"/>
    <mergeCell ref="D2229:H2229"/>
    <mergeCell ref="I2229:K2229"/>
    <mergeCell ref="L2229:N2229"/>
    <mergeCell ref="O2229:P2229"/>
    <mergeCell ref="D2230:H2230"/>
    <mergeCell ref="I2230:K2230"/>
    <mergeCell ref="L2230:N2230"/>
    <mergeCell ref="O2230:P2230"/>
    <mergeCell ref="D2227:H2227"/>
    <mergeCell ref="I2227:K2227"/>
    <mergeCell ref="L2227:N2227"/>
    <mergeCell ref="O2227:P2227"/>
    <mergeCell ref="D2228:H2228"/>
    <mergeCell ref="I2228:K2228"/>
    <mergeCell ref="L2228:N2228"/>
    <mergeCell ref="O2228:P2228"/>
    <mergeCell ref="D2225:H2225"/>
    <mergeCell ref="I2225:K2225"/>
    <mergeCell ref="L2225:N2225"/>
    <mergeCell ref="O2225:P2225"/>
    <mergeCell ref="D2226:H2226"/>
    <mergeCell ref="I2226:K2226"/>
    <mergeCell ref="L2226:N2226"/>
    <mergeCell ref="O2226:P2226"/>
    <mergeCell ref="D2223:H2223"/>
    <mergeCell ref="I2223:K2223"/>
    <mergeCell ref="L2223:N2223"/>
    <mergeCell ref="O2223:P2223"/>
    <mergeCell ref="D2224:H2224"/>
    <mergeCell ref="I2224:K2224"/>
    <mergeCell ref="L2224:N2224"/>
    <mergeCell ref="O2224:P2224"/>
    <mergeCell ref="D2221:H2221"/>
    <mergeCell ref="I2221:K2221"/>
    <mergeCell ref="L2221:N2221"/>
    <mergeCell ref="O2221:P2221"/>
    <mergeCell ref="D2222:H2222"/>
    <mergeCell ref="I2222:K2222"/>
    <mergeCell ref="L2222:N2222"/>
    <mergeCell ref="O2222:P2222"/>
    <mergeCell ref="D2219:H2219"/>
    <mergeCell ref="I2219:K2219"/>
    <mergeCell ref="L2219:N2219"/>
    <mergeCell ref="O2219:P2219"/>
    <mergeCell ref="D2220:H2220"/>
    <mergeCell ref="I2220:K2220"/>
    <mergeCell ref="L2220:N2220"/>
    <mergeCell ref="O2220:P2220"/>
    <mergeCell ref="D2217:H2217"/>
    <mergeCell ref="I2217:K2217"/>
    <mergeCell ref="L2217:N2217"/>
    <mergeCell ref="O2217:P2217"/>
    <mergeCell ref="D2218:H2218"/>
    <mergeCell ref="I2218:K2218"/>
    <mergeCell ref="L2218:N2218"/>
    <mergeCell ref="O2218:P2218"/>
    <mergeCell ref="D2215:H2215"/>
    <mergeCell ref="I2215:K2215"/>
    <mergeCell ref="L2215:N2215"/>
    <mergeCell ref="O2215:P2215"/>
    <mergeCell ref="D2216:H2216"/>
    <mergeCell ref="I2216:K2216"/>
    <mergeCell ref="L2216:N2216"/>
    <mergeCell ref="O2216:P2216"/>
    <mergeCell ref="D2213:H2213"/>
    <mergeCell ref="I2213:K2213"/>
    <mergeCell ref="L2213:N2213"/>
    <mergeCell ref="O2213:P2213"/>
    <mergeCell ref="D2214:H2214"/>
    <mergeCell ref="I2214:K2214"/>
    <mergeCell ref="L2214:N2214"/>
    <mergeCell ref="O2214:P2214"/>
    <mergeCell ref="D2211:H2211"/>
    <mergeCell ref="I2211:K2211"/>
    <mergeCell ref="L2211:N2211"/>
    <mergeCell ref="O2211:P2211"/>
    <mergeCell ref="D2212:H2212"/>
    <mergeCell ref="I2212:K2212"/>
    <mergeCell ref="L2212:N2212"/>
    <mergeCell ref="O2212:P2212"/>
    <mergeCell ref="D2209:H2209"/>
    <mergeCell ref="I2209:K2209"/>
    <mergeCell ref="L2209:N2209"/>
    <mergeCell ref="O2209:P2209"/>
    <mergeCell ref="D2210:H2210"/>
    <mergeCell ref="I2210:K2210"/>
    <mergeCell ref="L2210:N2210"/>
    <mergeCell ref="O2210:P2210"/>
    <mergeCell ref="D2207:H2207"/>
    <mergeCell ref="I2207:K2207"/>
    <mergeCell ref="L2207:N2207"/>
    <mergeCell ref="O2207:P2207"/>
    <mergeCell ref="D2208:H2208"/>
    <mergeCell ref="I2208:K2208"/>
    <mergeCell ref="L2208:N2208"/>
    <mergeCell ref="O2208:P2208"/>
    <mergeCell ref="D2205:H2205"/>
    <mergeCell ref="I2205:K2205"/>
    <mergeCell ref="L2205:N2205"/>
    <mergeCell ref="O2205:P2205"/>
    <mergeCell ref="D2206:H2206"/>
    <mergeCell ref="I2206:K2206"/>
    <mergeCell ref="L2206:N2206"/>
    <mergeCell ref="O2206:P2206"/>
    <mergeCell ref="D2203:H2203"/>
    <mergeCell ref="I2203:K2203"/>
    <mergeCell ref="L2203:N2203"/>
    <mergeCell ref="O2203:P2203"/>
    <mergeCell ref="D2204:H2204"/>
    <mergeCell ref="I2204:K2204"/>
    <mergeCell ref="L2204:N2204"/>
    <mergeCell ref="O2204:P2204"/>
    <mergeCell ref="D2201:H2201"/>
    <mergeCell ref="I2201:K2201"/>
    <mergeCell ref="L2201:N2201"/>
    <mergeCell ref="O2201:P2201"/>
    <mergeCell ref="D2202:H2202"/>
    <mergeCell ref="I2202:K2202"/>
    <mergeCell ref="L2202:N2202"/>
    <mergeCell ref="O2202:P2202"/>
    <mergeCell ref="D2199:H2199"/>
    <mergeCell ref="I2199:K2199"/>
    <mergeCell ref="L2199:N2199"/>
    <mergeCell ref="O2199:P2199"/>
    <mergeCell ref="D2200:H2200"/>
    <mergeCell ref="I2200:K2200"/>
    <mergeCell ref="L2200:N2200"/>
    <mergeCell ref="O2200:P2200"/>
    <mergeCell ref="D2197:H2197"/>
    <mergeCell ref="I2197:K2197"/>
    <mergeCell ref="L2197:N2197"/>
    <mergeCell ref="O2197:P2197"/>
    <mergeCell ref="D2198:H2198"/>
    <mergeCell ref="I2198:K2198"/>
    <mergeCell ref="L2198:N2198"/>
    <mergeCell ref="O2198:P2198"/>
    <mergeCell ref="D2195:H2195"/>
    <mergeCell ref="I2195:K2195"/>
    <mergeCell ref="L2195:N2195"/>
    <mergeCell ref="O2195:P2195"/>
    <mergeCell ref="D2196:H2196"/>
    <mergeCell ref="I2196:K2196"/>
    <mergeCell ref="L2196:N2196"/>
    <mergeCell ref="O2196:P2196"/>
    <mergeCell ref="D2193:H2193"/>
    <mergeCell ref="I2193:K2193"/>
    <mergeCell ref="L2193:N2193"/>
    <mergeCell ref="O2193:P2193"/>
    <mergeCell ref="D2194:H2194"/>
    <mergeCell ref="I2194:K2194"/>
    <mergeCell ref="L2194:N2194"/>
    <mergeCell ref="O2194:P2194"/>
    <mergeCell ref="D2191:H2191"/>
    <mergeCell ref="I2191:K2191"/>
    <mergeCell ref="L2191:N2191"/>
    <mergeCell ref="O2191:P2191"/>
    <mergeCell ref="D2192:H2192"/>
    <mergeCell ref="I2192:K2192"/>
    <mergeCell ref="L2192:N2192"/>
    <mergeCell ref="O2192:P2192"/>
    <mergeCell ref="D2189:H2189"/>
    <mergeCell ref="I2189:K2189"/>
    <mergeCell ref="L2189:N2189"/>
    <mergeCell ref="O2189:P2189"/>
    <mergeCell ref="D2190:H2190"/>
    <mergeCell ref="I2190:K2190"/>
    <mergeCell ref="L2190:N2190"/>
    <mergeCell ref="O2190:P2190"/>
    <mergeCell ref="D2187:H2187"/>
    <mergeCell ref="I2187:K2187"/>
    <mergeCell ref="L2187:N2187"/>
    <mergeCell ref="O2187:P2187"/>
    <mergeCell ref="D2188:H2188"/>
    <mergeCell ref="I2188:K2188"/>
    <mergeCell ref="L2188:N2188"/>
    <mergeCell ref="O2188:P2188"/>
    <mergeCell ref="D2185:H2185"/>
    <mergeCell ref="I2185:K2185"/>
    <mergeCell ref="L2185:N2185"/>
    <mergeCell ref="O2185:P2185"/>
    <mergeCell ref="D2186:H2186"/>
    <mergeCell ref="I2186:K2186"/>
    <mergeCell ref="L2186:N2186"/>
    <mergeCell ref="O2186:P2186"/>
    <mergeCell ref="D2183:H2183"/>
    <mergeCell ref="I2183:K2183"/>
    <mergeCell ref="L2183:N2183"/>
    <mergeCell ref="O2183:P2183"/>
    <mergeCell ref="D2184:H2184"/>
    <mergeCell ref="I2184:K2184"/>
    <mergeCell ref="L2184:N2184"/>
    <mergeCell ref="O2184:P2184"/>
    <mergeCell ref="D2181:H2181"/>
    <mergeCell ref="I2181:K2181"/>
    <mergeCell ref="L2181:N2181"/>
    <mergeCell ref="O2181:P2181"/>
    <mergeCell ref="D2182:H2182"/>
    <mergeCell ref="I2182:K2182"/>
    <mergeCell ref="L2182:N2182"/>
    <mergeCell ref="O2182:P2182"/>
    <mergeCell ref="D2179:H2179"/>
    <mergeCell ref="I2179:K2179"/>
    <mergeCell ref="L2179:N2179"/>
    <mergeCell ref="O2179:P2179"/>
    <mergeCell ref="D2180:H2180"/>
    <mergeCell ref="I2180:K2180"/>
    <mergeCell ref="L2180:N2180"/>
    <mergeCell ref="O2180:P2180"/>
    <mergeCell ref="D2177:H2177"/>
    <mergeCell ref="I2177:K2177"/>
    <mergeCell ref="L2177:N2177"/>
    <mergeCell ref="O2177:P2177"/>
    <mergeCell ref="D2178:H2178"/>
    <mergeCell ref="I2178:K2178"/>
    <mergeCell ref="L2178:N2178"/>
    <mergeCell ref="O2178:P2178"/>
    <mergeCell ref="D2175:H2175"/>
    <mergeCell ref="I2175:K2175"/>
    <mergeCell ref="L2175:N2175"/>
    <mergeCell ref="O2175:P2175"/>
    <mergeCell ref="D2176:H2176"/>
    <mergeCell ref="I2176:K2176"/>
    <mergeCell ref="L2176:N2176"/>
    <mergeCell ref="O2176:P2176"/>
    <mergeCell ref="D2173:H2173"/>
    <mergeCell ref="I2173:K2173"/>
    <mergeCell ref="L2173:N2173"/>
    <mergeCell ref="O2173:P2173"/>
    <mergeCell ref="D2174:H2174"/>
    <mergeCell ref="I2174:K2174"/>
    <mergeCell ref="L2174:N2174"/>
    <mergeCell ref="O2174:P2174"/>
    <mergeCell ref="D2171:H2171"/>
    <mergeCell ref="I2171:K2171"/>
    <mergeCell ref="L2171:N2171"/>
    <mergeCell ref="O2171:P2171"/>
    <mergeCell ref="D2172:H2172"/>
    <mergeCell ref="I2172:K2172"/>
    <mergeCell ref="L2172:N2172"/>
    <mergeCell ref="O2172:P2172"/>
    <mergeCell ref="D2169:H2169"/>
    <mergeCell ref="I2169:K2169"/>
    <mergeCell ref="L2169:N2169"/>
    <mergeCell ref="O2169:P2169"/>
    <mergeCell ref="D2170:H2170"/>
    <mergeCell ref="I2170:K2170"/>
    <mergeCell ref="L2170:N2170"/>
    <mergeCell ref="O2170:P2170"/>
    <mergeCell ref="D2167:H2167"/>
    <mergeCell ref="I2167:K2167"/>
    <mergeCell ref="L2167:N2167"/>
    <mergeCell ref="O2167:P2167"/>
    <mergeCell ref="D2168:H2168"/>
    <mergeCell ref="I2168:K2168"/>
    <mergeCell ref="L2168:N2168"/>
    <mergeCell ref="O2168:P2168"/>
    <mergeCell ref="D2165:H2165"/>
    <mergeCell ref="I2165:K2165"/>
    <mergeCell ref="L2165:N2165"/>
    <mergeCell ref="O2165:P2165"/>
    <mergeCell ref="D2166:H2166"/>
    <mergeCell ref="I2166:K2166"/>
    <mergeCell ref="L2166:N2166"/>
    <mergeCell ref="O2166:P2166"/>
    <mergeCell ref="D2163:H2163"/>
    <mergeCell ref="I2163:K2163"/>
    <mergeCell ref="L2163:N2163"/>
    <mergeCell ref="O2163:P2163"/>
    <mergeCell ref="D2164:H2164"/>
    <mergeCell ref="I2164:K2164"/>
    <mergeCell ref="L2164:N2164"/>
    <mergeCell ref="O2164:P2164"/>
    <mergeCell ref="D2161:H2161"/>
    <mergeCell ref="I2161:K2161"/>
    <mergeCell ref="L2161:N2161"/>
    <mergeCell ref="O2161:P2161"/>
    <mergeCell ref="D2162:H2162"/>
    <mergeCell ref="I2162:K2162"/>
    <mergeCell ref="L2162:N2162"/>
    <mergeCell ref="O2162:P2162"/>
    <mergeCell ref="D2159:H2159"/>
    <mergeCell ref="I2159:K2159"/>
    <mergeCell ref="L2159:N2159"/>
    <mergeCell ref="O2159:P2159"/>
    <mergeCell ref="D2160:H2160"/>
    <mergeCell ref="I2160:K2160"/>
    <mergeCell ref="L2160:N2160"/>
    <mergeCell ref="O2160:P2160"/>
    <mergeCell ref="D2157:H2157"/>
    <mergeCell ref="I2157:K2157"/>
    <mergeCell ref="L2157:N2157"/>
    <mergeCell ref="O2157:P2157"/>
    <mergeCell ref="D2158:H2158"/>
    <mergeCell ref="I2158:K2158"/>
    <mergeCell ref="L2158:N2158"/>
    <mergeCell ref="O2158:P2158"/>
    <mergeCell ref="D2155:H2155"/>
    <mergeCell ref="I2155:K2155"/>
    <mergeCell ref="L2155:N2155"/>
    <mergeCell ref="O2155:P2155"/>
    <mergeCell ref="D2156:H2156"/>
    <mergeCell ref="I2156:K2156"/>
    <mergeCell ref="L2156:N2156"/>
    <mergeCell ref="O2156:P2156"/>
    <mergeCell ref="D2153:H2153"/>
    <mergeCell ref="I2153:K2153"/>
    <mergeCell ref="L2153:N2153"/>
    <mergeCell ref="O2153:P2153"/>
    <mergeCell ref="D2154:H2154"/>
    <mergeCell ref="I2154:K2154"/>
    <mergeCell ref="L2154:N2154"/>
    <mergeCell ref="O2154:P2154"/>
    <mergeCell ref="D2151:H2151"/>
    <mergeCell ref="I2151:K2151"/>
    <mergeCell ref="L2151:N2151"/>
    <mergeCell ref="O2151:P2151"/>
    <mergeCell ref="D2152:H2152"/>
    <mergeCell ref="I2152:K2152"/>
    <mergeCell ref="L2152:N2152"/>
    <mergeCell ref="O2152:P2152"/>
    <mergeCell ref="D2149:H2149"/>
    <mergeCell ref="I2149:K2149"/>
    <mergeCell ref="L2149:N2149"/>
    <mergeCell ref="O2149:P2149"/>
    <mergeCell ref="D2150:H2150"/>
    <mergeCell ref="I2150:K2150"/>
    <mergeCell ref="L2150:N2150"/>
    <mergeCell ref="O2150:P2150"/>
    <mergeCell ref="D2147:H2147"/>
    <mergeCell ref="I2147:K2147"/>
    <mergeCell ref="L2147:N2147"/>
    <mergeCell ref="O2147:P2147"/>
    <mergeCell ref="D2148:H2148"/>
    <mergeCell ref="I2148:K2148"/>
    <mergeCell ref="L2148:N2148"/>
    <mergeCell ref="O2148:P2148"/>
    <mergeCell ref="D2145:H2145"/>
    <mergeCell ref="I2145:K2145"/>
    <mergeCell ref="L2145:N2145"/>
    <mergeCell ref="O2145:P2145"/>
    <mergeCell ref="D2146:H2146"/>
    <mergeCell ref="I2146:K2146"/>
    <mergeCell ref="L2146:N2146"/>
    <mergeCell ref="O2146:P2146"/>
    <mergeCell ref="D2143:H2143"/>
    <mergeCell ref="I2143:K2143"/>
    <mergeCell ref="L2143:N2143"/>
    <mergeCell ref="O2143:P2143"/>
    <mergeCell ref="D2144:H2144"/>
    <mergeCell ref="I2144:K2144"/>
    <mergeCell ref="L2144:N2144"/>
    <mergeCell ref="O2144:P2144"/>
    <mergeCell ref="D2141:H2141"/>
    <mergeCell ref="I2141:K2141"/>
    <mergeCell ref="L2141:N2141"/>
    <mergeCell ref="O2141:P2141"/>
    <mergeCell ref="D2142:H2142"/>
    <mergeCell ref="I2142:K2142"/>
    <mergeCell ref="L2142:N2142"/>
    <mergeCell ref="O2142:P2142"/>
    <mergeCell ref="D2139:H2139"/>
    <mergeCell ref="I2139:K2139"/>
    <mergeCell ref="L2139:N2139"/>
    <mergeCell ref="O2139:P2139"/>
    <mergeCell ref="D2140:H2140"/>
    <mergeCell ref="I2140:K2140"/>
    <mergeCell ref="L2140:N2140"/>
    <mergeCell ref="O2140:P2140"/>
    <mergeCell ref="D2137:H2137"/>
    <mergeCell ref="I2137:K2137"/>
    <mergeCell ref="L2137:N2137"/>
    <mergeCell ref="O2137:P2137"/>
    <mergeCell ref="D2138:H2138"/>
    <mergeCell ref="I2138:K2138"/>
    <mergeCell ref="L2138:N2138"/>
    <mergeCell ref="O2138:P2138"/>
    <mergeCell ref="D2135:H2135"/>
    <mergeCell ref="I2135:K2135"/>
    <mergeCell ref="L2135:N2135"/>
    <mergeCell ref="O2135:P2135"/>
    <mergeCell ref="D2136:H2136"/>
    <mergeCell ref="I2136:K2136"/>
    <mergeCell ref="L2136:N2136"/>
    <mergeCell ref="O2136:P2136"/>
    <mergeCell ref="D2133:H2133"/>
    <mergeCell ref="I2133:K2133"/>
    <mergeCell ref="L2133:N2133"/>
    <mergeCell ref="O2133:P2133"/>
    <mergeCell ref="D2134:H2134"/>
    <mergeCell ref="I2134:K2134"/>
    <mergeCell ref="L2134:N2134"/>
    <mergeCell ref="O2134:P2134"/>
    <mergeCell ref="D2131:H2131"/>
    <mergeCell ref="I2131:K2131"/>
    <mergeCell ref="L2131:N2131"/>
    <mergeCell ref="O2131:P2131"/>
    <mergeCell ref="D2132:H2132"/>
    <mergeCell ref="I2132:K2132"/>
    <mergeCell ref="L2132:N2132"/>
    <mergeCell ref="O2132:P2132"/>
    <mergeCell ref="D2129:H2129"/>
    <mergeCell ref="I2129:K2129"/>
    <mergeCell ref="L2129:N2129"/>
    <mergeCell ref="O2129:P2129"/>
    <mergeCell ref="D2130:H2130"/>
    <mergeCell ref="I2130:K2130"/>
    <mergeCell ref="L2130:N2130"/>
    <mergeCell ref="O2130:P2130"/>
    <mergeCell ref="D2127:H2127"/>
    <mergeCell ref="I2127:K2127"/>
    <mergeCell ref="L2127:N2127"/>
    <mergeCell ref="O2127:P2127"/>
    <mergeCell ref="D2128:H2128"/>
    <mergeCell ref="I2128:K2128"/>
    <mergeCell ref="L2128:N2128"/>
    <mergeCell ref="O2128:P2128"/>
    <mergeCell ref="D2125:H2125"/>
    <mergeCell ref="I2125:K2125"/>
    <mergeCell ref="L2125:N2125"/>
    <mergeCell ref="O2125:P2125"/>
    <mergeCell ref="D2126:H2126"/>
    <mergeCell ref="I2126:K2126"/>
    <mergeCell ref="L2126:N2126"/>
    <mergeCell ref="O2126:P2126"/>
    <mergeCell ref="D2123:H2123"/>
    <mergeCell ref="I2123:K2123"/>
    <mergeCell ref="L2123:N2123"/>
    <mergeCell ref="O2123:P2123"/>
    <mergeCell ref="D2124:H2124"/>
    <mergeCell ref="I2124:K2124"/>
    <mergeCell ref="L2124:N2124"/>
    <mergeCell ref="O2124:P2124"/>
    <mergeCell ref="D2121:H2121"/>
    <mergeCell ref="I2121:K2121"/>
    <mergeCell ref="L2121:N2121"/>
    <mergeCell ref="O2121:P2121"/>
    <mergeCell ref="D2122:H2122"/>
    <mergeCell ref="I2122:K2122"/>
    <mergeCell ref="L2122:N2122"/>
    <mergeCell ref="O2122:P2122"/>
    <mergeCell ref="D2119:H2119"/>
    <mergeCell ref="I2119:K2119"/>
    <mergeCell ref="L2119:N2119"/>
    <mergeCell ref="O2119:P2119"/>
    <mergeCell ref="D2120:H2120"/>
    <mergeCell ref="I2120:K2120"/>
    <mergeCell ref="L2120:N2120"/>
    <mergeCell ref="O2120:P2120"/>
    <mergeCell ref="D2117:H2117"/>
    <mergeCell ref="I2117:K2117"/>
    <mergeCell ref="L2117:N2117"/>
    <mergeCell ref="O2117:P2117"/>
    <mergeCell ref="D2118:H2118"/>
    <mergeCell ref="I2118:K2118"/>
    <mergeCell ref="L2118:N2118"/>
    <mergeCell ref="O2118:P2118"/>
    <mergeCell ref="D2115:H2115"/>
    <mergeCell ref="I2115:K2115"/>
    <mergeCell ref="L2115:N2115"/>
    <mergeCell ref="O2115:P2115"/>
    <mergeCell ref="D2116:H2116"/>
    <mergeCell ref="I2116:K2116"/>
    <mergeCell ref="L2116:N2116"/>
    <mergeCell ref="O2116:P2116"/>
    <mergeCell ref="D2113:H2113"/>
    <mergeCell ref="I2113:K2113"/>
    <mergeCell ref="L2113:N2113"/>
    <mergeCell ref="O2113:P2113"/>
    <mergeCell ref="D2114:H2114"/>
    <mergeCell ref="I2114:K2114"/>
    <mergeCell ref="L2114:N2114"/>
    <mergeCell ref="O2114:P2114"/>
    <mergeCell ref="D2111:H2111"/>
    <mergeCell ref="I2111:K2111"/>
    <mergeCell ref="L2111:N2111"/>
    <mergeCell ref="O2111:P2111"/>
    <mergeCell ref="D2112:H2112"/>
    <mergeCell ref="I2112:K2112"/>
    <mergeCell ref="L2112:N2112"/>
    <mergeCell ref="O2112:P2112"/>
    <mergeCell ref="D2109:H2109"/>
    <mergeCell ref="I2109:K2109"/>
    <mergeCell ref="L2109:N2109"/>
    <mergeCell ref="O2109:P2109"/>
    <mergeCell ref="D2110:H2110"/>
    <mergeCell ref="I2110:K2110"/>
    <mergeCell ref="L2110:N2110"/>
    <mergeCell ref="O2110:P2110"/>
    <mergeCell ref="D2107:H2107"/>
    <mergeCell ref="I2107:K2107"/>
    <mergeCell ref="L2107:N2107"/>
    <mergeCell ref="O2107:P2107"/>
    <mergeCell ref="D2108:H2108"/>
    <mergeCell ref="I2108:K2108"/>
    <mergeCell ref="L2108:N2108"/>
    <mergeCell ref="O2108:P2108"/>
    <mergeCell ref="D2105:H2105"/>
    <mergeCell ref="I2105:K2105"/>
    <mergeCell ref="L2105:N2105"/>
    <mergeCell ref="O2105:P2105"/>
    <mergeCell ref="D2106:H2106"/>
    <mergeCell ref="I2106:K2106"/>
    <mergeCell ref="L2106:N2106"/>
    <mergeCell ref="O2106:P2106"/>
    <mergeCell ref="D2103:H2103"/>
    <mergeCell ref="I2103:K2103"/>
    <mergeCell ref="L2103:N2103"/>
    <mergeCell ref="O2103:P2103"/>
    <mergeCell ref="D2104:H2104"/>
    <mergeCell ref="I2104:K2104"/>
    <mergeCell ref="L2104:N2104"/>
    <mergeCell ref="O2104:P2104"/>
    <mergeCell ref="D2101:H2101"/>
    <mergeCell ref="I2101:K2101"/>
    <mergeCell ref="L2101:N2101"/>
    <mergeCell ref="O2101:P2101"/>
    <mergeCell ref="D2102:H2102"/>
    <mergeCell ref="I2102:K2102"/>
    <mergeCell ref="L2102:N2102"/>
    <mergeCell ref="O2102:P2102"/>
    <mergeCell ref="D2099:H2099"/>
    <mergeCell ref="I2099:K2099"/>
    <mergeCell ref="L2099:N2099"/>
    <mergeCell ref="O2099:P2099"/>
    <mergeCell ref="D2100:H2100"/>
    <mergeCell ref="I2100:K2100"/>
    <mergeCell ref="L2100:N2100"/>
    <mergeCell ref="O2100:P2100"/>
    <mergeCell ref="D2097:H2097"/>
    <mergeCell ref="I2097:K2097"/>
    <mergeCell ref="L2097:N2097"/>
    <mergeCell ref="O2097:P2097"/>
    <mergeCell ref="D2098:H2098"/>
    <mergeCell ref="I2098:K2098"/>
    <mergeCell ref="L2098:N2098"/>
    <mergeCell ref="O2098:P2098"/>
    <mergeCell ref="D2095:H2095"/>
    <mergeCell ref="I2095:K2095"/>
    <mergeCell ref="L2095:N2095"/>
    <mergeCell ref="O2095:P2095"/>
    <mergeCell ref="D2096:H2096"/>
    <mergeCell ref="I2096:K2096"/>
    <mergeCell ref="L2096:N2096"/>
    <mergeCell ref="O2096:P2096"/>
    <mergeCell ref="D2093:H2093"/>
    <mergeCell ref="I2093:K2093"/>
    <mergeCell ref="L2093:N2093"/>
    <mergeCell ref="O2093:P2093"/>
    <mergeCell ref="D2094:H2094"/>
    <mergeCell ref="I2094:K2094"/>
    <mergeCell ref="L2094:N2094"/>
    <mergeCell ref="O2094:P2094"/>
    <mergeCell ref="D2091:H2091"/>
    <mergeCell ref="I2091:K2091"/>
    <mergeCell ref="L2091:N2091"/>
    <mergeCell ref="O2091:P2091"/>
    <mergeCell ref="D2092:H2092"/>
    <mergeCell ref="I2092:K2092"/>
    <mergeCell ref="L2092:N2092"/>
    <mergeCell ref="O2092:P2092"/>
    <mergeCell ref="D2089:H2089"/>
    <mergeCell ref="I2089:K2089"/>
    <mergeCell ref="L2089:N2089"/>
    <mergeCell ref="O2089:P2089"/>
    <mergeCell ref="D2090:H2090"/>
    <mergeCell ref="I2090:K2090"/>
    <mergeCell ref="L2090:N2090"/>
    <mergeCell ref="O2090:P2090"/>
    <mergeCell ref="D2087:H2087"/>
    <mergeCell ref="I2087:K2087"/>
    <mergeCell ref="L2087:N2087"/>
    <mergeCell ref="O2087:P2087"/>
    <mergeCell ref="D2088:H2088"/>
    <mergeCell ref="I2088:K2088"/>
    <mergeCell ref="L2088:N2088"/>
    <mergeCell ref="O2088:P2088"/>
    <mergeCell ref="D2085:H2085"/>
    <mergeCell ref="I2085:K2085"/>
    <mergeCell ref="L2085:N2085"/>
    <mergeCell ref="O2085:P2085"/>
    <mergeCell ref="D2086:H2086"/>
    <mergeCell ref="I2086:K2086"/>
    <mergeCell ref="L2086:N2086"/>
    <mergeCell ref="O2086:P2086"/>
    <mergeCell ref="D2083:H2083"/>
    <mergeCell ref="I2083:K2083"/>
    <mergeCell ref="L2083:N2083"/>
    <mergeCell ref="O2083:P2083"/>
    <mergeCell ref="D2084:H2084"/>
    <mergeCell ref="I2084:K2084"/>
    <mergeCell ref="L2084:N2084"/>
    <mergeCell ref="O2084:P2084"/>
    <mergeCell ref="D2081:H2081"/>
    <mergeCell ref="I2081:K2081"/>
    <mergeCell ref="L2081:N2081"/>
    <mergeCell ref="O2081:P2081"/>
    <mergeCell ref="D2082:H2082"/>
    <mergeCell ref="I2082:K2082"/>
    <mergeCell ref="L2082:N2082"/>
    <mergeCell ref="O2082:P2082"/>
    <mergeCell ref="D2079:H2079"/>
    <mergeCell ref="I2079:K2079"/>
    <mergeCell ref="L2079:N2079"/>
    <mergeCell ref="O2079:P2079"/>
    <mergeCell ref="D2080:H2080"/>
    <mergeCell ref="I2080:K2080"/>
    <mergeCell ref="L2080:N2080"/>
    <mergeCell ref="O2080:P2080"/>
    <mergeCell ref="D2077:H2077"/>
    <mergeCell ref="I2077:K2077"/>
    <mergeCell ref="L2077:N2077"/>
    <mergeCell ref="O2077:P2077"/>
    <mergeCell ref="D2078:H2078"/>
    <mergeCell ref="I2078:K2078"/>
    <mergeCell ref="L2078:N2078"/>
    <mergeCell ref="O2078:P2078"/>
    <mergeCell ref="D2075:H2075"/>
    <mergeCell ref="I2075:K2075"/>
    <mergeCell ref="L2075:N2075"/>
    <mergeCell ref="O2075:P2075"/>
    <mergeCell ref="D2076:H2076"/>
    <mergeCell ref="I2076:K2076"/>
    <mergeCell ref="L2076:N2076"/>
    <mergeCell ref="O2076:P2076"/>
    <mergeCell ref="D2073:H2073"/>
    <mergeCell ref="I2073:K2073"/>
    <mergeCell ref="L2073:N2073"/>
    <mergeCell ref="O2073:P2073"/>
    <mergeCell ref="D2074:H2074"/>
    <mergeCell ref="I2074:K2074"/>
    <mergeCell ref="L2074:N2074"/>
    <mergeCell ref="O2074:P2074"/>
    <mergeCell ref="D2071:H2071"/>
    <mergeCell ref="I2071:K2071"/>
    <mergeCell ref="L2071:N2071"/>
    <mergeCell ref="O2071:P2071"/>
    <mergeCell ref="D2072:H2072"/>
    <mergeCell ref="I2072:K2072"/>
    <mergeCell ref="L2072:N2072"/>
    <mergeCell ref="O2072:P2072"/>
    <mergeCell ref="D2069:H2069"/>
    <mergeCell ref="I2069:K2069"/>
    <mergeCell ref="L2069:N2069"/>
    <mergeCell ref="O2069:P2069"/>
    <mergeCell ref="D2070:H2070"/>
    <mergeCell ref="I2070:K2070"/>
    <mergeCell ref="L2070:N2070"/>
    <mergeCell ref="O2070:P2070"/>
    <mergeCell ref="D2067:H2067"/>
    <mergeCell ref="I2067:K2067"/>
    <mergeCell ref="L2067:N2067"/>
    <mergeCell ref="O2067:P2067"/>
    <mergeCell ref="D2068:H2068"/>
    <mergeCell ref="I2068:K2068"/>
    <mergeCell ref="L2068:N2068"/>
    <mergeCell ref="O2068:P2068"/>
    <mergeCell ref="D2065:H2065"/>
    <mergeCell ref="I2065:K2065"/>
    <mergeCell ref="L2065:N2065"/>
    <mergeCell ref="O2065:P2065"/>
    <mergeCell ref="D2066:H2066"/>
    <mergeCell ref="I2066:K2066"/>
    <mergeCell ref="L2066:N2066"/>
    <mergeCell ref="O2066:P2066"/>
    <mergeCell ref="D2063:H2063"/>
    <mergeCell ref="I2063:K2063"/>
    <mergeCell ref="L2063:N2063"/>
    <mergeCell ref="O2063:P2063"/>
    <mergeCell ref="D2064:H2064"/>
    <mergeCell ref="I2064:K2064"/>
    <mergeCell ref="L2064:N2064"/>
    <mergeCell ref="O2064:P2064"/>
    <mergeCell ref="D2061:H2061"/>
    <mergeCell ref="I2061:K2061"/>
    <mergeCell ref="L2061:N2061"/>
    <mergeCell ref="O2061:P2061"/>
    <mergeCell ref="D2062:H2062"/>
    <mergeCell ref="I2062:K2062"/>
    <mergeCell ref="L2062:N2062"/>
    <mergeCell ref="O2062:P2062"/>
    <mergeCell ref="D2059:H2059"/>
    <mergeCell ref="I2059:K2059"/>
    <mergeCell ref="L2059:N2059"/>
    <mergeCell ref="O2059:P2059"/>
    <mergeCell ref="D2060:H2060"/>
    <mergeCell ref="I2060:K2060"/>
    <mergeCell ref="L2060:N2060"/>
    <mergeCell ref="O2060:P2060"/>
    <mergeCell ref="D2057:H2057"/>
    <mergeCell ref="I2057:K2057"/>
    <mergeCell ref="L2057:N2057"/>
    <mergeCell ref="O2057:P2057"/>
    <mergeCell ref="D2058:H2058"/>
    <mergeCell ref="I2058:K2058"/>
    <mergeCell ref="L2058:N2058"/>
    <mergeCell ref="O2058:P2058"/>
    <mergeCell ref="D2055:H2055"/>
    <mergeCell ref="I2055:K2055"/>
    <mergeCell ref="L2055:N2055"/>
    <mergeCell ref="O2055:P2055"/>
    <mergeCell ref="D2056:H2056"/>
    <mergeCell ref="I2056:K2056"/>
    <mergeCell ref="L2056:N2056"/>
    <mergeCell ref="O2056:P2056"/>
    <mergeCell ref="D2053:H2053"/>
    <mergeCell ref="I2053:K2053"/>
    <mergeCell ref="L2053:N2053"/>
    <mergeCell ref="O2053:P2053"/>
    <mergeCell ref="D2054:H2054"/>
    <mergeCell ref="I2054:K2054"/>
    <mergeCell ref="L2054:N2054"/>
    <mergeCell ref="O2054:P2054"/>
    <mergeCell ref="D2051:H2051"/>
    <mergeCell ref="I2051:K2051"/>
    <mergeCell ref="L2051:N2051"/>
    <mergeCell ref="O2051:P2051"/>
    <mergeCell ref="D2052:H2052"/>
    <mergeCell ref="I2052:K2052"/>
    <mergeCell ref="L2052:N2052"/>
    <mergeCell ref="O2052:P2052"/>
    <mergeCell ref="D2049:H2049"/>
    <mergeCell ref="I2049:K2049"/>
    <mergeCell ref="L2049:N2049"/>
    <mergeCell ref="O2049:P2049"/>
    <mergeCell ref="D2050:H2050"/>
    <mergeCell ref="I2050:K2050"/>
    <mergeCell ref="L2050:N2050"/>
    <mergeCell ref="O2050:P2050"/>
    <mergeCell ref="D2047:H2047"/>
    <mergeCell ref="I2047:K2047"/>
    <mergeCell ref="L2047:N2047"/>
    <mergeCell ref="O2047:P2047"/>
    <mergeCell ref="D2048:H2048"/>
    <mergeCell ref="I2048:K2048"/>
    <mergeCell ref="L2048:N2048"/>
    <mergeCell ref="O2048:P2048"/>
    <mergeCell ref="D2045:H2045"/>
    <mergeCell ref="I2045:K2045"/>
    <mergeCell ref="L2045:N2045"/>
    <mergeCell ref="O2045:P2045"/>
    <mergeCell ref="D2046:H2046"/>
    <mergeCell ref="I2046:K2046"/>
    <mergeCell ref="L2046:N2046"/>
    <mergeCell ref="O2046:P2046"/>
    <mergeCell ref="D2043:H2043"/>
    <mergeCell ref="I2043:K2043"/>
    <mergeCell ref="L2043:N2043"/>
    <mergeCell ref="O2043:P2043"/>
    <mergeCell ref="D2044:H2044"/>
    <mergeCell ref="I2044:K2044"/>
    <mergeCell ref="L2044:N2044"/>
    <mergeCell ref="O2044:P2044"/>
    <mergeCell ref="D2041:H2041"/>
    <mergeCell ref="I2041:K2041"/>
    <mergeCell ref="L2041:N2041"/>
    <mergeCell ref="O2041:P2041"/>
    <mergeCell ref="D2042:H2042"/>
    <mergeCell ref="I2042:K2042"/>
    <mergeCell ref="L2042:N2042"/>
    <mergeCell ref="O2042:P2042"/>
    <mergeCell ref="D2039:H2039"/>
    <mergeCell ref="I2039:K2039"/>
    <mergeCell ref="L2039:N2039"/>
    <mergeCell ref="O2039:P2039"/>
    <mergeCell ref="D2040:H2040"/>
    <mergeCell ref="I2040:K2040"/>
    <mergeCell ref="L2040:N2040"/>
    <mergeCell ref="O2040:P2040"/>
    <mergeCell ref="D2037:H2037"/>
    <mergeCell ref="I2037:K2037"/>
    <mergeCell ref="L2037:N2037"/>
    <mergeCell ref="O2037:P2037"/>
    <mergeCell ref="D2038:H2038"/>
    <mergeCell ref="I2038:K2038"/>
    <mergeCell ref="L2038:N2038"/>
    <mergeCell ref="O2038:P2038"/>
    <mergeCell ref="D2035:H2035"/>
    <mergeCell ref="I2035:K2035"/>
    <mergeCell ref="L2035:N2035"/>
    <mergeCell ref="O2035:P2035"/>
    <mergeCell ref="D2036:H2036"/>
    <mergeCell ref="I2036:K2036"/>
    <mergeCell ref="L2036:N2036"/>
    <mergeCell ref="O2036:P2036"/>
    <mergeCell ref="D2033:H2033"/>
    <mergeCell ref="I2033:K2033"/>
    <mergeCell ref="L2033:N2033"/>
    <mergeCell ref="O2033:P2033"/>
    <mergeCell ref="D2034:H2034"/>
    <mergeCell ref="I2034:K2034"/>
    <mergeCell ref="L2034:N2034"/>
    <mergeCell ref="O2034:P2034"/>
    <mergeCell ref="D2031:H2031"/>
    <mergeCell ref="I2031:K2031"/>
    <mergeCell ref="L2031:N2031"/>
    <mergeCell ref="O2031:P2031"/>
    <mergeCell ref="D2032:H2032"/>
    <mergeCell ref="I2032:K2032"/>
    <mergeCell ref="L2032:N2032"/>
    <mergeCell ref="O2032:P2032"/>
    <mergeCell ref="D2029:H2029"/>
    <mergeCell ref="I2029:K2029"/>
    <mergeCell ref="L2029:N2029"/>
    <mergeCell ref="O2029:P2029"/>
    <mergeCell ref="D2030:H2030"/>
    <mergeCell ref="I2030:K2030"/>
    <mergeCell ref="L2030:N2030"/>
    <mergeCell ref="O2030:P2030"/>
    <mergeCell ref="D2027:H2027"/>
    <mergeCell ref="I2027:K2027"/>
    <mergeCell ref="L2027:N2027"/>
    <mergeCell ref="O2027:P2027"/>
    <mergeCell ref="D2028:H2028"/>
    <mergeCell ref="I2028:K2028"/>
    <mergeCell ref="L2028:N2028"/>
    <mergeCell ref="O2028:P2028"/>
    <mergeCell ref="D2025:H2025"/>
    <mergeCell ref="I2025:K2025"/>
    <mergeCell ref="L2025:N2025"/>
    <mergeCell ref="O2025:P2025"/>
    <mergeCell ref="D2026:H2026"/>
    <mergeCell ref="I2026:K2026"/>
    <mergeCell ref="L2026:N2026"/>
    <mergeCell ref="O2026:P2026"/>
    <mergeCell ref="D2023:H2023"/>
    <mergeCell ref="I2023:K2023"/>
    <mergeCell ref="L2023:N2023"/>
    <mergeCell ref="O2023:P2023"/>
    <mergeCell ref="D2024:H2024"/>
    <mergeCell ref="I2024:K2024"/>
    <mergeCell ref="L2024:N2024"/>
    <mergeCell ref="O2024:P2024"/>
    <mergeCell ref="D2021:H2021"/>
    <mergeCell ref="I2021:K2021"/>
    <mergeCell ref="L2021:N2021"/>
    <mergeCell ref="O2021:P2021"/>
    <mergeCell ref="D2022:H2022"/>
    <mergeCell ref="I2022:K2022"/>
    <mergeCell ref="L2022:N2022"/>
    <mergeCell ref="O2022:P2022"/>
    <mergeCell ref="D2019:H2019"/>
    <mergeCell ref="I2019:K2019"/>
    <mergeCell ref="L2019:N2019"/>
    <mergeCell ref="O2019:P2019"/>
    <mergeCell ref="D2020:H2020"/>
    <mergeCell ref="I2020:K2020"/>
    <mergeCell ref="L2020:N2020"/>
    <mergeCell ref="O2020:P2020"/>
    <mergeCell ref="D2017:H2017"/>
    <mergeCell ref="I2017:K2017"/>
    <mergeCell ref="L2017:N2017"/>
    <mergeCell ref="O2017:P2017"/>
    <mergeCell ref="D2018:H2018"/>
    <mergeCell ref="I2018:K2018"/>
    <mergeCell ref="L2018:N2018"/>
    <mergeCell ref="O2018:P2018"/>
    <mergeCell ref="D2015:H2015"/>
    <mergeCell ref="I2015:K2015"/>
    <mergeCell ref="L2015:N2015"/>
    <mergeCell ref="O2015:P2015"/>
    <mergeCell ref="D2016:H2016"/>
    <mergeCell ref="I2016:K2016"/>
    <mergeCell ref="L2016:N2016"/>
    <mergeCell ref="O2016:P2016"/>
    <mergeCell ref="D2013:H2013"/>
    <mergeCell ref="I2013:K2013"/>
    <mergeCell ref="L2013:N2013"/>
    <mergeCell ref="O2013:P2013"/>
    <mergeCell ref="D2014:H2014"/>
    <mergeCell ref="I2014:K2014"/>
    <mergeCell ref="L2014:N2014"/>
    <mergeCell ref="O2014:P2014"/>
    <mergeCell ref="D2011:H2011"/>
    <mergeCell ref="I2011:K2011"/>
    <mergeCell ref="L2011:N2011"/>
    <mergeCell ref="O2011:P2011"/>
    <mergeCell ref="D2012:H2012"/>
    <mergeCell ref="I2012:K2012"/>
    <mergeCell ref="L2012:N2012"/>
    <mergeCell ref="O2012:P2012"/>
    <mergeCell ref="D2009:H2009"/>
    <mergeCell ref="I2009:K2009"/>
    <mergeCell ref="L2009:N2009"/>
    <mergeCell ref="O2009:P2009"/>
    <mergeCell ref="D2010:H2010"/>
    <mergeCell ref="I2010:K2010"/>
    <mergeCell ref="L2010:N2010"/>
    <mergeCell ref="O2010:P2010"/>
    <mergeCell ref="D2007:H2007"/>
    <mergeCell ref="I2007:K2007"/>
    <mergeCell ref="L2007:N2007"/>
    <mergeCell ref="O2007:P2007"/>
    <mergeCell ref="D2008:H2008"/>
    <mergeCell ref="I2008:K2008"/>
    <mergeCell ref="L2008:N2008"/>
    <mergeCell ref="O2008:P2008"/>
    <mergeCell ref="D2005:H2005"/>
    <mergeCell ref="I2005:K2005"/>
    <mergeCell ref="L2005:N2005"/>
    <mergeCell ref="O2005:P2005"/>
    <mergeCell ref="D2006:H2006"/>
    <mergeCell ref="I2006:K2006"/>
    <mergeCell ref="L2006:N2006"/>
    <mergeCell ref="O2006:P2006"/>
    <mergeCell ref="D2003:H2003"/>
    <mergeCell ref="I2003:K2003"/>
    <mergeCell ref="L2003:N2003"/>
    <mergeCell ref="O2003:P2003"/>
    <mergeCell ref="D2004:H2004"/>
    <mergeCell ref="I2004:K2004"/>
    <mergeCell ref="L2004:N2004"/>
    <mergeCell ref="O2004:P2004"/>
    <mergeCell ref="D2001:H2001"/>
    <mergeCell ref="I2001:K2001"/>
    <mergeCell ref="L2001:N2001"/>
    <mergeCell ref="O2001:P2001"/>
    <mergeCell ref="D2002:H2002"/>
    <mergeCell ref="I2002:K2002"/>
    <mergeCell ref="L2002:N2002"/>
    <mergeCell ref="O2002:P2002"/>
    <mergeCell ref="D1999:H1999"/>
    <mergeCell ref="I1999:K1999"/>
    <mergeCell ref="L1999:N1999"/>
    <mergeCell ref="O1999:P1999"/>
    <mergeCell ref="D2000:H2000"/>
    <mergeCell ref="I2000:K2000"/>
    <mergeCell ref="L2000:N2000"/>
    <mergeCell ref="O2000:P2000"/>
    <mergeCell ref="D1997:H1997"/>
    <mergeCell ref="I1997:K1997"/>
    <mergeCell ref="L1997:N1997"/>
    <mergeCell ref="O1997:P1997"/>
    <mergeCell ref="D1998:H1998"/>
    <mergeCell ref="I1998:K1998"/>
    <mergeCell ref="L1998:N1998"/>
    <mergeCell ref="O1998:P1998"/>
    <mergeCell ref="D1995:H1995"/>
    <mergeCell ref="I1995:K1995"/>
    <mergeCell ref="L1995:N1995"/>
    <mergeCell ref="O1995:P1995"/>
    <mergeCell ref="D1996:H1996"/>
    <mergeCell ref="I1996:K1996"/>
    <mergeCell ref="L1996:N1996"/>
    <mergeCell ref="O1996:P1996"/>
    <mergeCell ref="D1993:H1993"/>
    <mergeCell ref="I1993:K1993"/>
    <mergeCell ref="L1993:N1993"/>
    <mergeCell ref="O1993:P1993"/>
    <mergeCell ref="D1994:H1994"/>
    <mergeCell ref="I1994:K1994"/>
    <mergeCell ref="L1994:N1994"/>
    <mergeCell ref="O1994:P1994"/>
    <mergeCell ref="D1991:H1991"/>
    <mergeCell ref="I1991:K1991"/>
    <mergeCell ref="L1991:N1991"/>
    <mergeCell ref="O1991:P1991"/>
    <mergeCell ref="D1992:H1992"/>
    <mergeCell ref="I1992:K1992"/>
    <mergeCell ref="L1992:N1992"/>
    <mergeCell ref="O1992:P1992"/>
    <mergeCell ref="D1989:H1989"/>
    <mergeCell ref="I1989:K1989"/>
    <mergeCell ref="L1989:N1989"/>
    <mergeCell ref="O1989:P1989"/>
    <mergeCell ref="D1990:H1990"/>
    <mergeCell ref="I1990:K1990"/>
    <mergeCell ref="L1990:N1990"/>
    <mergeCell ref="O1990:P1990"/>
    <mergeCell ref="D1987:H1987"/>
    <mergeCell ref="I1987:K1987"/>
    <mergeCell ref="L1987:N1987"/>
    <mergeCell ref="O1987:P1987"/>
    <mergeCell ref="D1988:H1988"/>
    <mergeCell ref="I1988:K1988"/>
    <mergeCell ref="L1988:N1988"/>
    <mergeCell ref="O1988:P1988"/>
    <mergeCell ref="D1985:H1985"/>
    <mergeCell ref="I1985:K1985"/>
    <mergeCell ref="L1985:N1985"/>
    <mergeCell ref="O1985:P1985"/>
    <mergeCell ref="D1986:H1986"/>
    <mergeCell ref="I1986:K1986"/>
    <mergeCell ref="L1986:N1986"/>
    <mergeCell ref="O1986:P1986"/>
    <mergeCell ref="D1983:H1983"/>
    <mergeCell ref="I1983:K1983"/>
    <mergeCell ref="L1983:N1983"/>
    <mergeCell ref="O1983:P1983"/>
    <mergeCell ref="D1984:H1984"/>
    <mergeCell ref="I1984:K1984"/>
    <mergeCell ref="L1984:N1984"/>
    <mergeCell ref="O1984:P1984"/>
    <mergeCell ref="D1981:H1981"/>
    <mergeCell ref="I1981:K1981"/>
    <mergeCell ref="L1981:N1981"/>
    <mergeCell ref="O1981:P1981"/>
    <mergeCell ref="D1982:H1982"/>
    <mergeCell ref="I1982:K1982"/>
    <mergeCell ref="L1982:N1982"/>
    <mergeCell ref="O1982:P1982"/>
    <mergeCell ref="D1979:H1979"/>
    <mergeCell ref="I1979:K1979"/>
    <mergeCell ref="L1979:N1979"/>
    <mergeCell ref="O1979:P1979"/>
    <mergeCell ref="D1980:H1980"/>
    <mergeCell ref="I1980:K1980"/>
    <mergeCell ref="L1980:N1980"/>
    <mergeCell ref="O1980:P1980"/>
    <mergeCell ref="D1977:H1977"/>
    <mergeCell ref="I1977:K1977"/>
    <mergeCell ref="L1977:N1977"/>
    <mergeCell ref="O1977:P1977"/>
    <mergeCell ref="D1978:H1978"/>
    <mergeCell ref="I1978:K1978"/>
    <mergeCell ref="L1978:N1978"/>
    <mergeCell ref="O1978:P1978"/>
    <mergeCell ref="D1975:H1975"/>
    <mergeCell ref="I1975:K1975"/>
    <mergeCell ref="L1975:N1975"/>
    <mergeCell ref="O1975:P1975"/>
    <mergeCell ref="D1976:H1976"/>
    <mergeCell ref="I1976:K1976"/>
    <mergeCell ref="L1976:N1976"/>
    <mergeCell ref="O1976:P1976"/>
    <mergeCell ref="D1973:H1973"/>
    <mergeCell ref="I1973:K1973"/>
    <mergeCell ref="L1973:N1973"/>
    <mergeCell ref="O1973:P1973"/>
    <mergeCell ref="D1974:H1974"/>
    <mergeCell ref="I1974:K1974"/>
    <mergeCell ref="L1974:N1974"/>
    <mergeCell ref="O1974:P1974"/>
    <mergeCell ref="D1971:H1971"/>
    <mergeCell ref="I1971:K1971"/>
    <mergeCell ref="L1971:N1971"/>
    <mergeCell ref="O1971:P1971"/>
    <mergeCell ref="D1972:H1972"/>
    <mergeCell ref="I1972:K1972"/>
    <mergeCell ref="L1972:N1972"/>
    <mergeCell ref="O1972:P1972"/>
    <mergeCell ref="D1969:H1969"/>
    <mergeCell ref="I1969:K1969"/>
    <mergeCell ref="L1969:N1969"/>
    <mergeCell ref="O1969:P1969"/>
    <mergeCell ref="D1970:H1970"/>
    <mergeCell ref="I1970:K1970"/>
    <mergeCell ref="L1970:N1970"/>
    <mergeCell ref="O1970:P1970"/>
    <mergeCell ref="D1967:H1967"/>
    <mergeCell ref="I1967:K1967"/>
    <mergeCell ref="L1967:N1967"/>
    <mergeCell ref="O1967:P1967"/>
    <mergeCell ref="D1968:H1968"/>
    <mergeCell ref="I1968:K1968"/>
    <mergeCell ref="L1968:N1968"/>
    <mergeCell ref="O1968:P1968"/>
    <mergeCell ref="D1965:H1965"/>
    <mergeCell ref="I1965:K1965"/>
    <mergeCell ref="L1965:N1965"/>
    <mergeCell ref="O1965:P1965"/>
    <mergeCell ref="D1966:H1966"/>
    <mergeCell ref="I1966:K1966"/>
    <mergeCell ref="L1966:N1966"/>
    <mergeCell ref="O1966:P1966"/>
    <mergeCell ref="D1963:H1963"/>
    <mergeCell ref="I1963:K1963"/>
    <mergeCell ref="L1963:N1963"/>
    <mergeCell ref="O1963:P1963"/>
    <mergeCell ref="D1964:H1964"/>
    <mergeCell ref="I1964:K1964"/>
    <mergeCell ref="L1964:N1964"/>
    <mergeCell ref="O1964:P1964"/>
    <mergeCell ref="D1961:H1961"/>
    <mergeCell ref="I1961:K1961"/>
    <mergeCell ref="L1961:N1961"/>
    <mergeCell ref="O1961:P1961"/>
    <mergeCell ref="D1962:H1962"/>
    <mergeCell ref="I1962:K1962"/>
    <mergeCell ref="L1962:N1962"/>
    <mergeCell ref="O1962:P1962"/>
    <mergeCell ref="D1959:H1959"/>
    <mergeCell ref="I1959:K1959"/>
    <mergeCell ref="L1959:N1959"/>
    <mergeCell ref="O1959:P1959"/>
    <mergeCell ref="D1960:H1960"/>
    <mergeCell ref="I1960:K1960"/>
    <mergeCell ref="L1960:N1960"/>
    <mergeCell ref="O1960:P1960"/>
    <mergeCell ref="D1957:H1957"/>
    <mergeCell ref="I1957:K1957"/>
    <mergeCell ref="L1957:N1957"/>
    <mergeCell ref="O1957:P1957"/>
    <mergeCell ref="D1958:H1958"/>
    <mergeCell ref="I1958:K1958"/>
    <mergeCell ref="L1958:N1958"/>
    <mergeCell ref="O1958:P1958"/>
    <mergeCell ref="D1955:H1955"/>
    <mergeCell ref="I1955:K1955"/>
    <mergeCell ref="L1955:N1955"/>
    <mergeCell ref="O1955:P1955"/>
    <mergeCell ref="D1956:H1956"/>
    <mergeCell ref="I1956:K1956"/>
    <mergeCell ref="L1956:N1956"/>
    <mergeCell ref="O1956:P1956"/>
    <mergeCell ref="D1953:H1953"/>
    <mergeCell ref="I1953:K1953"/>
    <mergeCell ref="L1953:N1953"/>
    <mergeCell ref="O1953:P1953"/>
    <mergeCell ref="D1954:H1954"/>
    <mergeCell ref="I1954:K1954"/>
    <mergeCell ref="L1954:N1954"/>
    <mergeCell ref="O1954:P1954"/>
    <mergeCell ref="D1951:H1951"/>
    <mergeCell ref="I1951:K1951"/>
    <mergeCell ref="L1951:N1951"/>
    <mergeCell ref="O1951:P1951"/>
    <mergeCell ref="D1952:H1952"/>
    <mergeCell ref="I1952:K1952"/>
    <mergeCell ref="L1952:N1952"/>
    <mergeCell ref="O1952:P1952"/>
    <mergeCell ref="D1949:H1949"/>
    <mergeCell ref="I1949:K1949"/>
    <mergeCell ref="L1949:N1949"/>
    <mergeCell ref="O1949:P1949"/>
    <mergeCell ref="D1950:H1950"/>
    <mergeCell ref="I1950:K1950"/>
    <mergeCell ref="L1950:N1950"/>
    <mergeCell ref="O1950:P1950"/>
    <mergeCell ref="D1947:H1947"/>
    <mergeCell ref="I1947:K1947"/>
    <mergeCell ref="L1947:N1947"/>
    <mergeCell ref="O1947:P1947"/>
    <mergeCell ref="D1948:H1948"/>
    <mergeCell ref="I1948:K1948"/>
    <mergeCell ref="L1948:N1948"/>
    <mergeCell ref="O1948:P1948"/>
    <mergeCell ref="D1945:H1945"/>
    <mergeCell ref="I1945:K1945"/>
    <mergeCell ref="L1945:N1945"/>
    <mergeCell ref="O1945:P1945"/>
    <mergeCell ref="D1946:H1946"/>
    <mergeCell ref="I1946:K1946"/>
    <mergeCell ref="L1946:N1946"/>
    <mergeCell ref="O1946:P1946"/>
    <mergeCell ref="D1943:H1943"/>
    <mergeCell ref="I1943:K1943"/>
    <mergeCell ref="L1943:N1943"/>
    <mergeCell ref="O1943:P1943"/>
    <mergeCell ref="D1944:H1944"/>
    <mergeCell ref="I1944:K1944"/>
    <mergeCell ref="L1944:N1944"/>
    <mergeCell ref="O1944:P1944"/>
    <mergeCell ref="D1941:H1941"/>
    <mergeCell ref="I1941:K1941"/>
    <mergeCell ref="L1941:N1941"/>
    <mergeCell ref="O1941:P1941"/>
    <mergeCell ref="D1942:H1942"/>
    <mergeCell ref="I1942:K1942"/>
    <mergeCell ref="L1942:N1942"/>
    <mergeCell ref="O1942:P1942"/>
    <mergeCell ref="D1939:H1939"/>
    <mergeCell ref="I1939:K1939"/>
    <mergeCell ref="L1939:N1939"/>
    <mergeCell ref="O1939:P1939"/>
    <mergeCell ref="D1940:H1940"/>
    <mergeCell ref="I1940:K1940"/>
    <mergeCell ref="L1940:N1940"/>
    <mergeCell ref="O1940:P1940"/>
    <mergeCell ref="D1937:H1937"/>
    <mergeCell ref="I1937:K1937"/>
    <mergeCell ref="L1937:N1937"/>
    <mergeCell ref="O1937:P1937"/>
    <mergeCell ref="D1938:H1938"/>
    <mergeCell ref="I1938:K1938"/>
    <mergeCell ref="L1938:N1938"/>
    <mergeCell ref="O1938:P1938"/>
    <mergeCell ref="D1935:H1935"/>
    <mergeCell ref="I1935:K1935"/>
    <mergeCell ref="L1935:N1935"/>
    <mergeCell ref="O1935:P1935"/>
    <mergeCell ref="D1936:H1936"/>
    <mergeCell ref="I1936:K1936"/>
    <mergeCell ref="L1936:N1936"/>
    <mergeCell ref="O1936:P1936"/>
    <mergeCell ref="D1933:H1933"/>
    <mergeCell ref="I1933:K1933"/>
    <mergeCell ref="L1933:N1933"/>
    <mergeCell ref="O1933:P1933"/>
    <mergeCell ref="D1934:H1934"/>
    <mergeCell ref="I1934:K1934"/>
    <mergeCell ref="L1934:N1934"/>
    <mergeCell ref="O1934:P1934"/>
    <mergeCell ref="D1931:H1931"/>
    <mergeCell ref="I1931:K1931"/>
    <mergeCell ref="L1931:N1931"/>
    <mergeCell ref="O1931:P1931"/>
    <mergeCell ref="D1932:H1932"/>
    <mergeCell ref="I1932:K1932"/>
    <mergeCell ref="L1932:N1932"/>
    <mergeCell ref="O1932:P1932"/>
    <mergeCell ref="D1929:H1929"/>
    <mergeCell ref="I1929:K1929"/>
    <mergeCell ref="L1929:N1929"/>
    <mergeCell ref="O1929:P1929"/>
    <mergeCell ref="D1930:H1930"/>
    <mergeCell ref="I1930:K1930"/>
    <mergeCell ref="L1930:N1930"/>
    <mergeCell ref="O1930:P1930"/>
    <mergeCell ref="D1927:H1927"/>
    <mergeCell ref="I1927:K1927"/>
    <mergeCell ref="L1927:N1927"/>
    <mergeCell ref="O1927:P1927"/>
    <mergeCell ref="D1928:H1928"/>
    <mergeCell ref="I1928:K1928"/>
    <mergeCell ref="L1928:N1928"/>
    <mergeCell ref="O1928:P1928"/>
    <mergeCell ref="D1925:H1925"/>
    <mergeCell ref="I1925:K1925"/>
    <mergeCell ref="L1925:N1925"/>
    <mergeCell ref="O1925:P1925"/>
    <mergeCell ref="D1926:H1926"/>
    <mergeCell ref="I1926:K1926"/>
    <mergeCell ref="L1926:N1926"/>
    <mergeCell ref="O1926:P1926"/>
    <mergeCell ref="D1923:H1923"/>
    <mergeCell ref="I1923:K1923"/>
    <mergeCell ref="L1923:N1923"/>
    <mergeCell ref="O1923:P1923"/>
    <mergeCell ref="D1924:H1924"/>
    <mergeCell ref="I1924:K1924"/>
    <mergeCell ref="L1924:N1924"/>
    <mergeCell ref="O1924:P1924"/>
    <mergeCell ref="D1921:H1921"/>
    <mergeCell ref="I1921:K1921"/>
    <mergeCell ref="L1921:N1921"/>
    <mergeCell ref="O1921:P1921"/>
    <mergeCell ref="D1922:H1922"/>
    <mergeCell ref="I1922:K1922"/>
    <mergeCell ref="L1922:N1922"/>
    <mergeCell ref="O1922:P1922"/>
    <mergeCell ref="D1919:H1919"/>
    <mergeCell ref="I1919:K1919"/>
    <mergeCell ref="L1919:N1919"/>
    <mergeCell ref="O1919:P1919"/>
    <mergeCell ref="D1920:H1920"/>
    <mergeCell ref="I1920:K1920"/>
    <mergeCell ref="L1920:N1920"/>
    <mergeCell ref="O1920:P1920"/>
    <mergeCell ref="D1917:H1917"/>
    <mergeCell ref="I1917:K1917"/>
    <mergeCell ref="L1917:N1917"/>
    <mergeCell ref="O1917:P1917"/>
    <mergeCell ref="D1918:H1918"/>
    <mergeCell ref="I1918:K1918"/>
    <mergeCell ref="L1918:N1918"/>
    <mergeCell ref="O1918:P1918"/>
    <mergeCell ref="D1915:H1915"/>
    <mergeCell ref="I1915:K1915"/>
    <mergeCell ref="L1915:N1915"/>
    <mergeCell ref="O1915:P1915"/>
    <mergeCell ref="D1916:H1916"/>
    <mergeCell ref="I1916:K1916"/>
    <mergeCell ref="L1916:N1916"/>
    <mergeCell ref="O1916:P1916"/>
    <mergeCell ref="D1913:H1913"/>
    <mergeCell ref="I1913:K1913"/>
    <mergeCell ref="L1913:N1913"/>
    <mergeCell ref="O1913:P1913"/>
    <mergeCell ref="D1914:H1914"/>
    <mergeCell ref="I1914:K1914"/>
    <mergeCell ref="L1914:N1914"/>
    <mergeCell ref="O1914:P1914"/>
    <mergeCell ref="D1911:H1911"/>
    <mergeCell ref="I1911:K1911"/>
    <mergeCell ref="L1911:N1911"/>
    <mergeCell ref="O1911:P1911"/>
    <mergeCell ref="D1912:H1912"/>
    <mergeCell ref="I1912:K1912"/>
    <mergeCell ref="L1912:N1912"/>
    <mergeCell ref="O1912:P1912"/>
    <mergeCell ref="D1909:H1909"/>
    <mergeCell ref="I1909:K1909"/>
    <mergeCell ref="L1909:N1909"/>
    <mergeCell ref="O1909:P1909"/>
    <mergeCell ref="D1910:H1910"/>
    <mergeCell ref="I1910:K1910"/>
    <mergeCell ref="L1910:N1910"/>
    <mergeCell ref="O1910:P1910"/>
    <mergeCell ref="D1907:H1907"/>
    <mergeCell ref="I1907:K1907"/>
    <mergeCell ref="L1907:N1907"/>
    <mergeCell ref="O1907:P1907"/>
    <mergeCell ref="D1908:H1908"/>
    <mergeCell ref="I1908:K1908"/>
    <mergeCell ref="L1908:N1908"/>
    <mergeCell ref="O1908:P1908"/>
    <mergeCell ref="D1905:H1905"/>
    <mergeCell ref="I1905:K1905"/>
    <mergeCell ref="L1905:N1905"/>
    <mergeCell ref="O1905:P1905"/>
    <mergeCell ref="D1906:H1906"/>
    <mergeCell ref="I1906:K1906"/>
    <mergeCell ref="L1906:N1906"/>
    <mergeCell ref="O1906:P1906"/>
    <mergeCell ref="D1903:H1903"/>
    <mergeCell ref="I1903:K1903"/>
    <mergeCell ref="L1903:N1903"/>
    <mergeCell ref="O1903:P1903"/>
    <mergeCell ref="D1904:H1904"/>
    <mergeCell ref="I1904:K1904"/>
    <mergeCell ref="L1904:N1904"/>
    <mergeCell ref="O1904:P1904"/>
    <mergeCell ref="D1901:H1901"/>
    <mergeCell ref="I1901:K1901"/>
    <mergeCell ref="L1901:N1901"/>
    <mergeCell ref="O1901:P1901"/>
    <mergeCell ref="D1902:H1902"/>
    <mergeCell ref="I1902:K1902"/>
    <mergeCell ref="L1902:N1902"/>
    <mergeCell ref="O1902:P1902"/>
    <mergeCell ref="D1899:H1899"/>
    <mergeCell ref="I1899:K1899"/>
    <mergeCell ref="L1899:N1899"/>
    <mergeCell ref="O1899:P1899"/>
    <mergeCell ref="D1900:H1900"/>
    <mergeCell ref="I1900:K1900"/>
    <mergeCell ref="L1900:N1900"/>
    <mergeCell ref="O1900:P1900"/>
    <mergeCell ref="D1897:H1897"/>
    <mergeCell ref="I1897:K1897"/>
    <mergeCell ref="L1897:N1897"/>
    <mergeCell ref="O1897:P1897"/>
    <mergeCell ref="D1898:H1898"/>
    <mergeCell ref="I1898:K1898"/>
    <mergeCell ref="L1898:N1898"/>
    <mergeCell ref="O1898:P1898"/>
    <mergeCell ref="D1895:H1895"/>
    <mergeCell ref="I1895:K1895"/>
    <mergeCell ref="L1895:N1895"/>
    <mergeCell ref="O1895:P1895"/>
    <mergeCell ref="D1896:H1896"/>
    <mergeCell ref="I1896:K1896"/>
    <mergeCell ref="L1896:N1896"/>
    <mergeCell ref="O1896:P1896"/>
    <mergeCell ref="D1893:H1893"/>
    <mergeCell ref="I1893:K1893"/>
    <mergeCell ref="L1893:N1893"/>
    <mergeCell ref="O1893:P1893"/>
    <mergeCell ref="D1894:H1894"/>
    <mergeCell ref="I1894:K1894"/>
    <mergeCell ref="L1894:N1894"/>
    <mergeCell ref="O1894:P1894"/>
    <mergeCell ref="D1891:H1891"/>
    <mergeCell ref="I1891:K1891"/>
    <mergeCell ref="L1891:N1891"/>
    <mergeCell ref="O1891:P1891"/>
    <mergeCell ref="D1892:H1892"/>
    <mergeCell ref="I1892:K1892"/>
    <mergeCell ref="L1892:N1892"/>
    <mergeCell ref="O1892:P1892"/>
    <mergeCell ref="D1889:H1889"/>
    <mergeCell ref="I1889:K1889"/>
    <mergeCell ref="L1889:N1889"/>
    <mergeCell ref="O1889:P1889"/>
    <mergeCell ref="D1890:H1890"/>
    <mergeCell ref="I1890:K1890"/>
    <mergeCell ref="L1890:N1890"/>
    <mergeCell ref="O1890:P1890"/>
    <mergeCell ref="D1887:H1887"/>
    <mergeCell ref="I1887:K1887"/>
    <mergeCell ref="L1887:N1887"/>
    <mergeCell ref="O1887:P1887"/>
    <mergeCell ref="D1888:H1888"/>
    <mergeCell ref="I1888:K1888"/>
    <mergeCell ref="L1888:N1888"/>
    <mergeCell ref="O1888:P1888"/>
    <mergeCell ref="D1885:H1885"/>
    <mergeCell ref="I1885:K1885"/>
    <mergeCell ref="L1885:N1885"/>
    <mergeCell ref="O1885:P1885"/>
    <mergeCell ref="D1886:H1886"/>
    <mergeCell ref="I1886:K1886"/>
    <mergeCell ref="L1886:N1886"/>
    <mergeCell ref="O1886:P1886"/>
    <mergeCell ref="D1883:H1883"/>
    <mergeCell ref="I1883:K1883"/>
    <mergeCell ref="L1883:N1883"/>
    <mergeCell ref="O1883:P1883"/>
    <mergeCell ref="D1884:H1884"/>
    <mergeCell ref="I1884:K1884"/>
    <mergeCell ref="L1884:N1884"/>
    <mergeCell ref="O1884:P1884"/>
    <mergeCell ref="D1881:H1881"/>
    <mergeCell ref="I1881:K1881"/>
    <mergeCell ref="L1881:N1881"/>
    <mergeCell ref="O1881:P1881"/>
    <mergeCell ref="D1882:H1882"/>
    <mergeCell ref="I1882:K1882"/>
    <mergeCell ref="L1882:N1882"/>
    <mergeCell ref="O1882:P1882"/>
    <mergeCell ref="D1879:H1879"/>
    <mergeCell ref="I1879:K1879"/>
    <mergeCell ref="L1879:N1879"/>
    <mergeCell ref="O1879:P1879"/>
    <mergeCell ref="D1880:H1880"/>
    <mergeCell ref="I1880:K1880"/>
    <mergeCell ref="L1880:N1880"/>
    <mergeCell ref="O1880:P1880"/>
    <mergeCell ref="D1877:H1877"/>
    <mergeCell ref="I1877:K1877"/>
    <mergeCell ref="L1877:N1877"/>
    <mergeCell ref="O1877:P1877"/>
    <mergeCell ref="D1878:H1878"/>
    <mergeCell ref="I1878:K1878"/>
    <mergeCell ref="L1878:N1878"/>
    <mergeCell ref="O1878:P1878"/>
    <mergeCell ref="D1875:H1875"/>
    <mergeCell ref="I1875:K1875"/>
    <mergeCell ref="L1875:N1875"/>
    <mergeCell ref="O1875:P1875"/>
    <mergeCell ref="D1876:H1876"/>
    <mergeCell ref="I1876:K1876"/>
    <mergeCell ref="L1876:N1876"/>
    <mergeCell ref="O1876:P1876"/>
    <mergeCell ref="D1873:H1873"/>
    <mergeCell ref="I1873:K1873"/>
    <mergeCell ref="L1873:N1873"/>
    <mergeCell ref="O1873:P1873"/>
    <mergeCell ref="D1874:H1874"/>
    <mergeCell ref="I1874:K1874"/>
    <mergeCell ref="L1874:N1874"/>
    <mergeCell ref="O1874:P1874"/>
    <mergeCell ref="D1871:H1871"/>
    <mergeCell ref="I1871:K1871"/>
    <mergeCell ref="L1871:N1871"/>
    <mergeCell ref="O1871:P1871"/>
    <mergeCell ref="D1872:H1872"/>
    <mergeCell ref="I1872:K1872"/>
    <mergeCell ref="L1872:N1872"/>
    <mergeCell ref="O1872:P1872"/>
    <mergeCell ref="D1869:H1869"/>
    <mergeCell ref="I1869:K1869"/>
    <mergeCell ref="L1869:N1869"/>
    <mergeCell ref="O1869:P1869"/>
    <mergeCell ref="D1870:H1870"/>
    <mergeCell ref="I1870:K1870"/>
    <mergeCell ref="L1870:N1870"/>
    <mergeCell ref="O1870:P1870"/>
    <mergeCell ref="D1867:H1867"/>
    <mergeCell ref="I1867:K1867"/>
    <mergeCell ref="L1867:N1867"/>
    <mergeCell ref="O1867:P1867"/>
    <mergeCell ref="D1868:H1868"/>
    <mergeCell ref="I1868:K1868"/>
    <mergeCell ref="L1868:N1868"/>
    <mergeCell ref="O1868:P1868"/>
    <mergeCell ref="D1865:H1865"/>
    <mergeCell ref="I1865:K1865"/>
    <mergeCell ref="L1865:N1865"/>
    <mergeCell ref="O1865:P1865"/>
    <mergeCell ref="D1866:H1866"/>
    <mergeCell ref="I1866:K1866"/>
    <mergeCell ref="L1866:N1866"/>
    <mergeCell ref="O1866:P1866"/>
    <mergeCell ref="D1863:H1863"/>
    <mergeCell ref="I1863:K1863"/>
    <mergeCell ref="L1863:N1863"/>
    <mergeCell ref="O1863:P1863"/>
    <mergeCell ref="D1864:H1864"/>
    <mergeCell ref="I1864:K1864"/>
    <mergeCell ref="L1864:N1864"/>
    <mergeCell ref="O1864:P1864"/>
    <mergeCell ref="D1861:H1861"/>
    <mergeCell ref="I1861:K1861"/>
    <mergeCell ref="L1861:N1861"/>
    <mergeCell ref="O1861:P1861"/>
    <mergeCell ref="D1862:H1862"/>
    <mergeCell ref="I1862:K1862"/>
    <mergeCell ref="L1862:N1862"/>
    <mergeCell ref="O1862:P1862"/>
    <mergeCell ref="D1859:H1859"/>
    <mergeCell ref="I1859:K1859"/>
    <mergeCell ref="L1859:N1859"/>
    <mergeCell ref="O1859:P1859"/>
    <mergeCell ref="D1860:H1860"/>
    <mergeCell ref="I1860:K1860"/>
    <mergeCell ref="L1860:N1860"/>
    <mergeCell ref="O1860:P1860"/>
    <mergeCell ref="D1857:H1857"/>
    <mergeCell ref="I1857:K1857"/>
    <mergeCell ref="L1857:N1857"/>
    <mergeCell ref="O1857:P1857"/>
    <mergeCell ref="D1858:H1858"/>
    <mergeCell ref="I1858:K1858"/>
    <mergeCell ref="L1858:N1858"/>
    <mergeCell ref="O1858:P1858"/>
    <mergeCell ref="D1855:H1855"/>
    <mergeCell ref="I1855:K1855"/>
    <mergeCell ref="L1855:N1855"/>
    <mergeCell ref="O1855:P1855"/>
    <mergeCell ref="D1856:H1856"/>
    <mergeCell ref="I1856:K1856"/>
    <mergeCell ref="L1856:N1856"/>
    <mergeCell ref="O1856:P1856"/>
    <mergeCell ref="D1853:H1853"/>
    <mergeCell ref="I1853:K1853"/>
    <mergeCell ref="L1853:N1853"/>
    <mergeCell ref="O1853:P1853"/>
    <mergeCell ref="D1854:H1854"/>
    <mergeCell ref="I1854:K1854"/>
    <mergeCell ref="L1854:N1854"/>
    <mergeCell ref="O1854:P1854"/>
    <mergeCell ref="D1851:H1851"/>
    <mergeCell ref="I1851:K1851"/>
    <mergeCell ref="L1851:N1851"/>
    <mergeCell ref="O1851:P1851"/>
    <mergeCell ref="D1852:H1852"/>
    <mergeCell ref="I1852:K1852"/>
    <mergeCell ref="L1852:N1852"/>
    <mergeCell ref="O1852:P1852"/>
    <mergeCell ref="D1849:H1849"/>
    <mergeCell ref="I1849:K1849"/>
    <mergeCell ref="L1849:N1849"/>
    <mergeCell ref="O1849:P1849"/>
    <mergeCell ref="D1850:H1850"/>
    <mergeCell ref="I1850:K1850"/>
    <mergeCell ref="L1850:N1850"/>
    <mergeCell ref="O1850:P1850"/>
    <mergeCell ref="D1847:H1847"/>
    <mergeCell ref="I1847:K1847"/>
    <mergeCell ref="L1847:N1847"/>
    <mergeCell ref="O1847:P1847"/>
    <mergeCell ref="D1848:H1848"/>
    <mergeCell ref="I1848:K1848"/>
    <mergeCell ref="L1848:N1848"/>
    <mergeCell ref="O1848:P1848"/>
    <mergeCell ref="D1845:H1845"/>
    <mergeCell ref="I1845:K1845"/>
    <mergeCell ref="L1845:N1845"/>
    <mergeCell ref="O1845:P1845"/>
    <mergeCell ref="D1846:H1846"/>
    <mergeCell ref="I1846:K1846"/>
    <mergeCell ref="L1846:N1846"/>
    <mergeCell ref="O1846:P1846"/>
    <mergeCell ref="D1843:H1843"/>
    <mergeCell ref="I1843:K1843"/>
    <mergeCell ref="L1843:N1843"/>
    <mergeCell ref="O1843:P1843"/>
    <mergeCell ref="D1844:H1844"/>
    <mergeCell ref="I1844:K1844"/>
    <mergeCell ref="L1844:N1844"/>
    <mergeCell ref="O1844:P1844"/>
    <mergeCell ref="D1841:H1841"/>
    <mergeCell ref="I1841:K1841"/>
    <mergeCell ref="L1841:N1841"/>
    <mergeCell ref="O1841:P1841"/>
    <mergeCell ref="D1842:H1842"/>
    <mergeCell ref="I1842:K1842"/>
    <mergeCell ref="L1842:N1842"/>
    <mergeCell ref="O1842:P1842"/>
    <mergeCell ref="D1839:H1839"/>
    <mergeCell ref="I1839:K1839"/>
    <mergeCell ref="L1839:N1839"/>
    <mergeCell ref="O1839:P1839"/>
    <mergeCell ref="D1840:H1840"/>
    <mergeCell ref="I1840:K1840"/>
    <mergeCell ref="L1840:N1840"/>
    <mergeCell ref="O1840:P1840"/>
    <mergeCell ref="D1837:H1837"/>
    <mergeCell ref="I1837:K1837"/>
    <mergeCell ref="L1837:N1837"/>
    <mergeCell ref="O1837:P1837"/>
    <mergeCell ref="D1838:H1838"/>
    <mergeCell ref="I1838:K1838"/>
    <mergeCell ref="L1838:N1838"/>
    <mergeCell ref="O1838:P1838"/>
    <mergeCell ref="D1835:H1835"/>
    <mergeCell ref="I1835:K1835"/>
    <mergeCell ref="L1835:N1835"/>
    <mergeCell ref="O1835:P1835"/>
    <mergeCell ref="D1836:H1836"/>
    <mergeCell ref="I1836:K1836"/>
    <mergeCell ref="L1836:N1836"/>
    <mergeCell ref="O1836:P1836"/>
    <mergeCell ref="D1833:H1833"/>
    <mergeCell ref="I1833:K1833"/>
    <mergeCell ref="L1833:N1833"/>
    <mergeCell ref="O1833:P1833"/>
    <mergeCell ref="D1834:H1834"/>
    <mergeCell ref="I1834:K1834"/>
    <mergeCell ref="L1834:N1834"/>
    <mergeCell ref="O1834:P1834"/>
    <mergeCell ref="D1831:H1831"/>
    <mergeCell ref="I1831:K1831"/>
    <mergeCell ref="L1831:N1831"/>
    <mergeCell ref="O1831:P1831"/>
    <mergeCell ref="D1832:H1832"/>
    <mergeCell ref="I1832:K1832"/>
    <mergeCell ref="L1832:N1832"/>
    <mergeCell ref="O1832:P1832"/>
    <mergeCell ref="D1829:H1829"/>
    <mergeCell ref="I1829:K1829"/>
    <mergeCell ref="L1829:N1829"/>
    <mergeCell ref="O1829:P1829"/>
    <mergeCell ref="D1830:H1830"/>
    <mergeCell ref="I1830:K1830"/>
    <mergeCell ref="L1830:N1830"/>
    <mergeCell ref="O1830:P1830"/>
    <mergeCell ref="D1827:H1827"/>
    <mergeCell ref="I1827:K1827"/>
    <mergeCell ref="L1827:N1827"/>
    <mergeCell ref="O1827:P1827"/>
    <mergeCell ref="D1828:H1828"/>
    <mergeCell ref="I1828:K1828"/>
    <mergeCell ref="L1828:N1828"/>
    <mergeCell ref="O1828:P1828"/>
    <mergeCell ref="D1825:H1825"/>
    <mergeCell ref="I1825:K1825"/>
    <mergeCell ref="L1825:N1825"/>
    <mergeCell ref="O1825:P1825"/>
    <mergeCell ref="D1826:H1826"/>
    <mergeCell ref="I1826:K1826"/>
    <mergeCell ref="L1826:N1826"/>
    <mergeCell ref="O1826:P1826"/>
    <mergeCell ref="D1823:H1823"/>
    <mergeCell ref="I1823:K1823"/>
    <mergeCell ref="L1823:N1823"/>
    <mergeCell ref="O1823:P1823"/>
    <mergeCell ref="D1824:H1824"/>
    <mergeCell ref="I1824:K1824"/>
    <mergeCell ref="L1824:N1824"/>
    <mergeCell ref="O1824:P1824"/>
    <mergeCell ref="D1821:H1821"/>
    <mergeCell ref="I1821:K1821"/>
    <mergeCell ref="L1821:N1821"/>
    <mergeCell ref="O1821:P1821"/>
    <mergeCell ref="D1822:H1822"/>
    <mergeCell ref="I1822:K1822"/>
    <mergeCell ref="L1822:N1822"/>
    <mergeCell ref="O1822:P1822"/>
    <mergeCell ref="D1819:H1819"/>
    <mergeCell ref="I1819:K1819"/>
    <mergeCell ref="L1819:N1819"/>
    <mergeCell ref="O1819:P1819"/>
    <mergeCell ref="D1820:H1820"/>
    <mergeCell ref="I1820:K1820"/>
    <mergeCell ref="L1820:N1820"/>
    <mergeCell ref="O1820:P1820"/>
    <mergeCell ref="D1817:H1817"/>
    <mergeCell ref="I1817:K1817"/>
    <mergeCell ref="L1817:N1817"/>
    <mergeCell ref="O1817:P1817"/>
    <mergeCell ref="D1818:H1818"/>
    <mergeCell ref="I1818:K1818"/>
    <mergeCell ref="L1818:N1818"/>
    <mergeCell ref="O1818:P1818"/>
    <mergeCell ref="D1815:H1815"/>
    <mergeCell ref="I1815:K1815"/>
    <mergeCell ref="L1815:N1815"/>
    <mergeCell ref="O1815:P1815"/>
    <mergeCell ref="D1816:H1816"/>
    <mergeCell ref="I1816:K1816"/>
    <mergeCell ref="L1816:N1816"/>
    <mergeCell ref="O1816:P1816"/>
    <mergeCell ref="D1813:H1813"/>
    <mergeCell ref="I1813:K1813"/>
    <mergeCell ref="L1813:N1813"/>
    <mergeCell ref="O1813:P1813"/>
    <mergeCell ref="D1814:H1814"/>
    <mergeCell ref="I1814:K1814"/>
    <mergeCell ref="L1814:N1814"/>
    <mergeCell ref="O1814:P1814"/>
    <mergeCell ref="D1811:H1811"/>
    <mergeCell ref="I1811:K1811"/>
    <mergeCell ref="L1811:N1811"/>
    <mergeCell ref="O1811:P1811"/>
    <mergeCell ref="D1812:H1812"/>
    <mergeCell ref="I1812:K1812"/>
    <mergeCell ref="L1812:N1812"/>
    <mergeCell ref="O1812:P1812"/>
    <mergeCell ref="D1809:H1809"/>
    <mergeCell ref="I1809:K1809"/>
    <mergeCell ref="L1809:N1809"/>
    <mergeCell ref="O1809:P1809"/>
    <mergeCell ref="D1810:H1810"/>
    <mergeCell ref="I1810:K1810"/>
    <mergeCell ref="L1810:N1810"/>
    <mergeCell ref="O1810:P1810"/>
    <mergeCell ref="D1807:H1807"/>
    <mergeCell ref="I1807:K1807"/>
    <mergeCell ref="L1807:N1807"/>
    <mergeCell ref="O1807:P1807"/>
    <mergeCell ref="D1808:H1808"/>
    <mergeCell ref="I1808:K1808"/>
    <mergeCell ref="L1808:N1808"/>
    <mergeCell ref="O1808:P1808"/>
    <mergeCell ref="D1805:H1805"/>
    <mergeCell ref="I1805:K1805"/>
    <mergeCell ref="L1805:N1805"/>
    <mergeCell ref="O1805:P1805"/>
    <mergeCell ref="D1806:H1806"/>
    <mergeCell ref="I1806:K1806"/>
    <mergeCell ref="L1806:N1806"/>
    <mergeCell ref="O1806:P1806"/>
    <mergeCell ref="D1803:H1803"/>
    <mergeCell ref="I1803:K1803"/>
    <mergeCell ref="L1803:N1803"/>
    <mergeCell ref="O1803:P1803"/>
    <mergeCell ref="D1804:H1804"/>
    <mergeCell ref="I1804:K1804"/>
    <mergeCell ref="L1804:N1804"/>
    <mergeCell ref="O1804:P1804"/>
    <mergeCell ref="D1801:H1801"/>
    <mergeCell ref="I1801:K1801"/>
    <mergeCell ref="L1801:N1801"/>
    <mergeCell ref="O1801:P1801"/>
    <mergeCell ref="D1802:H1802"/>
    <mergeCell ref="I1802:K1802"/>
    <mergeCell ref="L1802:N1802"/>
    <mergeCell ref="O1802:P1802"/>
    <mergeCell ref="D1799:H1799"/>
    <mergeCell ref="I1799:K1799"/>
    <mergeCell ref="L1799:N1799"/>
    <mergeCell ref="O1799:P1799"/>
    <mergeCell ref="D1800:H1800"/>
    <mergeCell ref="I1800:K1800"/>
    <mergeCell ref="L1800:N1800"/>
    <mergeCell ref="O1800:P1800"/>
    <mergeCell ref="D1797:H1797"/>
    <mergeCell ref="I1797:K1797"/>
    <mergeCell ref="L1797:N1797"/>
    <mergeCell ref="O1797:P1797"/>
    <mergeCell ref="D1798:H1798"/>
    <mergeCell ref="I1798:K1798"/>
    <mergeCell ref="L1798:N1798"/>
    <mergeCell ref="O1798:P1798"/>
    <mergeCell ref="D1795:H1795"/>
    <mergeCell ref="I1795:K1795"/>
    <mergeCell ref="L1795:N1795"/>
    <mergeCell ref="O1795:P1795"/>
    <mergeCell ref="D1796:H1796"/>
    <mergeCell ref="I1796:K1796"/>
    <mergeCell ref="L1796:N1796"/>
    <mergeCell ref="O1796:P1796"/>
    <mergeCell ref="D1793:H1793"/>
    <mergeCell ref="I1793:K1793"/>
    <mergeCell ref="L1793:N1793"/>
    <mergeCell ref="O1793:P1793"/>
    <mergeCell ref="D1794:H1794"/>
    <mergeCell ref="I1794:K1794"/>
    <mergeCell ref="L1794:N1794"/>
    <mergeCell ref="O1794:P1794"/>
    <mergeCell ref="D1791:H1791"/>
    <mergeCell ref="I1791:K1791"/>
    <mergeCell ref="L1791:N1791"/>
    <mergeCell ref="O1791:P1791"/>
    <mergeCell ref="D1792:H1792"/>
    <mergeCell ref="I1792:K1792"/>
    <mergeCell ref="L1792:N1792"/>
    <mergeCell ref="O1792:P1792"/>
    <mergeCell ref="D1789:H1789"/>
    <mergeCell ref="I1789:K1789"/>
    <mergeCell ref="L1789:N1789"/>
    <mergeCell ref="O1789:P1789"/>
    <mergeCell ref="D1790:H1790"/>
    <mergeCell ref="I1790:K1790"/>
    <mergeCell ref="L1790:N1790"/>
    <mergeCell ref="O1790:P1790"/>
    <mergeCell ref="D1787:H1787"/>
    <mergeCell ref="I1787:K1787"/>
    <mergeCell ref="L1787:N1787"/>
    <mergeCell ref="O1787:P1787"/>
    <mergeCell ref="D1788:H1788"/>
    <mergeCell ref="I1788:K1788"/>
    <mergeCell ref="L1788:N1788"/>
    <mergeCell ref="O1788:P1788"/>
    <mergeCell ref="D1785:H1785"/>
    <mergeCell ref="I1785:K1785"/>
    <mergeCell ref="L1785:N1785"/>
    <mergeCell ref="O1785:P1785"/>
    <mergeCell ref="D1786:H1786"/>
    <mergeCell ref="I1786:K1786"/>
    <mergeCell ref="L1786:N1786"/>
    <mergeCell ref="O1786:P1786"/>
    <mergeCell ref="D1783:H1783"/>
    <mergeCell ref="I1783:K1783"/>
    <mergeCell ref="L1783:N1783"/>
    <mergeCell ref="O1783:P1783"/>
    <mergeCell ref="D1784:H1784"/>
    <mergeCell ref="I1784:K1784"/>
    <mergeCell ref="L1784:N1784"/>
    <mergeCell ref="O1784:P1784"/>
    <mergeCell ref="D1781:H1781"/>
    <mergeCell ref="I1781:K1781"/>
    <mergeCell ref="L1781:N1781"/>
    <mergeCell ref="O1781:P1781"/>
    <mergeCell ref="D1782:H1782"/>
    <mergeCell ref="I1782:K1782"/>
    <mergeCell ref="L1782:N1782"/>
    <mergeCell ref="O1782:P1782"/>
    <mergeCell ref="D1779:H1779"/>
    <mergeCell ref="I1779:K1779"/>
    <mergeCell ref="L1779:N1779"/>
    <mergeCell ref="O1779:P1779"/>
    <mergeCell ref="D1780:H1780"/>
    <mergeCell ref="I1780:K1780"/>
    <mergeCell ref="L1780:N1780"/>
    <mergeCell ref="O1780:P1780"/>
    <mergeCell ref="D1777:H1777"/>
    <mergeCell ref="I1777:K1777"/>
    <mergeCell ref="L1777:N1777"/>
    <mergeCell ref="O1777:P1777"/>
    <mergeCell ref="D1778:H1778"/>
    <mergeCell ref="I1778:K1778"/>
    <mergeCell ref="L1778:N1778"/>
    <mergeCell ref="O1778:P1778"/>
    <mergeCell ref="D1775:H1775"/>
    <mergeCell ref="I1775:K1775"/>
    <mergeCell ref="L1775:N1775"/>
    <mergeCell ref="O1775:P1775"/>
    <mergeCell ref="D1776:H1776"/>
    <mergeCell ref="I1776:K1776"/>
    <mergeCell ref="L1776:N1776"/>
    <mergeCell ref="O1776:P1776"/>
    <mergeCell ref="D1773:H1773"/>
    <mergeCell ref="I1773:K1773"/>
    <mergeCell ref="L1773:N1773"/>
    <mergeCell ref="O1773:P1773"/>
    <mergeCell ref="D1774:H1774"/>
    <mergeCell ref="I1774:K1774"/>
    <mergeCell ref="L1774:N1774"/>
    <mergeCell ref="O1774:P1774"/>
    <mergeCell ref="D1771:H1771"/>
    <mergeCell ref="I1771:K1771"/>
    <mergeCell ref="L1771:N1771"/>
    <mergeCell ref="O1771:P1771"/>
    <mergeCell ref="D1772:H1772"/>
    <mergeCell ref="I1772:K1772"/>
    <mergeCell ref="L1772:N1772"/>
    <mergeCell ref="O1772:P1772"/>
    <mergeCell ref="D1769:H1769"/>
    <mergeCell ref="I1769:K1769"/>
    <mergeCell ref="L1769:N1769"/>
    <mergeCell ref="O1769:P1769"/>
    <mergeCell ref="D1770:H1770"/>
    <mergeCell ref="I1770:K1770"/>
    <mergeCell ref="L1770:N1770"/>
    <mergeCell ref="O1770:P1770"/>
    <mergeCell ref="D1767:H1767"/>
    <mergeCell ref="I1767:K1767"/>
    <mergeCell ref="L1767:N1767"/>
    <mergeCell ref="O1767:P1767"/>
    <mergeCell ref="D1768:H1768"/>
    <mergeCell ref="I1768:K1768"/>
    <mergeCell ref="L1768:N1768"/>
    <mergeCell ref="O1768:P1768"/>
    <mergeCell ref="D1765:H1765"/>
    <mergeCell ref="I1765:K1765"/>
    <mergeCell ref="L1765:N1765"/>
    <mergeCell ref="O1765:P1765"/>
    <mergeCell ref="D1766:H1766"/>
    <mergeCell ref="I1766:K1766"/>
    <mergeCell ref="L1766:N1766"/>
    <mergeCell ref="O1766:P1766"/>
    <mergeCell ref="D1763:H1763"/>
    <mergeCell ref="I1763:K1763"/>
    <mergeCell ref="L1763:N1763"/>
    <mergeCell ref="O1763:P1763"/>
    <mergeCell ref="D1764:H1764"/>
    <mergeCell ref="I1764:K1764"/>
    <mergeCell ref="L1764:N1764"/>
    <mergeCell ref="O1764:P1764"/>
    <mergeCell ref="D1761:H1761"/>
    <mergeCell ref="I1761:K1761"/>
    <mergeCell ref="L1761:N1761"/>
    <mergeCell ref="O1761:P1761"/>
    <mergeCell ref="D1762:H1762"/>
    <mergeCell ref="I1762:K1762"/>
    <mergeCell ref="L1762:N1762"/>
    <mergeCell ref="O1762:P1762"/>
    <mergeCell ref="D1759:H1759"/>
    <mergeCell ref="I1759:K1759"/>
    <mergeCell ref="L1759:N1759"/>
    <mergeCell ref="O1759:P1759"/>
    <mergeCell ref="D1760:H1760"/>
    <mergeCell ref="I1760:K1760"/>
    <mergeCell ref="L1760:N1760"/>
    <mergeCell ref="O1760:P1760"/>
    <mergeCell ref="D1757:H1757"/>
    <mergeCell ref="I1757:K1757"/>
    <mergeCell ref="L1757:N1757"/>
    <mergeCell ref="O1757:P1757"/>
    <mergeCell ref="D1758:H1758"/>
    <mergeCell ref="I1758:K1758"/>
    <mergeCell ref="L1758:N1758"/>
    <mergeCell ref="O1758:P1758"/>
    <mergeCell ref="D1755:H1755"/>
    <mergeCell ref="I1755:K1755"/>
    <mergeCell ref="L1755:N1755"/>
    <mergeCell ref="O1755:P1755"/>
    <mergeCell ref="D1756:H1756"/>
    <mergeCell ref="I1756:K1756"/>
    <mergeCell ref="L1756:N1756"/>
    <mergeCell ref="O1756:P1756"/>
    <mergeCell ref="D1753:H1753"/>
    <mergeCell ref="I1753:K1753"/>
    <mergeCell ref="L1753:N1753"/>
    <mergeCell ref="O1753:P1753"/>
    <mergeCell ref="D1754:H1754"/>
    <mergeCell ref="I1754:K1754"/>
    <mergeCell ref="L1754:N1754"/>
    <mergeCell ref="O1754:P1754"/>
    <mergeCell ref="D1751:H1751"/>
    <mergeCell ref="I1751:K1751"/>
    <mergeCell ref="L1751:N1751"/>
    <mergeCell ref="O1751:P1751"/>
    <mergeCell ref="D1752:H1752"/>
    <mergeCell ref="I1752:K1752"/>
    <mergeCell ref="L1752:N1752"/>
    <mergeCell ref="O1752:P1752"/>
    <mergeCell ref="D1749:H1749"/>
    <mergeCell ref="I1749:K1749"/>
    <mergeCell ref="L1749:N1749"/>
    <mergeCell ref="O1749:P1749"/>
    <mergeCell ref="D1750:H1750"/>
    <mergeCell ref="I1750:K1750"/>
    <mergeCell ref="L1750:N1750"/>
    <mergeCell ref="O1750:P1750"/>
    <mergeCell ref="D1747:H1747"/>
    <mergeCell ref="I1747:K1747"/>
    <mergeCell ref="L1747:N1747"/>
    <mergeCell ref="O1747:P1747"/>
    <mergeCell ref="D1748:H1748"/>
    <mergeCell ref="I1748:K1748"/>
    <mergeCell ref="L1748:N1748"/>
    <mergeCell ref="O1748:P1748"/>
    <mergeCell ref="D1745:H1745"/>
    <mergeCell ref="I1745:K1745"/>
    <mergeCell ref="L1745:N1745"/>
    <mergeCell ref="O1745:P1745"/>
    <mergeCell ref="D1746:H1746"/>
    <mergeCell ref="I1746:K1746"/>
    <mergeCell ref="L1746:N1746"/>
    <mergeCell ref="O1746:P1746"/>
    <mergeCell ref="D1743:H1743"/>
    <mergeCell ref="I1743:K1743"/>
    <mergeCell ref="L1743:N1743"/>
    <mergeCell ref="O1743:P1743"/>
    <mergeCell ref="D1744:H1744"/>
    <mergeCell ref="I1744:K1744"/>
    <mergeCell ref="L1744:N1744"/>
    <mergeCell ref="O1744:P1744"/>
    <mergeCell ref="D1741:H1741"/>
    <mergeCell ref="I1741:K1741"/>
    <mergeCell ref="L1741:N1741"/>
    <mergeCell ref="O1741:P1741"/>
    <mergeCell ref="D1742:H1742"/>
    <mergeCell ref="I1742:K1742"/>
    <mergeCell ref="L1742:N1742"/>
    <mergeCell ref="O1742:P1742"/>
    <mergeCell ref="D1739:H1739"/>
    <mergeCell ref="I1739:K1739"/>
    <mergeCell ref="L1739:N1739"/>
    <mergeCell ref="O1739:P1739"/>
    <mergeCell ref="D1740:H1740"/>
    <mergeCell ref="I1740:K1740"/>
    <mergeCell ref="L1740:N1740"/>
    <mergeCell ref="O1740:P1740"/>
    <mergeCell ref="D1737:H1737"/>
    <mergeCell ref="I1737:K1737"/>
    <mergeCell ref="L1737:N1737"/>
    <mergeCell ref="O1737:P1737"/>
    <mergeCell ref="D1738:H1738"/>
    <mergeCell ref="I1738:K1738"/>
    <mergeCell ref="L1738:N1738"/>
    <mergeCell ref="O1738:P1738"/>
    <mergeCell ref="D1735:H1735"/>
    <mergeCell ref="I1735:K1735"/>
    <mergeCell ref="L1735:N1735"/>
    <mergeCell ref="O1735:P1735"/>
    <mergeCell ref="D1736:H1736"/>
    <mergeCell ref="I1736:K1736"/>
    <mergeCell ref="L1736:N1736"/>
    <mergeCell ref="O1736:P1736"/>
    <mergeCell ref="D1733:H1733"/>
    <mergeCell ref="I1733:K1733"/>
    <mergeCell ref="L1733:N1733"/>
    <mergeCell ref="O1733:P1733"/>
    <mergeCell ref="D1734:H1734"/>
    <mergeCell ref="I1734:K1734"/>
    <mergeCell ref="L1734:N1734"/>
    <mergeCell ref="O1734:P1734"/>
    <mergeCell ref="D1731:H1731"/>
    <mergeCell ref="I1731:K1731"/>
    <mergeCell ref="L1731:N1731"/>
    <mergeCell ref="O1731:P1731"/>
    <mergeCell ref="D1732:H1732"/>
    <mergeCell ref="I1732:K1732"/>
    <mergeCell ref="L1732:N1732"/>
    <mergeCell ref="O1732:P1732"/>
    <mergeCell ref="D1729:H1729"/>
    <mergeCell ref="I1729:K1729"/>
    <mergeCell ref="L1729:N1729"/>
    <mergeCell ref="O1729:P1729"/>
    <mergeCell ref="D1730:H1730"/>
    <mergeCell ref="I1730:K1730"/>
    <mergeCell ref="L1730:N1730"/>
    <mergeCell ref="O1730:P1730"/>
    <mergeCell ref="D1727:H1727"/>
    <mergeCell ref="I1727:K1727"/>
    <mergeCell ref="L1727:N1727"/>
    <mergeCell ref="O1727:P1727"/>
    <mergeCell ref="D1728:H1728"/>
    <mergeCell ref="I1728:K1728"/>
    <mergeCell ref="L1728:N1728"/>
    <mergeCell ref="O1728:P1728"/>
    <mergeCell ref="D1725:H1725"/>
    <mergeCell ref="I1725:K1725"/>
    <mergeCell ref="L1725:N1725"/>
    <mergeCell ref="O1725:P1725"/>
    <mergeCell ref="D1726:H1726"/>
    <mergeCell ref="I1726:K1726"/>
    <mergeCell ref="L1726:N1726"/>
    <mergeCell ref="O1726:P1726"/>
    <mergeCell ref="D1723:H1723"/>
    <mergeCell ref="I1723:K1723"/>
    <mergeCell ref="L1723:N1723"/>
    <mergeCell ref="O1723:P1723"/>
    <mergeCell ref="D1724:H1724"/>
    <mergeCell ref="I1724:K1724"/>
    <mergeCell ref="L1724:N1724"/>
    <mergeCell ref="O1724:P1724"/>
    <mergeCell ref="D1721:H1721"/>
    <mergeCell ref="I1721:K1721"/>
    <mergeCell ref="L1721:N1721"/>
    <mergeCell ref="O1721:P1721"/>
    <mergeCell ref="D1722:H1722"/>
    <mergeCell ref="I1722:K1722"/>
    <mergeCell ref="L1722:N1722"/>
    <mergeCell ref="O1722:P1722"/>
    <mergeCell ref="D1719:H1719"/>
    <mergeCell ref="I1719:K1719"/>
    <mergeCell ref="L1719:N1719"/>
    <mergeCell ref="O1719:P1719"/>
    <mergeCell ref="D1720:H1720"/>
    <mergeCell ref="I1720:K1720"/>
    <mergeCell ref="L1720:N1720"/>
    <mergeCell ref="O1720:P1720"/>
    <mergeCell ref="D1717:H1717"/>
    <mergeCell ref="I1717:K1717"/>
    <mergeCell ref="L1717:N1717"/>
    <mergeCell ref="O1717:P1717"/>
    <mergeCell ref="D1718:H1718"/>
    <mergeCell ref="I1718:K1718"/>
    <mergeCell ref="L1718:N1718"/>
    <mergeCell ref="O1718:P1718"/>
    <mergeCell ref="D1715:H1715"/>
    <mergeCell ref="I1715:K1715"/>
    <mergeCell ref="L1715:N1715"/>
    <mergeCell ref="O1715:P1715"/>
    <mergeCell ref="D1716:H1716"/>
    <mergeCell ref="I1716:K1716"/>
    <mergeCell ref="L1716:N1716"/>
    <mergeCell ref="O1716:P1716"/>
    <mergeCell ref="D1713:H1713"/>
    <mergeCell ref="I1713:K1713"/>
    <mergeCell ref="L1713:N1713"/>
    <mergeCell ref="O1713:P1713"/>
    <mergeCell ref="D1714:H1714"/>
    <mergeCell ref="I1714:K1714"/>
    <mergeCell ref="L1714:N1714"/>
    <mergeCell ref="O1714:P1714"/>
    <mergeCell ref="D1711:H1711"/>
    <mergeCell ref="I1711:K1711"/>
    <mergeCell ref="L1711:N1711"/>
    <mergeCell ref="O1711:P1711"/>
    <mergeCell ref="D1712:H1712"/>
    <mergeCell ref="I1712:K1712"/>
    <mergeCell ref="L1712:N1712"/>
    <mergeCell ref="O1712:P1712"/>
    <mergeCell ref="D1709:H1709"/>
    <mergeCell ref="I1709:K1709"/>
    <mergeCell ref="L1709:N1709"/>
    <mergeCell ref="O1709:P1709"/>
    <mergeCell ref="D1710:H1710"/>
    <mergeCell ref="I1710:K1710"/>
    <mergeCell ref="L1710:N1710"/>
    <mergeCell ref="O1710:P1710"/>
    <mergeCell ref="D1707:H1707"/>
    <mergeCell ref="I1707:K1707"/>
    <mergeCell ref="L1707:N1707"/>
    <mergeCell ref="O1707:P1707"/>
    <mergeCell ref="D1708:H1708"/>
    <mergeCell ref="I1708:K1708"/>
    <mergeCell ref="L1708:N1708"/>
    <mergeCell ref="O1708:P1708"/>
    <mergeCell ref="D1705:H1705"/>
    <mergeCell ref="I1705:K1705"/>
    <mergeCell ref="L1705:N1705"/>
    <mergeCell ref="O1705:P1705"/>
    <mergeCell ref="D1706:H1706"/>
    <mergeCell ref="I1706:K1706"/>
    <mergeCell ref="L1706:N1706"/>
    <mergeCell ref="O1706:P1706"/>
    <mergeCell ref="D1703:H1703"/>
    <mergeCell ref="I1703:K1703"/>
    <mergeCell ref="L1703:N1703"/>
    <mergeCell ref="O1703:P1703"/>
    <mergeCell ref="D1704:H1704"/>
    <mergeCell ref="I1704:K1704"/>
    <mergeCell ref="L1704:N1704"/>
    <mergeCell ref="O1704:P1704"/>
    <mergeCell ref="D1701:H1701"/>
    <mergeCell ref="I1701:K1701"/>
    <mergeCell ref="L1701:N1701"/>
    <mergeCell ref="O1701:P1701"/>
    <mergeCell ref="D1702:H1702"/>
    <mergeCell ref="I1702:K1702"/>
    <mergeCell ref="L1702:N1702"/>
    <mergeCell ref="O1702:P1702"/>
    <mergeCell ref="D1699:H1699"/>
    <mergeCell ref="I1699:K1699"/>
    <mergeCell ref="L1699:N1699"/>
    <mergeCell ref="O1699:P1699"/>
    <mergeCell ref="D1700:H1700"/>
    <mergeCell ref="I1700:K1700"/>
    <mergeCell ref="L1700:N1700"/>
    <mergeCell ref="O1700:P1700"/>
    <mergeCell ref="D1697:H1697"/>
    <mergeCell ref="I1697:K1697"/>
    <mergeCell ref="L1697:N1697"/>
    <mergeCell ref="O1697:P1697"/>
    <mergeCell ref="D1698:H1698"/>
    <mergeCell ref="I1698:K1698"/>
    <mergeCell ref="L1698:N1698"/>
    <mergeCell ref="O1698:P1698"/>
    <mergeCell ref="D1695:H1695"/>
    <mergeCell ref="I1695:K1695"/>
    <mergeCell ref="L1695:N1695"/>
    <mergeCell ref="O1695:P1695"/>
    <mergeCell ref="D1696:H1696"/>
    <mergeCell ref="I1696:K1696"/>
    <mergeCell ref="L1696:N1696"/>
    <mergeCell ref="O1696:P1696"/>
    <mergeCell ref="D1693:H1693"/>
    <mergeCell ref="I1693:K1693"/>
    <mergeCell ref="L1693:N1693"/>
    <mergeCell ref="O1693:P1693"/>
    <mergeCell ref="D1694:H1694"/>
    <mergeCell ref="I1694:K1694"/>
    <mergeCell ref="L1694:N1694"/>
    <mergeCell ref="O1694:P1694"/>
    <mergeCell ref="D1691:H1691"/>
    <mergeCell ref="I1691:K1691"/>
    <mergeCell ref="L1691:N1691"/>
    <mergeCell ref="O1691:P1691"/>
    <mergeCell ref="D1692:H1692"/>
    <mergeCell ref="I1692:K1692"/>
    <mergeCell ref="L1692:N1692"/>
    <mergeCell ref="O1692:P1692"/>
    <mergeCell ref="D1689:H1689"/>
    <mergeCell ref="I1689:K1689"/>
    <mergeCell ref="L1689:N1689"/>
    <mergeCell ref="O1689:P1689"/>
    <mergeCell ref="D1690:H1690"/>
    <mergeCell ref="I1690:K1690"/>
    <mergeCell ref="L1690:N1690"/>
    <mergeCell ref="O1690:P1690"/>
    <mergeCell ref="D1687:H1687"/>
    <mergeCell ref="I1687:K1687"/>
    <mergeCell ref="L1687:N1687"/>
    <mergeCell ref="O1687:P1687"/>
    <mergeCell ref="D1688:H1688"/>
    <mergeCell ref="I1688:K1688"/>
    <mergeCell ref="L1688:N1688"/>
    <mergeCell ref="O1688:P1688"/>
    <mergeCell ref="D1685:H1685"/>
    <mergeCell ref="I1685:K1685"/>
    <mergeCell ref="L1685:N1685"/>
    <mergeCell ref="O1685:P1685"/>
    <mergeCell ref="D1686:H1686"/>
    <mergeCell ref="I1686:K1686"/>
    <mergeCell ref="L1686:N1686"/>
    <mergeCell ref="O1686:P1686"/>
    <mergeCell ref="D1683:H1683"/>
    <mergeCell ref="I1683:K1683"/>
    <mergeCell ref="L1683:N1683"/>
    <mergeCell ref="O1683:P1683"/>
    <mergeCell ref="D1684:H1684"/>
    <mergeCell ref="I1684:K1684"/>
    <mergeCell ref="L1684:N1684"/>
    <mergeCell ref="O1684:P1684"/>
    <mergeCell ref="D1681:H1681"/>
    <mergeCell ref="I1681:K1681"/>
    <mergeCell ref="L1681:N1681"/>
    <mergeCell ref="O1681:P1681"/>
    <mergeCell ref="D1682:H1682"/>
    <mergeCell ref="I1682:K1682"/>
    <mergeCell ref="L1682:N1682"/>
    <mergeCell ref="O1682:P1682"/>
    <mergeCell ref="D1679:H1679"/>
    <mergeCell ref="I1679:K1679"/>
    <mergeCell ref="L1679:N1679"/>
    <mergeCell ref="O1679:P1679"/>
    <mergeCell ref="D1680:H1680"/>
    <mergeCell ref="I1680:K1680"/>
    <mergeCell ref="L1680:N1680"/>
    <mergeCell ref="O1680:P1680"/>
    <mergeCell ref="D1677:H1677"/>
    <mergeCell ref="I1677:K1677"/>
    <mergeCell ref="L1677:N1677"/>
    <mergeCell ref="O1677:P1677"/>
    <mergeCell ref="D1678:H1678"/>
    <mergeCell ref="I1678:K1678"/>
    <mergeCell ref="L1678:N1678"/>
    <mergeCell ref="O1678:P1678"/>
    <mergeCell ref="D1675:H1675"/>
    <mergeCell ref="I1675:K1675"/>
    <mergeCell ref="L1675:N1675"/>
    <mergeCell ref="O1675:P1675"/>
    <mergeCell ref="D1676:H1676"/>
    <mergeCell ref="I1676:K1676"/>
    <mergeCell ref="L1676:N1676"/>
    <mergeCell ref="O1676:P1676"/>
    <mergeCell ref="D1673:H1673"/>
    <mergeCell ref="I1673:K1673"/>
    <mergeCell ref="L1673:N1673"/>
    <mergeCell ref="O1673:P1673"/>
    <mergeCell ref="D1674:H1674"/>
    <mergeCell ref="I1674:K1674"/>
    <mergeCell ref="L1674:N1674"/>
    <mergeCell ref="O1674:P1674"/>
    <mergeCell ref="D1671:H1671"/>
    <mergeCell ref="I1671:K1671"/>
    <mergeCell ref="L1671:N1671"/>
    <mergeCell ref="O1671:P1671"/>
    <mergeCell ref="D1672:H1672"/>
    <mergeCell ref="I1672:K1672"/>
    <mergeCell ref="L1672:N1672"/>
    <mergeCell ref="O1672:P1672"/>
    <mergeCell ref="D1669:H1669"/>
    <mergeCell ref="I1669:K1669"/>
    <mergeCell ref="L1669:N1669"/>
    <mergeCell ref="O1669:P1669"/>
    <mergeCell ref="D1670:H1670"/>
    <mergeCell ref="I1670:K1670"/>
    <mergeCell ref="L1670:N1670"/>
    <mergeCell ref="O1670:P1670"/>
    <mergeCell ref="D1667:H1667"/>
    <mergeCell ref="I1667:K1667"/>
    <mergeCell ref="L1667:N1667"/>
    <mergeCell ref="O1667:P1667"/>
    <mergeCell ref="D1668:H1668"/>
    <mergeCell ref="I1668:K1668"/>
    <mergeCell ref="L1668:N1668"/>
    <mergeCell ref="O1668:P1668"/>
    <mergeCell ref="D1665:H1665"/>
    <mergeCell ref="I1665:K1665"/>
    <mergeCell ref="L1665:N1665"/>
    <mergeCell ref="O1665:P1665"/>
    <mergeCell ref="D1666:H1666"/>
    <mergeCell ref="I1666:K1666"/>
    <mergeCell ref="L1666:N1666"/>
    <mergeCell ref="O1666:P1666"/>
    <mergeCell ref="D1663:H1663"/>
    <mergeCell ref="I1663:K1663"/>
    <mergeCell ref="L1663:N1663"/>
    <mergeCell ref="O1663:P1663"/>
    <mergeCell ref="D1664:H1664"/>
    <mergeCell ref="I1664:K1664"/>
    <mergeCell ref="L1664:N1664"/>
    <mergeCell ref="O1664:P1664"/>
    <mergeCell ref="D1661:H1661"/>
    <mergeCell ref="I1661:K1661"/>
    <mergeCell ref="L1661:N1661"/>
    <mergeCell ref="O1661:P1661"/>
    <mergeCell ref="D1662:H1662"/>
    <mergeCell ref="I1662:K1662"/>
    <mergeCell ref="L1662:N1662"/>
    <mergeCell ref="O1662:P1662"/>
    <mergeCell ref="D1659:H1659"/>
    <mergeCell ref="I1659:K1659"/>
    <mergeCell ref="L1659:N1659"/>
    <mergeCell ref="O1659:P1659"/>
    <mergeCell ref="D1660:H1660"/>
    <mergeCell ref="I1660:K1660"/>
    <mergeCell ref="L1660:N1660"/>
    <mergeCell ref="O1660:P1660"/>
    <mergeCell ref="D1657:H1657"/>
    <mergeCell ref="I1657:K1657"/>
    <mergeCell ref="L1657:N1657"/>
    <mergeCell ref="O1657:P1657"/>
    <mergeCell ref="D1658:H1658"/>
    <mergeCell ref="I1658:K1658"/>
    <mergeCell ref="L1658:N1658"/>
    <mergeCell ref="O1658:P1658"/>
    <mergeCell ref="D1655:H1655"/>
    <mergeCell ref="I1655:K1655"/>
    <mergeCell ref="L1655:N1655"/>
    <mergeCell ref="O1655:P1655"/>
    <mergeCell ref="D1656:H1656"/>
    <mergeCell ref="I1656:K1656"/>
    <mergeCell ref="L1656:N1656"/>
    <mergeCell ref="O1656:P1656"/>
    <mergeCell ref="D1653:H1653"/>
    <mergeCell ref="I1653:K1653"/>
    <mergeCell ref="L1653:N1653"/>
    <mergeCell ref="O1653:P1653"/>
    <mergeCell ref="D1654:H1654"/>
    <mergeCell ref="I1654:K1654"/>
    <mergeCell ref="L1654:N1654"/>
    <mergeCell ref="O1654:P1654"/>
    <mergeCell ref="D1651:H1651"/>
    <mergeCell ref="I1651:K1651"/>
    <mergeCell ref="L1651:N1651"/>
    <mergeCell ref="O1651:P1651"/>
    <mergeCell ref="D1652:H1652"/>
    <mergeCell ref="I1652:K1652"/>
    <mergeCell ref="L1652:N1652"/>
    <mergeCell ref="O1652:P1652"/>
    <mergeCell ref="D1649:H1649"/>
    <mergeCell ref="I1649:K1649"/>
    <mergeCell ref="L1649:N1649"/>
    <mergeCell ref="O1649:P1649"/>
    <mergeCell ref="D1650:H1650"/>
    <mergeCell ref="I1650:K1650"/>
    <mergeCell ref="L1650:N1650"/>
    <mergeCell ref="O1650:P1650"/>
    <mergeCell ref="D1647:H1647"/>
    <mergeCell ref="I1647:K1647"/>
    <mergeCell ref="L1647:N1647"/>
    <mergeCell ref="O1647:P1647"/>
    <mergeCell ref="D1648:H1648"/>
    <mergeCell ref="I1648:K1648"/>
    <mergeCell ref="L1648:N1648"/>
    <mergeCell ref="O1648:P1648"/>
    <mergeCell ref="D1645:H1645"/>
    <mergeCell ref="I1645:K1645"/>
    <mergeCell ref="L1645:N1645"/>
    <mergeCell ref="O1645:P1645"/>
    <mergeCell ref="D1646:H1646"/>
    <mergeCell ref="I1646:K1646"/>
    <mergeCell ref="L1646:N1646"/>
    <mergeCell ref="O1646:P1646"/>
    <mergeCell ref="D1643:H1643"/>
    <mergeCell ref="I1643:K1643"/>
    <mergeCell ref="L1643:N1643"/>
    <mergeCell ref="O1643:P1643"/>
    <mergeCell ref="D1644:H1644"/>
    <mergeCell ref="I1644:K1644"/>
    <mergeCell ref="L1644:N1644"/>
    <mergeCell ref="O1644:P1644"/>
    <mergeCell ref="D1641:H1641"/>
    <mergeCell ref="I1641:K1641"/>
    <mergeCell ref="L1641:N1641"/>
    <mergeCell ref="O1641:P1641"/>
    <mergeCell ref="D1642:H1642"/>
    <mergeCell ref="I1642:K1642"/>
    <mergeCell ref="L1642:N1642"/>
    <mergeCell ref="O1642:P1642"/>
    <mergeCell ref="D1639:H1639"/>
    <mergeCell ref="I1639:K1639"/>
    <mergeCell ref="L1639:N1639"/>
    <mergeCell ref="O1639:P1639"/>
    <mergeCell ref="D1640:H1640"/>
    <mergeCell ref="I1640:K1640"/>
    <mergeCell ref="L1640:N1640"/>
    <mergeCell ref="O1640:P1640"/>
    <mergeCell ref="D1637:H1637"/>
    <mergeCell ref="I1637:K1637"/>
    <mergeCell ref="L1637:N1637"/>
    <mergeCell ref="O1637:P1637"/>
    <mergeCell ref="D1638:H1638"/>
    <mergeCell ref="I1638:K1638"/>
    <mergeCell ref="L1638:N1638"/>
    <mergeCell ref="O1638:P1638"/>
    <mergeCell ref="D1635:H1635"/>
    <mergeCell ref="I1635:K1635"/>
    <mergeCell ref="L1635:N1635"/>
    <mergeCell ref="O1635:P1635"/>
    <mergeCell ref="D1636:H1636"/>
    <mergeCell ref="I1636:K1636"/>
    <mergeCell ref="L1636:N1636"/>
    <mergeCell ref="O1636:P1636"/>
    <mergeCell ref="D1633:H1633"/>
    <mergeCell ref="I1633:K1633"/>
    <mergeCell ref="L1633:N1633"/>
    <mergeCell ref="O1633:P1633"/>
    <mergeCell ref="D1634:H1634"/>
    <mergeCell ref="I1634:K1634"/>
    <mergeCell ref="L1634:N1634"/>
    <mergeCell ref="O1634:P1634"/>
    <mergeCell ref="D1631:H1631"/>
    <mergeCell ref="I1631:K1631"/>
    <mergeCell ref="L1631:N1631"/>
    <mergeCell ref="O1631:P1631"/>
    <mergeCell ref="D1632:H1632"/>
    <mergeCell ref="I1632:K1632"/>
    <mergeCell ref="L1632:N1632"/>
    <mergeCell ref="O1632:P1632"/>
    <mergeCell ref="D1629:H1629"/>
    <mergeCell ref="I1629:K1629"/>
    <mergeCell ref="L1629:N1629"/>
    <mergeCell ref="O1629:P1629"/>
    <mergeCell ref="D1630:H1630"/>
    <mergeCell ref="I1630:K1630"/>
    <mergeCell ref="L1630:N1630"/>
    <mergeCell ref="O1630:P1630"/>
    <mergeCell ref="D1627:H1627"/>
    <mergeCell ref="I1627:K1627"/>
    <mergeCell ref="L1627:N1627"/>
    <mergeCell ref="O1627:P1627"/>
    <mergeCell ref="D1628:H1628"/>
    <mergeCell ref="I1628:K1628"/>
    <mergeCell ref="L1628:N1628"/>
    <mergeCell ref="O1628:P1628"/>
    <mergeCell ref="D1625:H1625"/>
    <mergeCell ref="I1625:K1625"/>
    <mergeCell ref="L1625:N1625"/>
    <mergeCell ref="O1625:P1625"/>
    <mergeCell ref="D1626:H1626"/>
    <mergeCell ref="I1626:K1626"/>
    <mergeCell ref="L1626:N1626"/>
    <mergeCell ref="O1626:P1626"/>
    <mergeCell ref="D1623:H1623"/>
    <mergeCell ref="I1623:K1623"/>
    <mergeCell ref="L1623:N1623"/>
    <mergeCell ref="O1623:P1623"/>
    <mergeCell ref="D1624:H1624"/>
    <mergeCell ref="I1624:K1624"/>
    <mergeCell ref="L1624:N1624"/>
    <mergeCell ref="O1624:P1624"/>
    <mergeCell ref="D1621:H1621"/>
    <mergeCell ref="I1621:K1621"/>
    <mergeCell ref="L1621:N1621"/>
    <mergeCell ref="O1621:P1621"/>
    <mergeCell ref="D1622:H1622"/>
    <mergeCell ref="I1622:K1622"/>
    <mergeCell ref="L1622:N1622"/>
    <mergeCell ref="O1622:P1622"/>
    <mergeCell ref="D1619:H1619"/>
    <mergeCell ref="I1619:K1619"/>
    <mergeCell ref="L1619:N1619"/>
    <mergeCell ref="O1619:P1619"/>
    <mergeCell ref="D1620:H1620"/>
    <mergeCell ref="I1620:K1620"/>
    <mergeCell ref="L1620:N1620"/>
    <mergeCell ref="O1620:P1620"/>
    <mergeCell ref="D1617:H1617"/>
    <mergeCell ref="I1617:K1617"/>
    <mergeCell ref="L1617:N1617"/>
    <mergeCell ref="O1617:P1617"/>
    <mergeCell ref="D1618:H1618"/>
    <mergeCell ref="I1618:K1618"/>
    <mergeCell ref="L1618:N1618"/>
    <mergeCell ref="O1618:P1618"/>
    <mergeCell ref="D1615:H1615"/>
    <mergeCell ref="I1615:K1615"/>
    <mergeCell ref="L1615:N1615"/>
    <mergeCell ref="O1615:P1615"/>
    <mergeCell ref="D1616:H1616"/>
    <mergeCell ref="I1616:K1616"/>
    <mergeCell ref="L1616:N1616"/>
    <mergeCell ref="O1616:P1616"/>
    <mergeCell ref="D1613:H1613"/>
    <mergeCell ref="I1613:K1613"/>
    <mergeCell ref="L1613:N1613"/>
    <mergeCell ref="O1613:P1613"/>
    <mergeCell ref="D1614:H1614"/>
    <mergeCell ref="I1614:K1614"/>
    <mergeCell ref="L1614:N1614"/>
    <mergeCell ref="O1614:P1614"/>
    <mergeCell ref="D1611:H1611"/>
    <mergeCell ref="I1611:K1611"/>
    <mergeCell ref="L1611:N1611"/>
    <mergeCell ref="O1611:P1611"/>
    <mergeCell ref="D1612:H1612"/>
    <mergeCell ref="I1612:K1612"/>
    <mergeCell ref="L1612:N1612"/>
    <mergeCell ref="O1612:P1612"/>
    <mergeCell ref="D1609:H1609"/>
    <mergeCell ref="I1609:K1609"/>
    <mergeCell ref="L1609:N1609"/>
    <mergeCell ref="O1609:P1609"/>
    <mergeCell ref="D1610:H1610"/>
    <mergeCell ref="I1610:K1610"/>
    <mergeCell ref="L1610:N1610"/>
    <mergeCell ref="O1610:P1610"/>
    <mergeCell ref="D1607:H1607"/>
    <mergeCell ref="I1607:K1607"/>
    <mergeCell ref="L1607:N1607"/>
    <mergeCell ref="O1607:P1607"/>
    <mergeCell ref="D1608:H1608"/>
    <mergeCell ref="I1608:K1608"/>
    <mergeCell ref="L1608:N1608"/>
    <mergeCell ref="O1608:P1608"/>
    <mergeCell ref="D1605:H1605"/>
    <mergeCell ref="I1605:K1605"/>
    <mergeCell ref="L1605:N1605"/>
    <mergeCell ref="O1605:P1605"/>
    <mergeCell ref="D1606:H1606"/>
    <mergeCell ref="I1606:K1606"/>
    <mergeCell ref="L1606:N1606"/>
    <mergeCell ref="O1606:P1606"/>
    <mergeCell ref="D1603:H1603"/>
    <mergeCell ref="I1603:K1603"/>
    <mergeCell ref="L1603:N1603"/>
    <mergeCell ref="O1603:P1603"/>
    <mergeCell ref="D1604:H1604"/>
    <mergeCell ref="I1604:K1604"/>
    <mergeCell ref="L1604:N1604"/>
    <mergeCell ref="O1604:P1604"/>
    <mergeCell ref="D1601:H1601"/>
    <mergeCell ref="I1601:K1601"/>
    <mergeCell ref="L1601:N1601"/>
    <mergeCell ref="O1601:P1601"/>
    <mergeCell ref="D1602:H1602"/>
    <mergeCell ref="I1602:K1602"/>
    <mergeCell ref="L1602:N1602"/>
    <mergeCell ref="O1602:P1602"/>
    <mergeCell ref="D1599:H1599"/>
    <mergeCell ref="I1599:K1599"/>
    <mergeCell ref="L1599:N1599"/>
    <mergeCell ref="O1599:P1599"/>
    <mergeCell ref="D1600:H1600"/>
    <mergeCell ref="I1600:K1600"/>
    <mergeCell ref="L1600:N1600"/>
    <mergeCell ref="O1600:P1600"/>
    <mergeCell ref="D1597:H1597"/>
    <mergeCell ref="I1597:K1597"/>
    <mergeCell ref="L1597:N1597"/>
    <mergeCell ref="O1597:P1597"/>
    <mergeCell ref="D1598:H1598"/>
    <mergeCell ref="I1598:K1598"/>
    <mergeCell ref="L1598:N1598"/>
    <mergeCell ref="O1598:P1598"/>
    <mergeCell ref="D1595:H1595"/>
    <mergeCell ref="I1595:K1595"/>
    <mergeCell ref="L1595:N1595"/>
    <mergeCell ref="O1595:P1595"/>
    <mergeCell ref="D1596:H1596"/>
    <mergeCell ref="I1596:K1596"/>
    <mergeCell ref="L1596:N1596"/>
    <mergeCell ref="O1596:P1596"/>
    <mergeCell ref="C1593:H1593"/>
    <mergeCell ref="I1593:K1593"/>
    <mergeCell ref="L1593:N1593"/>
    <mergeCell ref="O1593:P1593"/>
    <mergeCell ref="D1594:H1594"/>
    <mergeCell ref="I1594:K1594"/>
    <mergeCell ref="L1594:N1594"/>
    <mergeCell ref="O1594:P1594"/>
    <mergeCell ref="D1591:H1591"/>
    <mergeCell ref="I1591:K1591"/>
    <mergeCell ref="L1591:N1591"/>
    <mergeCell ref="O1591:P1591"/>
    <mergeCell ref="C1592:H1592"/>
    <mergeCell ref="I1592:K1592"/>
    <mergeCell ref="L1592:N1592"/>
    <mergeCell ref="O1592:P1592"/>
    <mergeCell ref="D1589:H1589"/>
    <mergeCell ref="I1589:K1589"/>
    <mergeCell ref="L1589:N1589"/>
    <mergeCell ref="O1589:P1589"/>
    <mergeCell ref="D1590:H1590"/>
    <mergeCell ref="I1590:K1590"/>
    <mergeCell ref="L1590:N1590"/>
    <mergeCell ref="O1590:P1590"/>
    <mergeCell ref="D1587:H1587"/>
    <mergeCell ref="I1587:K1587"/>
    <mergeCell ref="L1587:N1587"/>
    <mergeCell ref="O1587:P1587"/>
    <mergeCell ref="D1588:H1588"/>
    <mergeCell ref="I1588:K1588"/>
    <mergeCell ref="L1588:N1588"/>
    <mergeCell ref="O1588:P1588"/>
    <mergeCell ref="D1585:H1585"/>
    <mergeCell ref="I1585:K1585"/>
    <mergeCell ref="L1585:N1585"/>
    <mergeCell ref="O1585:P1585"/>
    <mergeCell ref="D1586:H1586"/>
    <mergeCell ref="I1586:K1586"/>
    <mergeCell ref="L1586:N1586"/>
    <mergeCell ref="O1586:P1586"/>
    <mergeCell ref="D1583:H1583"/>
    <mergeCell ref="I1583:K1583"/>
    <mergeCell ref="L1583:N1583"/>
    <mergeCell ref="O1583:P1583"/>
    <mergeCell ref="D1584:H1584"/>
    <mergeCell ref="I1584:K1584"/>
    <mergeCell ref="L1584:N1584"/>
    <mergeCell ref="O1584:P1584"/>
    <mergeCell ref="D1581:H1581"/>
    <mergeCell ref="I1581:K1581"/>
    <mergeCell ref="L1581:N1581"/>
    <mergeCell ref="O1581:P1581"/>
    <mergeCell ref="D1582:H1582"/>
    <mergeCell ref="I1582:K1582"/>
    <mergeCell ref="L1582:N1582"/>
    <mergeCell ref="O1582:P1582"/>
    <mergeCell ref="D1579:H1579"/>
    <mergeCell ref="I1579:K1579"/>
    <mergeCell ref="L1579:N1579"/>
    <mergeCell ref="O1579:P1579"/>
    <mergeCell ref="D1580:H1580"/>
    <mergeCell ref="I1580:K1580"/>
    <mergeCell ref="L1580:N1580"/>
    <mergeCell ref="O1580:P1580"/>
    <mergeCell ref="D1577:H1577"/>
    <mergeCell ref="I1577:K1577"/>
    <mergeCell ref="L1577:N1577"/>
    <mergeCell ref="O1577:P1577"/>
    <mergeCell ref="D1578:H1578"/>
    <mergeCell ref="I1578:K1578"/>
    <mergeCell ref="L1578:N1578"/>
    <mergeCell ref="O1578:P1578"/>
    <mergeCell ref="D1575:H1575"/>
    <mergeCell ref="I1575:K1575"/>
    <mergeCell ref="L1575:N1575"/>
    <mergeCell ref="O1575:P1575"/>
    <mergeCell ref="D1576:H1576"/>
    <mergeCell ref="I1576:K1576"/>
    <mergeCell ref="L1576:N1576"/>
    <mergeCell ref="O1576:P1576"/>
    <mergeCell ref="D1573:H1573"/>
    <mergeCell ref="I1573:K1573"/>
    <mergeCell ref="L1573:N1573"/>
    <mergeCell ref="O1573:P1573"/>
    <mergeCell ref="D1574:H1574"/>
    <mergeCell ref="I1574:K1574"/>
    <mergeCell ref="L1574:N1574"/>
    <mergeCell ref="O1574:P1574"/>
    <mergeCell ref="D1571:H1571"/>
    <mergeCell ref="I1571:K1571"/>
    <mergeCell ref="L1571:N1571"/>
    <mergeCell ref="O1571:P1571"/>
    <mergeCell ref="D1572:H1572"/>
    <mergeCell ref="I1572:K1572"/>
    <mergeCell ref="L1572:N1572"/>
    <mergeCell ref="O1572:P1572"/>
    <mergeCell ref="D1569:H1569"/>
    <mergeCell ref="I1569:K1569"/>
    <mergeCell ref="L1569:N1569"/>
    <mergeCell ref="O1569:P1569"/>
    <mergeCell ref="D1570:H1570"/>
    <mergeCell ref="I1570:K1570"/>
    <mergeCell ref="L1570:N1570"/>
    <mergeCell ref="O1570:P1570"/>
    <mergeCell ref="D1567:H1567"/>
    <mergeCell ref="I1567:K1567"/>
    <mergeCell ref="L1567:N1567"/>
    <mergeCell ref="O1567:P1567"/>
    <mergeCell ref="D1568:H1568"/>
    <mergeCell ref="I1568:K1568"/>
    <mergeCell ref="L1568:N1568"/>
    <mergeCell ref="O1568:P1568"/>
    <mergeCell ref="D1565:H1565"/>
    <mergeCell ref="I1565:K1565"/>
    <mergeCell ref="L1565:N1565"/>
    <mergeCell ref="O1565:P1565"/>
    <mergeCell ref="D1566:H1566"/>
    <mergeCell ref="I1566:K1566"/>
    <mergeCell ref="L1566:N1566"/>
    <mergeCell ref="O1566:P1566"/>
    <mergeCell ref="D1563:H1563"/>
    <mergeCell ref="I1563:K1563"/>
    <mergeCell ref="L1563:N1563"/>
    <mergeCell ref="O1563:P1563"/>
    <mergeCell ref="D1564:H1564"/>
    <mergeCell ref="I1564:K1564"/>
    <mergeCell ref="L1564:N1564"/>
    <mergeCell ref="O1564:P1564"/>
    <mergeCell ref="D1561:H1561"/>
    <mergeCell ref="I1561:K1561"/>
    <mergeCell ref="L1561:N1561"/>
    <mergeCell ref="O1561:P1561"/>
    <mergeCell ref="D1562:H1562"/>
    <mergeCell ref="I1562:K1562"/>
    <mergeCell ref="L1562:N1562"/>
    <mergeCell ref="O1562:P1562"/>
    <mergeCell ref="D1559:H1559"/>
    <mergeCell ref="I1559:K1559"/>
    <mergeCell ref="L1559:N1559"/>
    <mergeCell ref="O1559:P1559"/>
    <mergeCell ref="D1560:H1560"/>
    <mergeCell ref="I1560:K1560"/>
    <mergeCell ref="L1560:N1560"/>
    <mergeCell ref="O1560:P1560"/>
    <mergeCell ref="D1557:H1557"/>
    <mergeCell ref="I1557:K1557"/>
    <mergeCell ref="L1557:N1557"/>
    <mergeCell ref="O1557:P1557"/>
    <mergeCell ref="D1558:H1558"/>
    <mergeCell ref="I1558:K1558"/>
    <mergeCell ref="L1558:N1558"/>
    <mergeCell ref="O1558:P1558"/>
    <mergeCell ref="D1555:H1555"/>
    <mergeCell ref="I1555:K1555"/>
    <mergeCell ref="L1555:N1555"/>
    <mergeCell ref="O1555:P1555"/>
    <mergeCell ref="D1556:H1556"/>
    <mergeCell ref="I1556:K1556"/>
    <mergeCell ref="L1556:N1556"/>
    <mergeCell ref="O1556:P1556"/>
    <mergeCell ref="D1553:H1553"/>
    <mergeCell ref="I1553:K1553"/>
    <mergeCell ref="L1553:N1553"/>
    <mergeCell ref="O1553:P1553"/>
    <mergeCell ref="D1554:H1554"/>
    <mergeCell ref="I1554:K1554"/>
    <mergeCell ref="L1554:N1554"/>
    <mergeCell ref="O1554:P1554"/>
    <mergeCell ref="D1551:H1551"/>
    <mergeCell ref="I1551:K1551"/>
    <mergeCell ref="L1551:N1551"/>
    <mergeCell ref="O1551:P1551"/>
    <mergeCell ref="D1552:H1552"/>
    <mergeCell ref="I1552:K1552"/>
    <mergeCell ref="L1552:N1552"/>
    <mergeCell ref="O1552:P1552"/>
    <mergeCell ref="D1549:H1549"/>
    <mergeCell ref="I1549:K1549"/>
    <mergeCell ref="L1549:N1549"/>
    <mergeCell ref="O1549:P1549"/>
    <mergeCell ref="D1550:H1550"/>
    <mergeCell ref="I1550:K1550"/>
    <mergeCell ref="L1550:N1550"/>
    <mergeCell ref="O1550:P1550"/>
    <mergeCell ref="D1547:H1547"/>
    <mergeCell ref="I1547:K1547"/>
    <mergeCell ref="L1547:N1547"/>
    <mergeCell ref="O1547:P1547"/>
    <mergeCell ref="D1548:H1548"/>
    <mergeCell ref="I1548:K1548"/>
    <mergeCell ref="L1548:N1548"/>
    <mergeCell ref="O1548:P1548"/>
    <mergeCell ref="D1545:H1545"/>
    <mergeCell ref="I1545:K1545"/>
    <mergeCell ref="L1545:N1545"/>
    <mergeCell ref="O1545:P1545"/>
    <mergeCell ref="D1546:H1546"/>
    <mergeCell ref="I1546:K1546"/>
    <mergeCell ref="L1546:N1546"/>
    <mergeCell ref="O1546:P1546"/>
    <mergeCell ref="D1543:H1543"/>
    <mergeCell ref="I1543:K1543"/>
    <mergeCell ref="L1543:N1543"/>
    <mergeCell ref="O1543:P1543"/>
    <mergeCell ref="D1544:H1544"/>
    <mergeCell ref="I1544:K1544"/>
    <mergeCell ref="L1544:N1544"/>
    <mergeCell ref="O1544:P1544"/>
    <mergeCell ref="D1541:H1541"/>
    <mergeCell ref="I1541:K1541"/>
    <mergeCell ref="L1541:N1541"/>
    <mergeCell ref="O1541:P1541"/>
    <mergeCell ref="D1542:H1542"/>
    <mergeCell ref="I1542:K1542"/>
    <mergeCell ref="L1542:N1542"/>
    <mergeCell ref="O1542:P1542"/>
    <mergeCell ref="D1539:H1539"/>
    <mergeCell ref="I1539:K1539"/>
    <mergeCell ref="L1539:N1539"/>
    <mergeCell ref="O1539:P1539"/>
    <mergeCell ref="D1540:H1540"/>
    <mergeCell ref="I1540:K1540"/>
    <mergeCell ref="L1540:N1540"/>
    <mergeCell ref="O1540:P1540"/>
    <mergeCell ref="D1537:H1537"/>
    <mergeCell ref="I1537:K1537"/>
    <mergeCell ref="L1537:N1537"/>
    <mergeCell ref="O1537:P1537"/>
    <mergeCell ref="D1538:H1538"/>
    <mergeCell ref="I1538:K1538"/>
    <mergeCell ref="L1538:N1538"/>
    <mergeCell ref="O1538:P1538"/>
    <mergeCell ref="D1535:H1535"/>
    <mergeCell ref="I1535:K1535"/>
    <mergeCell ref="L1535:N1535"/>
    <mergeCell ref="O1535:P1535"/>
    <mergeCell ref="D1536:H1536"/>
    <mergeCell ref="I1536:K1536"/>
    <mergeCell ref="L1536:N1536"/>
    <mergeCell ref="O1536:P1536"/>
    <mergeCell ref="D1533:H1533"/>
    <mergeCell ref="I1533:K1533"/>
    <mergeCell ref="L1533:N1533"/>
    <mergeCell ref="O1533:P1533"/>
    <mergeCell ref="D1534:H1534"/>
    <mergeCell ref="I1534:K1534"/>
    <mergeCell ref="L1534:N1534"/>
    <mergeCell ref="O1534:P1534"/>
    <mergeCell ref="D1531:H1531"/>
    <mergeCell ref="I1531:K1531"/>
    <mergeCell ref="L1531:N1531"/>
    <mergeCell ref="O1531:P1531"/>
    <mergeCell ref="D1532:H1532"/>
    <mergeCell ref="I1532:K1532"/>
    <mergeCell ref="L1532:N1532"/>
    <mergeCell ref="O1532:P1532"/>
    <mergeCell ref="D1529:H1529"/>
    <mergeCell ref="I1529:K1529"/>
    <mergeCell ref="L1529:N1529"/>
    <mergeCell ref="O1529:P1529"/>
    <mergeCell ref="D1530:H1530"/>
    <mergeCell ref="I1530:K1530"/>
    <mergeCell ref="L1530:N1530"/>
    <mergeCell ref="O1530:P1530"/>
    <mergeCell ref="D1527:H1527"/>
    <mergeCell ref="I1527:K1527"/>
    <mergeCell ref="L1527:N1527"/>
    <mergeCell ref="O1527:P1527"/>
    <mergeCell ref="D1528:H1528"/>
    <mergeCell ref="I1528:K1528"/>
    <mergeCell ref="L1528:N1528"/>
    <mergeCell ref="O1528:P1528"/>
    <mergeCell ref="D1525:H1525"/>
    <mergeCell ref="I1525:K1525"/>
    <mergeCell ref="L1525:N1525"/>
    <mergeCell ref="O1525:P1525"/>
    <mergeCell ref="D1526:H1526"/>
    <mergeCell ref="I1526:K1526"/>
    <mergeCell ref="L1526:N1526"/>
    <mergeCell ref="O1526:P1526"/>
    <mergeCell ref="D1523:H1523"/>
    <mergeCell ref="I1523:K1523"/>
    <mergeCell ref="L1523:N1523"/>
    <mergeCell ref="O1523:P1523"/>
    <mergeCell ref="D1524:H1524"/>
    <mergeCell ref="I1524:K1524"/>
    <mergeCell ref="L1524:N1524"/>
    <mergeCell ref="O1524:P1524"/>
    <mergeCell ref="D1521:H1521"/>
    <mergeCell ref="I1521:K1521"/>
    <mergeCell ref="L1521:N1521"/>
    <mergeCell ref="O1521:P1521"/>
    <mergeCell ref="D1522:H1522"/>
    <mergeCell ref="I1522:K1522"/>
    <mergeCell ref="L1522:N1522"/>
    <mergeCell ref="O1522:P1522"/>
    <mergeCell ref="D1519:H1519"/>
    <mergeCell ref="I1519:K1519"/>
    <mergeCell ref="L1519:N1519"/>
    <mergeCell ref="O1519:P1519"/>
    <mergeCell ref="D1520:H1520"/>
    <mergeCell ref="I1520:K1520"/>
    <mergeCell ref="L1520:N1520"/>
    <mergeCell ref="O1520:P1520"/>
    <mergeCell ref="D1517:H1517"/>
    <mergeCell ref="I1517:K1517"/>
    <mergeCell ref="L1517:N1517"/>
    <mergeCell ref="O1517:P1517"/>
    <mergeCell ref="D1518:H1518"/>
    <mergeCell ref="I1518:K1518"/>
    <mergeCell ref="L1518:N1518"/>
    <mergeCell ref="O1518:P1518"/>
    <mergeCell ref="D1515:H1515"/>
    <mergeCell ref="I1515:K1515"/>
    <mergeCell ref="L1515:N1515"/>
    <mergeCell ref="O1515:P1515"/>
    <mergeCell ref="D1516:H1516"/>
    <mergeCell ref="I1516:K1516"/>
    <mergeCell ref="L1516:N1516"/>
    <mergeCell ref="O1516:P1516"/>
    <mergeCell ref="D1513:H1513"/>
    <mergeCell ref="I1513:K1513"/>
    <mergeCell ref="L1513:N1513"/>
    <mergeCell ref="O1513:P1513"/>
    <mergeCell ref="D1514:H1514"/>
    <mergeCell ref="I1514:K1514"/>
    <mergeCell ref="L1514:N1514"/>
    <mergeCell ref="O1514:P1514"/>
    <mergeCell ref="D1511:H1511"/>
    <mergeCell ref="I1511:K1511"/>
    <mergeCell ref="L1511:N1511"/>
    <mergeCell ref="O1511:P1511"/>
    <mergeCell ref="D1512:H1512"/>
    <mergeCell ref="I1512:K1512"/>
    <mergeCell ref="L1512:N1512"/>
    <mergeCell ref="O1512:P1512"/>
    <mergeCell ref="D1509:H1509"/>
    <mergeCell ref="I1509:K1509"/>
    <mergeCell ref="L1509:N1509"/>
    <mergeCell ref="O1509:P1509"/>
    <mergeCell ref="D1510:H1510"/>
    <mergeCell ref="I1510:K1510"/>
    <mergeCell ref="L1510:N1510"/>
    <mergeCell ref="O1510:P1510"/>
    <mergeCell ref="D1507:H1507"/>
    <mergeCell ref="I1507:K1507"/>
    <mergeCell ref="L1507:N1507"/>
    <mergeCell ref="O1507:P1507"/>
    <mergeCell ref="D1508:H1508"/>
    <mergeCell ref="I1508:K1508"/>
    <mergeCell ref="L1508:N1508"/>
    <mergeCell ref="O1508:P1508"/>
    <mergeCell ref="D1505:H1505"/>
    <mergeCell ref="I1505:K1505"/>
    <mergeCell ref="L1505:N1505"/>
    <mergeCell ref="O1505:P1505"/>
    <mergeCell ref="D1506:H1506"/>
    <mergeCell ref="I1506:K1506"/>
    <mergeCell ref="L1506:N1506"/>
    <mergeCell ref="O1506:P1506"/>
    <mergeCell ref="D1503:H1503"/>
    <mergeCell ref="I1503:K1503"/>
    <mergeCell ref="L1503:N1503"/>
    <mergeCell ref="O1503:P1503"/>
    <mergeCell ref="D1504:H1504"/>
    <mergeCell ref="I1504:K1504"/>
    <mergeCell ref="L1504:N1504"/>
    <mergeCell ref="O1504:P1504"/>
    <mergeCell ref="D1501:H1501"/>
    <mergeCell ref="I1501:K1501"/>
    <mergeCell ref="L1501:N1501"/>
    <mergeCell ref="O1501:P1501"/>
    <mergeCell ref="D1502:H1502"/>
    <mergeCell ref="I1502:K1502"/>
    <mergeCell ref="L1502:N1502"/>
    <mergeCell ref="O1502:P1502"/>
    <mergeCell ref="D1499:H1499"/>
    <mergeCell ref="I1499:K1499"/>
    <mergeCell ref="L1499:N1499"/>
    <mergeCell ref="O1499:P1499"/>
    <mergeCell ref="D1500:H1500"/>
    <mergeCell ref="I1500:K1500"/>
    <mergeCell ref="L1500:N1500"/>
    <mergeCell ref="O1500:P1500"/>
    <mergeCell ref="D1497:H1497"/>
    <mergeCell ref="I1497:K1497"/>
    <mergeCell ref="L1497:N1497"/>
    <mergeCell ref="O1497:P1497"/>
    <mergeCell ref="D1498:H1498"/>
    <mergeCell ref="I1498:K1498"/>
    <mergeCell ref="L1498:N1498"/>
    <mergeCell ref="O1498:P1498"/>
    <mergeCell ref="D1495:H1495"/>
    <mergeCell ref="I1495:K1495"/>
    <mergeCell ref="L1495:N1495"/>
    <mergeCell ref="O1495:P1495"/>
    <mergeCell ref="D1496:H1496"/>
    <mergeCell ref="I1496:K1496"/>
    <mergeCell ref="L1496:N1496"/>
    <mergeCell ref="O1496:P1496"/>
    <mergeCell ref="D1493:H1493"/>
    <mergeCell ref="I1493:K1493"/>
    <mergeCell ref="L1493:N1493"/>
    <mergeCell ref="O1493:P1493"/>
    <mergeCell ref="D1494:H1494"/>
    <mergeCell ref="I1494:K1494"/>
    <mergeCell ref="L1494:N1494"/>
    <mergeCell ref="O1494:P1494"/>
    <mergeCell ref="D1491:H1491"/>
    <mergeCell ref="I1491:K1491"/>
    <mergeCell ref="L1491:N1491"/>
    <mergeCell ref="O1491:P1491"/>
    <mergeCell ref="D1492:H1492"/>
    <mergeCell ref="I1492:K1492"/>
    <mergeCell ref="L1492:N1492"/>
    <mergeCell ref="O1492:P1492"/>
    <mergeCell ref="D1489:H1489"/>
    <mergeCell ref="I1489:K1489"/>
    <mergeCell ref="L1489:N1489"/>
    <mergeCell ref="O1489:P1489"/>
    <mergeCell ref="D1490:H1490"/>
    <mergeCell ref="I1490:K1490"/>
    <mergeCell ref="L1490:N1490"/>
    <mergeCell ref="O1490:P1490"/>
    <mergeCell ref="D1487:H1487"/>
    <mergeCell ref="I1487:K1487"/>
    <mergeCell ref="L1487:N1487"/>
    <mergeCell ref="O1487:P1487"/>
    <mergeCell ref="D1488:H1488"/>
    <mergeCell ref="I1488:K1488"/>
    <mergeCell ref="L1488:N1488"/>
    <mergeCell ref="O1488:P1488"/>
    <mergeCell ref="D1485:H1485"/>
    <mergeCell ref="I1485:K1485"/>
    <mergeCell ref="L1485:N1485"/>
    <mergeCell ref="O1485:P1485"/>
    <mergeCell ref="D1486:H1486"/>
    <mergeCell ref="I1486:K1486"/>
    <mergeCell ref="L1486:N1486"/>
    <mergeCell ref="O1486:P1486"/>
    <mergeCell ref="D1483:H1483"/>
    <mergeCell ref="I1483:K1483"/>
    <mergeCell ref="L1483:N1483"/>
    <mergeCell ref="O1483:P1483"/>
    <mergeCell ref="D1484:H1484"/>
    <mergeCell ref="I1484:K1484"/>
    <mergeCell ref="L1484:N1484"/>
    <mergeCell ref="O1484:P1484"/>
    <mergeCell ref="D1481:H1481"/>
    <mergeCell ref="I1481:K1481"/>
    <mergeCell ref="L1481:N1481"/>
    <mergeCell ref="O1481:P1481"/>
    <mergeCell ref="D1482:H1482"/>
    <mergeCell ref="I1482:K1482"/>
    <mergeCell ref="L1482:N1482"/>
    <mergeCell ref="O1482:P1482"/>
    <mergeCell ref="D1479:H1479"/>
    <mergeCell ref="I1479:K1479"/>
    <mergeCell ref="L1479:N1479"/>
    <mergeCell ref="O1479:P1479"/>
    <mergeCell ref="D1480:H1480"/>
    <mergeCell ref="I1480:K1480"/>
    <mergeCell ref="L1480:N1480"/>
    <mergeCell ref="O1480:P1480"/>
    <mergeCell ref="D1477:H1477"/>
    <mergeCell ref="I1477:K1477"/>
    <mergeCell ref="L1477:N1477"/>
    <mergeCell ref="O1477:P1477"/>
    <mergeCell ref="D1478:H1478"/>
    <mergeCell ref="I1478:K1478"/>
    <mergeCell ref="L1478:N1478"/>
    <mergeCell ref="O1478:P1478"/>
    <mergeCell ref="D1475:H1475"/>
    <mergeCell ref="I1475:K1475"/>
    <mergeCell ref="L1475:N1475"/>
    <mergeCell ref="O1475:P1475"/>
    <mergeCell ref="D1476:H1476"/>
    <mergeCell ref="I1476:K1476"/>
    <mergeCell ref="L1476:N1476"/>
    <mergeCell ref="O1476:P1476"/>
    <mergeCell ref="D1473:H1473"/>
    <mergeCell ref="I1473:K1473"/>
    <mergeCell ref="L1473:N1473"/>
    <mergeCell ref="O1473:P1473"/>
    <mergeCell ref="D1474:H1474"/>
    <mergeCell ref="I1474:K1474"/>
    <mergeCell ref="L1474:N1474"/>
    <mergeCell ref="O1474:P1474"/>
    <mergeCell ref="D1471:H1471"/>
    <mergeCell ref="I1471:K1471"/>
    <mergeCell ref="L1471:N1471"/>
    <mergeCell ref="O1471:P1471"/>
    <mergeCell ref="D1472:H1472"/>
    <mergeCell ref="I1472:K1472"/>
    <mergeCell ref="L1472:N1472"/>
    <mergeCell ref="O1472:P1472"/>
    <mergeCell ref="D1469:H1469"/>
    <mergeCell ref="I1469:K1469"/>
    <mergeCell ref="L1469:N1469"/>
    <mergeCell ref="O1469:P1469"/>
    <mergeCell ref="D1470:H1470"/>
    <mergeCell ref="I1470:K1470"/>
    <mergeCell ref="L1470:N1470"/>
    <mergeCell ref="O1470:P1470"/>
    <mergeCell ref="D1467:H1467"/>
    <mergeCell ref="I1467:K1467"/>
    <mergeCell ref="L1467:N1467"/>
    <mergeCell ref="O1467:P1467"/>
    <mergeCell ref="D1468:H1468"/>
    <mergeCell ref="I1468:K1468"/>
    <mergeCell ref="L1468:N1468"/>
    <mergeCell ref="O1468:P1468"/>
    <mergeCell ref="D1465:H1465"/>
    <mergeCell ref="I1465:K1465"/>
    <mergeCell ref="L1465:N1465"/>
    <mergeCell ref="O1465:P1465"/>
    <mergeCell ref="D1466:H1466"/>
    <mergeCell ref="I1466:K1466"/>
    <mergeCell ref="L1466:N1466"/>
    <mergeCell ref="O1466:P1466"/>
    <mergeCell ref="D1463:H1463"/>
    <mergeCell ref="I1463:K1463"/>
    <mergeCell ref="L1463:N1463"/>
    <mergeCell ref="O1463:P1463"/>
    <mergeCell ref="D1464:H1464"/>
    <mergeCell ref="I1464:K1464"/>
    <mergeCell ref="L1464:N1464"/>
    <mergeCell ref="O1464:P1464"/>
    <mergeCell ref="D1461:H1461"/>
    <mergeCell ref="I1461:K1461"/>
    <mergeCell ref="L1461:N1461"/>
    <mergeCell ref="O1461:P1461"/>
    <mergeCell ref="D1462:H1462"/>
    <mergeCell ref="I1462:K1462"/>
    <mergeCell ref="L1462:N1462"/>
    <mergeCell ref="O1462:P1462"/>
    <mergeCell ref="D1459:H1459"/>
    <mergeCell ref="I1459:K1459"/>
    <mergeCell ref="L1459:N1459"/>
    <mergeCell ref="O1459:P1459"/>
    <mergeCell ref="D1460:H1460"/>
    <mergeCell ref="I1460:K1460"/>
    <mergeCell ref="L1460:N1460"/>
    <mergeCell ref="O1460:P1460"/>
    <mergeCell ref="D1457:H1457"/>
    <mergeCell ref="I1457:K1457"/>
    <mergeCell ref="L1457:N1457"/>
    <mergeCell ref="O1457:P1457"/>
    <mergeCell ref="D1458:H1458"/>
    <mergeCell ref="I1458:K1458"/>
    <mergeCell ref="L1458:N1458"/>
    <mergeCell ref="O1458:P1458"/>
    <mergeCell ref="D1455:H1455"/>
    <mergeCell ref="I1455:K1455"/>
    <mergeCell ref="L1455:N1455"/>
    <mergeCell ref="O1455:P1455"/>
    <mergeCell ref="D1456:H1456"/>
    <mergeCell ref="I1456:K1456"/>
    <mergeCell ref="L1456:N1456"/>
    <mergeCell ref="O1456:P1456"/>
    <mergeCell ref="D1453:H1453"/>
    <mergeCell ref="I1453:K1453"/>
    <mergeCell ref="L1453:N1453"/>
    <mergeCell ref="O1453:P1453"/>
    <mergeCell ref="D1454:H1454"/>
    <mergeCell ref="I1454:K1454"/>
    <mergeCell ref="L1454:N1454"/>
    <mergeCell ref="O1454:P1454"/>
    <mergeCell ref="D1451:H1451"/>
    <mergeCell ref="I1451:K1451"/>
    <mergeCell ref="L1451:N1451"/>
    <mergeCell ref="O1451:P1451"/>
    <mergeCell ref="D1452:H1452"/>
    <mergeCell ref="I1452:K1452"/>
    <mergeCell ref="L1452:N1452"/>
    <mergeCell ref="O1452:P1452"/>
    <mergeCell ref="D1449:H1449"/>
    <mergeCell ref="I1449:K1449"/>
    <mergeCell ref="L1449:N1449"/>
    <mergeCell ref="O1449:P1449"/>
    <mergeCell ref="D1450:H1450"/>
    <mergeCell ref="I1450:K1450"/>
    <mergeCell ref="L1450:N1450"/>
    <mergeCell ref="O1450:P1450"/>
    <mergeCell ref="D1447:H1447"/>
    <mergeCell ref="I1447:K1447"/>
    <mergeCell ref="L1447:N1447"/>
    <mergeCell ref="O1447:P1447"/>
    <mergeCell ref="D1448:H1448"/>
    <mergeCell ref="I1448:K1448"/>
    <mergeCell ref="L1448:N1448"/>
    <mergeCell ref="O1448:P1448"/>
    <mergeCell ref="D1445:H1445"/>
    <mergeCell ref="I1445:K1445"/>
    <mergeCell ref="L1445:N1445"/>
    <mergeCell ref="O1445:P1445"/>
    <mergeCell ref="D1446:H1446"/>
    <mergeCell ref="I1446:K1446"/>
    <mergeCell ref="L1446:N1446"/>
    <mergeCell ref="O1446:P1446"/>
    <mergeCell ref="D1443:H1443"/>
    <mergeCell ref="I1443:K1443"/>
    <mergeCell ref="L1443:N1443"/>
    <mergeCell ref="O1443:P1443"/>
    <mergeCell ref="D1444:H1444"/>
    <mergeCell ref="I1444:K1444"/>
    <mergeCell ref="L1444:N1444"/>
    <mergeCell ref="O1444:P1444"/>
    <mergeCell ref="D1441:H1441"/>
    <mergeCell ref="I1441:K1441"/>
    <mergeCell ref="L1441:N1441"/>
    <mergeCell ref="O1441:P1441"/>
    <mergeCell ref="D1442:H1442"/>
    <mergeCell ref="I1442:K1442"/>
    <mergeCell ref="L1442:N1442"/>
    <mergeCell ref="O1442:P1442"/>
    <mergeCell ref="D1439:H1439"/>
    <mergeCell ref="I1439:K1439"/>
    <mergeCell ref="L1439:N1439"/>
    <mergeCell ref="O1439:P1439"/>
    <mergeCell ref="D1440:H1440"/>
    <mergeCell ref="I1440:K1440"/>
    <mergeCell ref="L1440:N1440"/>
    <mergeCell ref="O1440:P1440"/>
    <mergeCell ref="D1437:H1437"/>
    <mergeCell ref="I1437:K1437"/>
    <mergeCell ref="L1437:N1437"/>
    <mergeCell ref="O1437:P1437"/>
    <mergeCell ref="D1438:H1438"/>
    <mergeCell ref="I1438:K1438"/>
    <mergeCell ref="L1438:N1438"/>
    <mergeCell ref="O1438:P1438"/>
    <mergeCell ref="D1435:H1435"/>
    <mergeCell ref="I1435:K1435"/>
    <mergeCell ref="L1435:N1435"/>
    <mergeCell ref="O1435:P1435"/>
    <mergeCell ref="D1436:H1436"/>
    <mergeCell ref="I1436:K1436"/>
    <mergeCell ref="L1436:N1436"/>
    <mergeCell ref="O1436:P1436"/>
    <mergeCell ref="D1433:H1433"/>
    <mergeCell ref="I1433:K1433"/>
    <mergeCell ref="L1433:N1433"/>
    <mergeCell ref="O1433:P1433"/>
    <mergeCell ref="D1434:H1434"/>
    <mergeCell ref="I1434:K1434"/>
    <mergeCell ref="L1434:N1434"/>
    <mergeCell ref="O1434:P1434"/>
    <mergeCell ref="D1431:H1431"/>
    <mergeCell ref="I1431:K1431"/>
    <mergeCell ref="L1431:N1431"/>
    <mergeCell ref="O1431:P1431"/>
    <mergeCell ref="D1432:H1432"/>
    <mergeCell ref="I1432:K1432"/>
    <mergeCell ref="L1432:N1432"/>
    <mergeCell ref="O1432:P1432"/>
    <mergeCell ref="D1429:H1429"/>
    <mergeCell ref="I1429:K1429"/>
    <mergeCell ref="L1429:N1429"/>
    <mergeCell ref="O1429:P1429"/>
    <mergeCell ref="D1430:H1430"/>
    <mergeCell ref="I1430:K1430"/>
    <mergeCell ref="L1430:N1430"/>
    <mergeCell ref="O1430:P1430"/>
    <mergeCell ref="D1427:H1427"/>
    <mergeCell ref="I1427:K1427"/>
    <mergeCell ref="L1427:N1427"/>
    <mergeCell ref="O1427:P1427"/>
    <mergeCell ref="D1428:H1428"/>
    <mergeCell ref="I1428:K1428"/>
    <mergeCell ref="L1428:N1428"/>
    <mergeCell ref="O1428:P1428"/>
    <mergeCell ref="D1425:H1425"/>
    <mergeCell ref="I1425:K1425"/>
    <mergeCell ref="L1425:N1425"/>
    <mergeCell ref="O1425:P1425"/>
    <mergeCell ref="D1426:H1426"/>
    <mergeCell ref="I1426:K1426"/>
    <mergeCell ref="L1426:N1426"/>
    <mergeCell ref="O1426:P1426"/>
    <mergeCell ref="D1423:H1423"/>
    <mergeCell ref="I1423:K1423"/>
    <mergeCell ref="L1423:N1423"/>
    <mergeCell ref="O1423:P1423"/>
    <mergeCell ref="D1424:H1424"/>
    <mergeCell ref="I1424:K1424"/>
    <mergeCell ref="L1424:N1424"/>
    <mergeCell ref="O1424:P1424"/>
    <mergeCell ref="D1421:H1421"/>
    <mergeCell ref="I1421:K1421"/>
    <mergeCell ref="L1421:N1421"/>
    <mergeCell ref="O1421:P1421"/>
    <mergeCell ref="D1422:H1422"/>
    <mergeCell ref="I1422:K1422"/>
    <mergeCell ref="L1422:N1422"/>
    <mergeCell ref="O1422:P1422"/>
    <mergeCell ref="D1419:H1419"/>
    <mergeCell ref="I1419:K1419"/>
    <mergeCell ref="L1419:N1419"/>
    <mergeCell ref="O1419:P1419"/>
    <mergeCell ref="D1420:H1420"/>
    <mergeCell ref="I1420:K1420"/>
    <mergeCell ref="L1420:N1420"/>
    <mergeCell ref="O1420:P1420"/>
    <mergeCell ref="D1417:H1417"/>
    <mergeCell ref="I1417:K1417"/>
    <mergeCell ref="L1417:N1417"/>
    <mergeCell ref="O1417:P1417"/>
    <mergeCell ref="D1418:H1418"/>
    <mergeCell ref="I1418:K1418"/>
    <mergeCell ref="L1418:N1418"/>
    <mergeCell ref="O1418:P1418"/>
    <mergeCell ref="D1415:H1415"/>
    <mergeCell ref="I1415:K1415"/>
    <mergeCell ref="L1415:N1415"/>
    <mergeCell ref="O1415:P1415"/>
    <mergeCell ref="D1416:H1416"/>
    <mergeCell ref="I1416:K1416"/>
    <mergeCell ref="L1416:N1416"/>
    <mergeCell ref="O1416:P1416"/>
    <mergeCell ref="D1413:H1413"/>
    <mergeCell ref="I1413:K1413"/>
    <mergeCell ref="L1413:N1413"/>
    <mergeCell ref="O1413:P1413"/>
    <mergeCell ref="D1414:H1414"/>
    <mergeCell ref="I1414:K1414"/>
    <mergeCell ref="L1414:N1414"/>
    <mergeCell ref="O1414:P1414"/>
    <mergeCell ref="D1411:H1411"/>
    <mergeCell ref="I1411:K1411"/>
    <mergeCell ref="L1411:N1411"/>
    <mergeCell ref="O1411:P1411"/>
    <mergeCell ref="D1412:H1412"/>
    <mergeCell ref="I1412:K1412"/>
    <mergeCell ref="L1412:N1412"/>
    <mergeCell ref="O1412:P1412"/>
    <mergeCell ref="D1409:H1409"/>
    <mergeCell ref="I1409:K1409"/>
    <mergeCell ref="L1409:N1409"/>
    <mergeCell ref="O1409:P1409"/>
    <mergeCell ref="D1410:H1410"/>
    <mergeCell ref="I1410:K1410"/>
    <mergeCell ref="L1410:N1410"/>
    <mergeCell ref="O1410:P1410"/>
    <mergeCell ref="D1407:H1407"/>
    <mergeCell ref="I1407:K1407"/>
    <mergeCell ref="L1407:N1407"/>
    <mergeCell ref="O1407:P1407"/>
    <mergeCell ref="D1408:H1408"/>
    <mergeCell ref="I1408:K1408"/>
    <mergeCell ref="L1408:N1408"/>
    <mergeCell ref="O1408:P1408"/>
    <mergeCell ref="D1405:H1405"/>
    <mergeCell ref="I1405:K1405"/>
    <mergeCell ref="L1405:N1405"/>
    <mergeCell ref="O1405:P1405"/>
    <mergeCell ref="D1406:H1406"/>
    <mergeCell ref="I1406:K1406"/>
    <mergeCell ref="L1406:N1406"/>
    <mergeCell ref="O1406:P1406"/>
    <mergeCell ref="D1403:H1403"/>
    <mergeCell ref="I1403:K1403"/>
    <mergeCell ref="L1403:N1403"/>
    <mergeCell ref="O1403:P1403"/>
    <mergeCell ref="D1404:H1404"/>
    <mergeCell ref="I1404:K1404"/>
    <mergeCell ref="L1404:N1404"/>
    <mergeCell ref="O1404:P1404"/>
    <mergeCell ref="D1401:H1401"/>
    <mergeCell ref="I1401:K1401"/>
    <mergeCell ref="L1401:N1401"/>
    <mergeCell ref="O1401:P1401"/>
    <mergeCell ref="D1402:H1402"/>
    <mergeCell ref="I1402:K1402"/>
    <mergeCell ref="L1402:N1402"/>
    <mergeCell ref="O1402:P1402"/>
    <mergeCell ref="D1399:H1399"/>
    <mergeCell ref="I1399:K1399"/>
    <mergeCell ref="L1399:N1399"/>
    <mergeCell ref="O1399:P1399"/>
    <mergeCell ref="D1400:H1400"/>
    <mergeCell ref="I1400:K1400"/>
    <mergeCell ref="L1400:N1400"/>
    <mergeCell ref="O1400:P1400"/>
    <mergeCell ref="D1397:H1397"/>
    <mergeCell ref="I1397:K1397"/>
    <mergeCell ref="L1397:N1397"/>
    <mergeCell ref="O1397:P1397"/>
    <mergeCell ref="D1398:H1398"/>
    <mergeCell ref="I1398:K1398"/>
    <mergeCell ref="L1398:N1398"/>
    <mergeCell ref="O1398:P1398"/>
    <mergeCell ref="D1395:H1395"/>
    <mergeCell ref="I1395:K1395"/>
    <mergeCell ref="L1395:N1395"/>
    <mergeCell ref="O1395:P1395"/>
    <mergeCell ref="D1396:H1396"/>
    <mergeCell ref="I1396:K1396"/>
    <mergeCell ref="L1396:N1396"/>
    <mergeCell ref="O1396:P1396"/>
    <mergeCell ref="D1393:H1393"/>
    <mergeCell ref="I1393:K1393"/>
    <mergeCell ref="L1393:N1393"/>
    <mergeCell ref="O1393:P1393"/>
    <mergeCell ref="D1394:H1394"/>
    <mergeCell ref="I1394:K1394"/>
    <mergeCell ref="L1394:N1394"/>
    <mergeCell ref="O1394:P1394"/>
    <mergeCell ref="D1391:H1391"/>
    <mergeCell ref="I1391:K1391"/>
    <mergeCell ref="L1391:N1391"/>
    <mergeCell ref="O1391:P1391"/>
    <mergeCell ref="D1392:H1392"/>
    <mergeCell ref="I1392:K1392"/>
    <mergeCell ref="L1392:N1392"/>
    <mergeCell ref="O1392:P1392"/>
    <mergeCell ref="D1389:H1389"/>
    <mergeCell ref="I1389:K1389"/>
    <mergeCell ref="L1389:N1389"/>
    <mergeCell ref="O1389:P1389"/>
    <mergeCell ref="D1390:H1390"/>
    <mergeCell ref="I1390:K1390"/>
    <mergeCell ref="L1390:N1390"/>
    <mergeCell ref="O1390:P1390"/>
    <mergeCell ref="D1387:H1387"/>
    <mergeCell ref="I1387:K1387"/>
    <mergeCell ref="L1387:N1387"/>
    <mergeCell ref="O1387:P1387"/>
    <mergeCell ref="D1388:H1388"/>
    <mergeCell ref="I1388:K1388"/>
    <mergeCell ref="L1388:N1388"/>
    <mergeCell ref="O1388:P1388"/>
    <mergeCell ref="D1385:H1385"/>
    <mergeCell ref="I1385:K1385"/>
    <mergeCell ref="L1385:N1385"/>
    <mergeCell ref="O1385:P1385"/>
    <mergeCell ref="D1386:H1386"/>
    <mergeCell ref="I1386:K1386"/>
    <mergeCell ref="L1386:N1386"/>
    <mergeCell ref="O1386:P1386"/>
    <mergeCell ref="D1383:H1383"/>
    <mergeCell ref="I1383:K1383"/>
    <mergeCell ref="L1383:N1383"/>
    <mergeCell ref="O1383:P1383"/>
    <mergeCell ref="D1384:H1384"/>
    <mergeCell ref="I1384:K1384"/>
    <mergeCell ref="L1384:N1384"/>
    <mergeCell ref="O1384:P1384"/>
    <mergeCell ref="D1381:H1381"/>
    <mergeCell ref="I1381:K1381"/>
    <mergeCell ref="L1381:N1381"/>
    <mergeCell ref="O1381:P1381"/>
    <mergeCell ref="D1382:H1382"/>
    <mergeCell ref="I1382:K1382"/>
    <mergeCell ref="L1382:N1382"/>
    <mergeCell ref="O1382:P1382"/>
    <mergeCell ref="D1379:H1379"/>
    <mergeCell ref="I1379:K1379"/>
    <mergeCell ref="L1379:N1379"/>
    <mergeCell ref="O1379:P1379"/>
    <mergeCell ref="D1380:H1380"/>
    <mergeCell ref="I1380:K1380"/>
    <mergeCell ref="L1380:N1380"/>
    <mergeCell ref="O1380:P1380"/>
    <mergeCell ref="D1377:H1377"/>
    <mergeCell ref="I1377:K1377"/>
    <mergeCell ref="L1377:N1377"/>
    <mergeCell ref="O1377:P1377"/>
    <mergeCell ref="D1378:H1378"/>
    <mergeCell ref="I1378:K1378"/>
    <mergeCell ref="L1378:N1378"/>
    <mergeCell ref="O1378:P1378"/>
    <mergeCell ref="D1375:H1375"/>
    <mergeCell ref="I1375:K1375"/>
    <mergeCell ref="L1375:N1375"/>
    <mergeCell ref="O1375:P1375"/>
    <mergeCell ref="D1376:H1376"/>
    <mergeCell ref="I1376:K1376"/>
    <mergeCell ref="L1376:N1376"/>
    <mergeCell ref="O1376:P1376"/>
    <mergeCell ref="D1373:H1373"/>
    <mergeCell ref="I1373:K1373"/>
    <mergeCell ref="L1373:N1373"/>
    <mergeCell ref="O1373:P1373"/>
    <mergeCell ref="D1374:H1374"/>
    <mergeCell ref="I1374:K1374"/>
    <mergeCell ref="L1374:N1374"/>
    <mergeCell ref="O1374:P1374"/>
    <mergeCell ref="D1371:H1371"/>
    <mergeCell ref="I1371:K1371"/>
    <mergeCell ref="L1371:N1371"/>
    <mergeCell ref="O1371:P1371"/>
    <mergeCell ref="D1372:H1372"/>
    <mergeCell ref="I1372:K1372"/>
    <mergeCell ref="L1372:N1372"/>
    <mergeCell ref="O1372:P1372"/>
    <mergeCell ref="D1369:H1369"/>
    <mergeCell ref="I1369:K1369"/>
    <mergeCell ref="L1369:N1369"/>
    <mergeCell ref="O1369:P1369"/>
    <mergeCell ref="D1370:H1370"/>
    <mergeCell ref="I1370:K1370"/>
    <mergeCell ref="L1370:N1370"/>
    <mergeCell ref="O1370:P1370"/>
    <mergeCell ref="D1367:H1367"/>
    <mergeCell ref="I1367:K1367"/>
    <mergeCell ref="L1367:N1367"/>
    <mergeCell ref="O1367:P1367"/>
    <mergeCell ref="D1368:H1368"/>
    <mergeCell ref="I1368:K1368"/>
    <mergeCell ref="L1368:N1368"/>
    <mergeCell ref="O1368:P1368"/>
    <mergeCell ref="D1365:H1365"/>
    <mergeCell ref="I1365:K1365"/>
    <mergeCell ref="L1365:N1365"/>
    <mergeCell ref="O1365:P1365"/>
    <mergeCell ref="D1366:H1366"/>
    <mergeCell ref="I1366:K1366"/>
    <mergeCell ref="L1366:N1366"/>
    <mergeCell ref="O1366:P1366"/>
    <mergeCell ref="D1363:H1363"/>
    <mergeCell ref="I1363:K1363"/>
    <mergeCell ref="L1363:N1363"/>
    <mergeCell ref="O1363:P1363"/>
    <mergeCell ref="D1364:H1364"/>
    <mergeCell ref="I1364:K1364"/>
    <mergeCell ref="L1364:N1364"/>
    <mergeCell ref="O1364:P1364"/>
    <mergeCell ref="D1361:H1361"/>
    <mergeCell ref="I1361:K1361"/>
    <mergeCell ref="L1361:N1361"/>
    <mergeCell ref="O1361:P1361"/>
    <mergeCell ref="D1362:H1362"/>
    <mergeCell ref="I1362:K1362"/>
    <mergeCell ref="L1362:N1362"/>
    <mergeCell ref="O1362:P1362"/>
    <mergeCell ref="D1359:H1359"/>
    <mergeCell ref="I1359:K1359"/>
    <mergeCell ref="L1359:N1359"/>
    <mergeCell ref="O1359:P1359"/>
    <mergeCell ref="D1360:H1360"/>
    <mergeCell ref="I1360:K1360"/>
    <mergeCell ref="L1360:N1360"/>
    <mergeCell ref="O1360:P1360"/>
    <mergeCell ref="D1357:H1357"/>
    <mergeCell ref="I1357:K1357"/>
    <mergeCell ref="L1357:N1357"/>
    <mergeCell ref="O1357:P1357"/>
    <mergeCell ref="D1358:H1358"/>
    <mergeCell ref="I1358:K1358"/>
    <mergeCell ref="L1358:N1358"/>
    <mergeCell ref="O1358:P1358"/>
    <mergeCell ref="D1355:H1355"/>
    <mergeCell ref="I1355:K1355"/>
    <mergeCell ref="L1355:N1355"/>
    <mergeCell ref="O1355:P1355"/>
    <mergeCell ref="D1356:H1356"/>
    <mergeCell ref="I1356:K1356"/>
    <mergeCell ref="L1356:N1356"/>
    <mergeCell ref="O1356:P1356"/>
    <mergeCell ref="D1353:H1353"/>
    <mergeCell ref="I1353:K1353"/>
    <mergeCell ref="L1353:N1353"/>
    <mergeCell ref="O1353:P1353"/>
    <mergeCell ref="D1354:H1354"/>
    <mergeCell ref="I1354:K1354"/>
    <mergeCell ref="L1354:N1354"/>
    <mergeCell ref="O1354:P1354"/>
    <mergeCell ref="D1351:H1351"/>
    <mergeCell ref="I1351:K1351"/>
    <mergeCell ref="L1351:N1351"/>
    <mergeCell ref="O1351:P1351"/>
    <mergeCell ref="D1352:H1352"/>
    <mergeCell ref="I1352:K1352"/>
    <mergeCell ref="L1352:N1352"/>
    <mergeCell ref="O1352:P1352"/>
    <mergeCell ref="D1349:H1349"/>
    <mergeCell ref="I1349:K1349"/>
    <mergeCell ref="L1349:N1349"/>
    <mergeCell ref="O1349:P1349"/>
    <mergeCell ref="D1350:H1350"/>
    <mergeCell ref="I1350:K1350"/>
    <mergeCell ref="L1350:N1350"/>
    <mergeCell ref="O1350:P1350"/>
    <mergeCell ref="D1347:H1347"/>
    <mergeCell ref="I1347:K1347"/>
    <mergeCell ref="L1347:N1347"/>
    <mergeCell ref="O1347:P1347"/>
    <mergeCell ref="D1348:H1348"/>
    <mergeCell ref="I1348:K1348"/>
    <mergeCell ref="L1348:N1348"/>
    <mergeCell ref="O1348:P1348"/>
    <mergeCell ref="D1345:H1345"/>
    <mergeCell ref="I1345:K1345"/>
    <mergeCell ref="L1345:N1345"/>
    <mergeCell ref="O1345:P1345"/>
    <mergeCell ref="D1346:H1346"/>
    <mergeCell ref="I1346:K1346"/>
    <mergeCell ref="L1346:N1346"/>
    <mergeCell ref="O1346:P1346"/>
    <mergeCell ref="D1343:H1343"/>
    <mergeCell ref="I1343:K1343"/>
    <mergeCell ref="L1343:N1343"/>
    <mergeCell ref="O1343:P1343"/>
    <mergeCell ref="D1344:H1344"/>
    <mergeCell ref="I1344:K1344"/>
    <mergeCell ref="L1344:N1344"/>
    <mergeCell ref="O1344:P1344"/>
    <mergeCell ref="D1341:H1341"/>
    <mergeCell ref="I1341:K1341"/>
    <mergeCell ref="L1341:N1341"/>
    <mergeCell ref="O1341:P1341"/>
    <mergeCell ref="D1342:H1342"/>
    <mergeCell ref="I1342:K1342"/>
    <mergeCell ref="L1342:N1342"/>
    <mergeCell ref="O1342:P1342"/>
    <mergeCell ref="D1339:H1339"/>
    <mergeCell ref="I1339:K1339"/>
    <mergeCell ref="L1339:N1339"/>
    <mergeCell ref="O1339:P1339"/>
    <mergeCell ref="D1340:H1340"/>
    <mergeCell ref="I1340:K1340"/>
    <mergeCell ref="L1340:N1340"/>
    <mergeCell ref="O1340:P1340"/>
    <mergeCell ref="D1337:H1337"/>
    <mergeCell ref="I1337:K1337"/>
    <mergeCell ref="L1337:N1337"/>
    <mergeCell ref="O1337:P1337"/>
    <mergeCell ref="D1338:H1338"/>
    <mergeCell ref="I1338:K1338"/>
    <mergeCell ref="L1338:N1338"/>
    <mergeCell ref="O1338:P1338"/>
    <mergeCell ref="D1335:H1335"/>
    <mergeCell ref="I1335:K1335"/>
    <mergeCell ref="L1335:N1335"/>
    <mergeCell ref="O1335:P1335"/>
    <mergeCell ref="D1336:H1336"/>
    <mergeCell ref="I1336:K1336"/>
    <mergeCell ref="L1336:N1336"/>
    <mergeCell ref="O1336:P1336"/>
    <mergeCell ref="D1333:H1333"/>
    <mergeCell ref="I1333:K1333"/>
    <mergeCell ref="L1333:N1333"/>
    <mergeCell ref="O1333:P1333"/>
    <mergeCell ref="D1334:H1334"/>
    <mergeCell ref="I1334:K1334"/>
    <mergeCell ref="L1334:N1334"/>
    <mergeCell ref="O1334:P1334"/>
    <mergeCell ref="D1331:H1331"/>
    <mergeCell ref="I1331:K1331"/>
    <mergeCell ref="L1331:N1331"/>
    <mergeCell ref="O1331:P1331"/>
    <mergeCell ref="D1332:H1332"/>
    <mergeCell ref="I1332:K1332"/>
    <mergeCell ref="L1332:N1332"/>
    <mergeCell ref="O1332:P1332"/>
    <mergeCell ref="D1329:H1329"/>
    <mergeCell ref="I1329:K1329"/>
    <mergeCell ref="L1329:N1329"/>
    <mergeCell ref="O1329:P1329"/>
    <mergeCell ref="D1330:H1330"/>
    <mergeCell ref="I1330:K1330"/>
    <mergeCell ref="L1330:N1330"/>
    <mergeCell ref="O1330:P1330"/>
    <mergeCell ref="D1327:H1327"/>
    <mergeCell ref="I1327:K1327"/>
    <mergeCell ref="L1327:N1327"/>
    <mergeCell ref="O1327:P1327"/>
    <mergeCell ref="D1328:H1328"/>
    <mergeCell ref="I1328:K1328"/>
    <mergeCell ref="L1328:N1328"/>
    <mergeCell ref="O1328:P1328"/>
    <mergeCell ref="D1325:H1325"/>
    <mergeCell ref="I1325:K1325"/>
    <mergeCell ref="L1325:N1325"/>
    <mergeCell ref="O1325:P1325"/>
    <mergeCell ref="D1326:H1326"/>
    <mergeCell ref="I1326:K1326"/>
    <mergeCell ref="L1326:N1326"/>
    <mergeCell ref="O1326:P1326"/>
    <mergeCell ref="D1323:H1323"/>
    <mergeCell ref="I1323:K1323"/>
    <mergeCell ref="L1323:N1323"/>
    <mergeCell ref="O1323:P1323"/>
    <mergeCell ref="D1324:H1324"/>
    <mergeCell ref="I1324:K1324"/>
    <mergeCell ref="L1324:N1324"/>
    <mergeCell ref="O1324:P1324"/>
    <mergeCell ref="D1321:H1321"/>
    <mergeCell ref="I1321:K1321"/>
    <mergeCell ref="L1321:N1321"/>
    <mergeCell ref="O1321:P1321"/>
    <mergeCell ref="D1322:H1322"/>
    <mergeCell ref="I1322:K1322"/>
    <mergeCell ref="L1322:N1322"/>
    <mergeCell ref="O1322:P1322"/>
    <mergeCell ref="D1319:H1319"/>
    <mergeCell ref="I1319:K1319"/>
    <mergeCell ref="L1319:N1319"/>
    <mergeCell ref="O1319:P1319"/>
    <mergeCell ref="D1320:H1320"/>
    <mergeCell ref="I1320:K1320"/>
    <mergeCell ref="L1320:N1320"/>
    <mergeCell ref="O1320:P1320"/>
    <mergeCell ref="D1317:H1317"/>
    <mergeCell ref="I1317:K1317"/>
    <mergeCell ref="L1317:N1317"/>
    <mergeCell ref="O1317:P1317"/>
    <mergeCell ref="D1318:H1318"/>
    <mergeCell ref="I1318:K1318"/>
    <mergeCell ref="L1318:N1318"/>
    <mergeCell ref="O1318:P1318"/>
    <mergeCell ref="D1315:H1315"/>
    <mergeCell ref="I1315:K1315"/>
    <mergeCell ref="L1315:N1315"/>
    <mergeCell ref="O1315:P1315"/>
    <mergeCell ref="D1316:H1316"/>
    <mergeCell ref="I1316:K1316"/>
    <mergeCell ref="L1316:N1316"/>
    <mergeCell ref="O1316:P1316"/>
    <mergeCell ref="D1313:H1313"/>
    <mergeCell ref="I1313:K1313"/>
    <mergeCell ref="L1313:N1313"/>
    <mergeCell ref="O1313:P1313"/>
    <mergeCell ref="D1314:H1314"/>
    <mergeCell ref="I1314:K1314"/>
    <mergeCell ref="L1314:N1314"/>
    <mergeCell ref="O1314:P1314"/>
    <mergeCell ref="D1311:H1311"/>
    <mergeCell ref="I1311:K1311"/>
    <mergeCell ref="L1311:N1311"/>
    <mergeCell ref="O1311:P1311"/>
    <mergeCell ref="D1312:H1312"/>
    <mergeCell ref="I1312:K1312"/>
    <mergeCell ref="L1312:N1312"/>
    <mergeCell ref="O1312:P1312"/>
    <mergeCell ref="D1309:H1309"/>
    <mergeCell ref="I1309:K1309"/>
    <mergeCell ref="L1309:N1309"/>
    <mergeCell ref="O1309:P1309"/>
    <mergeCell ref="D1310:H1310"/>
    <mergeCell ref="I1310:K1310"/>
    <mergeCell ref="L1310:N1310"/>
    <mergeCell ref="O1310:P1310"/>
    <mergeCell ref="D1307:H1307"/>
    <mergeCell ref="I1307:K1307"/>
    <mergeCell ref="L1307:N1307"/>
    <mergeCell ref="O1307:P1307"/>
    <mergeCell ref="D1308:H1308"/>
    <mergeCell ref="I1308:K1308"/>
    <mergeCell ref="L1308:N1308"/>
    <mergeCell ref="O1308:P1308"/>
    <mergeCell ref="D1305:H1305"/>
    <mergeCell ref="I1305:K1305"/>
    <mergeCell ref="L1305:N1305"/>
    <mergeCell ref="O1305:P1305"/>
    <mergeCell ref="D1306:H1306"/>
    <mergeCell ref="I1306:K1306"/>
    <mergeCell ref="L1306:N1306"/>
    <mergeCell ref="O1306:P1306"/>
    <mergeCell ref="D1303:H1303"/>
    <mergeCell ref="I1303:K1303"/>
    <mergeCell ref="L1303:N1303"/>
    <mergeCell ref="O1303:P1303"/>
    <mergeCell ref="D1304:H1304"/>
    <mergeCell ref="I1304:K1304"/>
    <mergeCell ref="L1304:N1304"/>
    <mergeCell ref="O1304:P1304"/>
    <mergeCell ref="D1301:H1301"/>
    <mergeCell ref="I1301:K1301"/>
    <mergeCell ref="L1301:N1301"/>
    <mergeCell ref="O1301:P1301"/>
    <mergeCell ref="D1302:H1302"/>
    <mergeCell ref="I1302:K1302"/>
    <mergeCell ref="L1302:N1302"/>
    <mergeCell ref="O1302:P1302"/>
    <mergeCell ref="D1299:H1299"/>
    <mergeCell ref="I1299:K1299"/>
    <mergeCell ref="L1299:N1299"/>
    <mergeCell ref="O1299:P1299"/>
    <mergeCell ref="D1300:H1300"/>
    <mergeCell ref="I1300:K1300"/>
    <mergeCell ref="L1300:N1300"/>
    <mergeCell ref="O1300:P1300"/>
    <mergeCell ref="D1297:H1297"/>
    <mergeCell ref="I1297:K1297"/>
    <mergeCell ref="L1297:N1297"/>
    <mergeCell ref="O1297:P1297"/>
    <mergeCell ref="D1298:H1298"/>
    <mergeCell ref="I1298:K1298"/>
    <mergeCell ref="L1298:N1298"/>
    <mergeCell ref="O1298:P1298"/>
    <mergeCell ref="D1295:H1295"/>
    <mergeCell ref="I1295:K1295"/>
    <mergeCell ref="L1295:N1295"/>
    <mergeCell ref="O1295:P1295"/>
    <mergeCell ref="D1296:H1296"/>
    <mergeCell ref="I1296:K1296"/>
    <mergeCell ref="L1296:N1296"/>
    <mergeCell ref="O1296:P1296"/>
    <mergeCell ref="D1293:H1293"/>
    <mergeCell ref="I1293:K1293"/>
    <mergeCell ref="L1293:N1293"/>
    <mergeCell ref="O1293:P1293"/>
    <mergeCell ref="D1294:H1294"/>
    <mergeCell ref="I1294:K1294"/>
    <mergeCell ref="L1294:N1294"/>
    <mergeCell ref="O1294:P1294"/>
    <mergeCell ref="D1291:H1291"/>
    <mergeCell ref="I1291:K1291"/>
    <mergeCell ref="L1291:N1291"/>
    <mergeCell ref="O1291:P1291"/>
    <mergeCell ref="D1292:H1292"/>
    <mergeCell ref="I1292:K1292"/>
    <mergeCell ref="L1292:N1292"/>
    <mergeCell ref="O1292:P1292"/>
    <mergeCell ref="D1289:H1289"/>
    <mergeCell ref="I1289:K1289"/>
    <mergeCell ref="L1289:N1289"/>
    <mergeCell ref="O1289:P1289"/>
    <mergeCell ref="D1290:H1290"/>
    <mergeCell ref="I1290:K1290"/>
    <mergeCell ref="L1290:N1290"/>
    <mergeCell ref="O1290:P1290"/>
    <mergeCell ref="D1287:H1287"/>
    <mergeCell ref="I1287:K1287"/>
    <mergeCell ref="L1287:N1287"/>
    <mergeCell ref="O1287:P1287"/>
    <mergeCell ref="D1288:H1288"/>
    <mergeCell ref="I1288:K1288"/>
    <mergeCell ref="L1288:N1288"/>
    <mergeCell ref="O1288:P1288"/>
    <mergeCell ref="D1285:H1285"/>
    <mergeCell ref="I1285:K1285"/>
    <mergeCell ref="L1285:N1285"/>
    <mergeCell ref="O1285:P1285"/>
    <mergeCell ref="D1286:H1286"/>
    <mergeCell ref="I1286:K1286"/>
    <mergeCell ref="L1286:N1286"/>
    <mergeCell ref="O1286:P1286"/>
    <mergeCell ref="D1283:H1283"/>
    <mergeCell ref="I1283:K1283"/>
    <mergeCell ref="L1283:N1283"/>
    <mergeCell ref="O1283:P1283"/>
    <mergeCell ref="D1284:H1284"/>
    <mergeCell ref="I1284:K1284"/>
    <mergeCell ref="L1284:N1284"/>
    <mergeCell ref="O1284:P1284"/>
    <mergeCell ref="D1281:H1281"/>
    <mergeCell ref="I1281:K1281"/>
    <mergeCell ref="L1281:N1281"/>
    <mergeCell ref="O1281:P1281"/>
    <mergeCell ref="D1282:H1282"/>
    <mergeCell ref="I1282:K1282"/>
    <mergeCell ref="L1282:N1282"/>
    <mergeCell ref="O1282:P1282"/>
    <mergeCell ref="D1279:H1279"/>
    <mergeCell ref="I1279:K1279"/>
    <mergeCell ref="L1279:N1279"/>
    <mergeCell ref="O1279:P1279"/>
    <mergeCell ref="D1280:H1280"/>
    <mergeCell ref="I1280:K1280"/>
    <mergeCell ref="L1280:N1280"/>
    <mergeCell ref="O1280:P1280"/>
    <mergeCell ref="D1277:H1277"/>
    <mergeCell ref="I1277:K1277"/>
    <mergeCell ref="L1277:N1277"/>
    <mergeCell ref="O1277:P1277"/>
    <mergeCell ref="D1278:H1278"/>
    <mergeCell ref="I1278:K1278"/>
    <mergeCell ref="L1278:N1278"/>
    <mergeCell ref="O1278:P1278"/>
    <mergeCell ref="D1275:H1275"/>
    <mergeCell ref="I1275:K1275"/>
    <mergeCell ref="L1275:N1275"/>
    <mergeCell ref="O1275:P1275"/>
    <mergeCell ref="D1276:H1276"/>
    <mergeCell ref="I1276:K1276"/>
    <mergeCell ref="L1276:N1276"/>
    <mergeCell ref="O1276:P1276"/>
    <mergeCell ref="D1273:H1273"/>
    <mergeCell ref="I1273:K1273"/>
    <mergeCell ref="L1273:N1273"/>
    <mergeCell ref="O1273:P1273"/>
    <mergeCell ref="D1274:H1274"/>
    <mergeCell ref="I1274:K1274"/>
    <mergeCell ref="L1274:N1274"/>
    <mergeCell ref="O1274:P1274"/>
    <mergeCell ref="D1271:H1271"/>
    <mergeCell ref="I1271:K1271"/>
    <mergeCell ref="L1271:N1271"/>
    <mergeCell ref="O1271:P1271"/>
    <mergeCell ref="D1272:H1272"/>
    <mergeCell ref="I1272:K1272"/>
    <mergeCell ref="L1272:N1272"/>
    <mergeCell ref="O1272:P1272"/>
    <mergeCell ref="D1269:H1269"/>
    <mergeCell ref="I1269:K1269"/>
    <mergeCell ref="L1269:N1269"/>
    <mergeCell ref="O1269:P1269"/>
    <mergeCell ref="D1270:H1270"/>
    <mergeCell ref="I1270:K1270"/>
    <mergeCell ref="L1270:N1270"/>
    <mergeCell ref="O1270:P1270"/>
    <mergeCell ref="D1267:H1267"/>
    <mergeCell ref="I1267:K1267"/>
    <mergeCell ref="L1267:N1267"/>
    <mergeCell ref="O1267:P1267"/>
    <mergeCell ref="D1268:H1268"/>
    <mergeCell ref="I1268:K1268"/>
    <mergeCell ref="L1268:N1268"/>
    <mergeCell ref="O1268:P1268"/>
    <mergeCell ref="D1265:H1265"/>
    <mergeCell ref="I1265:K1265"/>
    <mergeCell ref="L1265:N1265"/>
    <mergeCell ref="O1265:P1265"/>
    <mergeCell ref="D1266:H1266"/>
    <mergeCell ref="I1266:K1266"/>
    <mergeCell ref="L1266:N1266"/>
    <mergeCell ref="O1266:P1266"/>
    <mergeCell ref="D1263:H1263"/>
    <mergeCell ref="I1263:K1263"/>
    <mergeCell ref="L1263:N1263"/>
    <mergeCell ref="O1263:P1263"/>
    <mergeCell ref="D1264:H1264"/>
    <mergeCell ref="I1264:K1264"/>
    <mergeCell ref="L1264:N1264"/>
    <mergeCell ref="O1264:P1264"/>
    <mergeCell ref="D1261:H1261"/>
    <mergeCell ref="I1261:K1261"/>
    <mergeCell ref="L1261:N1261"/>
    <mergeCell ref="O1261:P1261"/>
    <mergeCell ref="D1262:H1262"/>
    <mergeCell ref="I1262:K1262"/>
    <mergeCell ref="L1262:N1262"/>
    <mergeCell ref="O1262:P1262"/>
    <mergeCell ref="D1259:H1259"/>
    <mergeCell ref="I1259:K1259"/>
    <mergeCell ref="L1259:N1259"/>
    <mergeCell ref="O1259:P1259"/>
    <mergeCell ref="D1260:H1260"/>
    <mergeCell ref="I1260:K1260"/>
    <mergeCell ref="L1260:N1260"/>
    <mergeCell ref="O1260:P1260"/>
    <mergeCell ref="D1257:H1257"/>
    <mergeCell ref="I1257:K1257"/>
    <mergeCell ref="L1257:N1257"/>
    <mergeCell ref="O1257:P1257"/>
    <mergeCell ref="D1258:H1258"/>
    <mergeCell ref="I1258:K1258"/>
    <mergeCell ref="L1258:N1258"/>
    <mergeCell ref="O1258:P1258"/>
    <mergeCell ref="D1255:H1255"/>
    <mergeCell ref="I1255:K1255"/>
    <mergeCell ref="L1255:N1255"/>
    <mergeCell ref="O1255:P1255"/>
    <mergeCell ref="D1256:H1256"/>
    <mergeCell ref="I1256:K1256"/>
    <mergeCell ref="L1256:N1256"/>
    <mergeCell ref="O1256:P1256"/>
    <mergeCell ref="D1253:H1253"/>
    <mergeCell ref="I1253:K1253"/>
    <mergeCell ref="L1253:N1253"/>
    <mergeCell ref="O1253:P1253"/>
    <mergeCell ref="D1254:H1254"/>
    <mergeCell ref="I1254:K1254"/>
    <mergeCell ref="L1254:N1254"/>
    <mergeCell ref="O1254:P1254"/>
    <mergeCell ref="D1251:H1251"/>
    <mergeCell ref="I1251:K1251"/>
    <mergeCell ref="L1251:N1251"/>
    <mergeCell ref="O1251:P1251"/>
    <mergeCell ref="D1252:H1252"/>
    <mergeCell ref="I1252:K1252"/>
    <mergeCell ref="L1252:N1252"/>
    <mergeCell ref="O1252:P1252"/>
    <mergeCell ref="D1249:H1249"/>
    <mergeCell ref="I1249:K1249"/>
    <mergeCell ref="L1249:N1249"/>
    <mergeCell ref="O1249:P1249"/>
    <mergeCell ref="D1250:H1250"/>
    <mergeCell ref="I1250:K1250"/>
    <mergeCell ref="L1250:N1250"/>
    <mergeCell ref="O1250:P1250"/>
    <mergeCell ref="D1247:H1247"/>
    <mergeCell ref="I1247:K1247"/>
    <mergeCell ref="L1247:N1247"/>
    <mergeCell ref="O1247:P1247"/>
    <mergeCell ref="D1248:H1248"/>
    <mergeCell ref="I1248:K1248"/>
    <mergeCell ref="L1248:N1248"/>
    <mergeCell ref="O1248:P1248"/>
    <mergeCell ref="D1245:H1245"/>
    <mergeCell ref="I1245:K1245"/>
    <mergeCell ref="L1245:N1245"/>
    <mergeCell ref="O1245:P1245"/>
    <mergeCell ref="D1246:H1246"/>
    <mergeCell ref="I1246:K1246"/>
    <mergeCell ref="L1246:N1246"/>
    <mergeCell ref="O1246:P1246"/>
    <mergeCell ref="D1243:H1243"/>
    <mergeCell ref="I1243:K1243"/>
    <mergeCell ref="L1243:N1243"/>
    <mergeCell ref="O1243:P1243"/>
    <mergeCell ref="D1244:H1244"/>
    <mergeCell ref="I1244:K1244"/>
    <mergeCell ref="L1244:N1244"/>
    <mergeCell ref="O1244:P1244"/>
    <mergeCell ref="D1241:H1241"/>
    <mergeCell ref="I1241:K1241"/>
    <mergeCell ref="L1241:N1241"/>
    <mergeCell ref="O1241:P1241"/>
    <mergeCell ref="D1242:H1242"/>
    <mergeCell ref="I1242:K1242"/>
    <mergeCell ref="L1242:N1242"/>
    <mergeCell ref="O1242:P1242"/>
    <mergeCell ref="D1239:H1239"/>
    <mergeCell ref="I1239:K1239"/>
    <mergeCell ref="L1239:N1239"/>
    <mergeCell ref="O1239:P1239"/>
    <mergeCell ref="D1240:H1240"/>
    <mergeCell ref="I1240:K1240"/>
    <mergeCell ref="L1240:N1240"/>
    <mergeCell ref="O1240:P1240"/>
    <mergeCell ref="D1237:H1237"/>
    <mergeCell ref="I1237:K1237"/>
    <mergeCell ref="L1237:N1237"/>
    <mergeCell ref="O1237:P1237"/>
    <mergeCell ref="D1238:H1238"/>
    <mergeCell ref="I1238:K1238"/>
    <mergeCell ref="L1238:N1238"/>
    <mergeCell ref="O1238:P1238"/>
    <mergeCell ref="D1235:H1235"/>
    <mergeCell ref="I1235:K1235"/>
    <mergeCell ref="L1235:N1235"/>
    <mergeCell ref="O1235:P1235"/>
    <mergeCell ref="D1236:H1236"/>
    <mergeCell ref="I1236:K1236"/>
    <mergeCell ref="L1236:N1236"/>
    <mergeCell ref="O1236:P1236"/>
    <mergeCell ref="D1233:H1233"/>
    <mergeCell ref="I1233:K1233"/>
    <mergeCell ref="L1233:N1233"/>
    <mergeCell ref="O1233:P1233"/>
    <mergeCell ref="D1234:H1234"/>
    <mergeCell ref="I1234:K1234"/>
    <mergeCell ref="L1234:N1234"/>
    <mergeCell ref="O1234:P1234"/>
    <mergeCell ref="D1231:H1231"/>
    <mergeCell ref="I1231:K1231"/>
    <mergeCell ref="L1231:N1231"/>
    <mergeCell ref="O1231:P1231"/>
    <mergeCell ref="D1232:H1232"/>
    <mergeCell ref="I1232:K1232"/>
    <mergeCell ref="L1232:N1232"/>
    <mergeCell ref="O1232:P1232"/>
    <mergeCell ref="D1229:H1229"/>
    <mergeCell ref="I1229:K1229"/>
    <mergeCell ref="L1229:N1229"/>
    <mergeCell ref="O1229:P1229"/>
    <mergeCell ref="D1230:H1230"/>
    <mergeCell ref="I1230:K1230"/>
    <mergeCell ref="L1230:N1230"/>
    <mergeCell ref="O1230:P1230"/>
    <mergeCell ref="D1227:H1227"/>
    <mergeCell ref="I1227:K1227"/>
    <mergeCell ref="L1227:N1227"/>
    <mergeCell ref="O1227:P1227"/>
    <mergeCell ref="D1228:H1228"/>
    <mergeCell ref="I1228:K1228"/>
    <mergeCell ref="L1228:N1228"/>
    <mergeCell ref="O1228:P1228"/>
    <mergeCell ref="D1225:H1225"/>
    <mergeCell ref="I1225:K1225"/>
    <mergeCell ref="L1225:N1225"/>
    <mergeCell ref="O1225:P1225"/>
    <mergeCell ref="D1226:H1226"/>
    <mergeCell ref="I1226:K1226"/>
    <mergeCell ref="L1226:N1226"/>
    <mergeCell ref="O1226:P1226"/>
    <mergeCell ref="D1223:H1223"/>
    <mergeCell ref="I1223:K1223"/>
    <mergeCell ref="L1223:N1223"/>
    <mergeCell ref="O1223:P1223"/>
    <mergeCell ref="D1224:H1224"/>
    <mergeCell ref="I1224:K1224"/>
    <mergeCell ref="L1224:N1224"/>
    <mergeCell ref="O1224:P1224"/>
    <mergeCell ref="D1221:H1221"/>
    <mergeCell ref="I1221:K1221"/>
    <mergeCell ref="L1221:N1221"/>
    <mergeCell ref="O1221:P1221"/>
    <mergeCell ref="D1222:H1222"/>
    <mergeCell ref="I1222:K1222"/>
    <mergeCell ref="L1222:N1222"/>
    <mergeCell ref="O1222:P1222"/>
    <mergeCell ref="D1219:H1219"/>
    <mergeCell ref="I1219:K1219"/>
    <mergeCell ref="L1219:N1219"/>
    <mergeCell ref="O1219:P1219"/>
    <mergeCell ref="D1220:H1220"/>
    <mergeCell ref="I1220:K1220"/>
    <mergeCell ref="L1220:N1220"/>
    <mergeCell ref="O1220:P1220"/>
    <mergeCell ref="D1217:H1217"/>
    <mergeCell ref="I1217:K1217"/>
    <mergeCell ref="L1217:N1217"/>
    <mergeCell ref="O1217:P1217"/>
    <mergeCell ref="D1218:H1218"/>
    <mergeCell ref="I1218:K1218"/>
    <mergeCell ref="L1218:N1218"/>
    <mergeCell ref="O1218:P1218"/>
    <mergeCell ref="D1215:H1215"/>
    <mergeCell ref="I1215:K1215"/>
    <mergeCell ref="L1215:N1215"/>
    <mergeCell ref="O1215:P1215"/>
    <mergeCell ref="D1216:H1216"/>
    <mergeCell ref="I1216:K1216"/>
    <mergeCell ref="L1216:N1216"/>
    <mergeCell ref="O1216:P1216"/>
    <mergeCell ref="D1213:H1213"/>
    <mergeCell ref="I1213:K1213"/>
    <mergeCell ref="L1213:N1213"/>
    <mergeCell ref="O1213:P1213"/>
    <mergeCell ref="D1214:H1214"/>
    <mergeCell ref="I1214:K1214"/>
    <mergeCell ref="L1214:N1214"/>
    <mergeCell ref="O1214:P1214"/>
    <mergeCell ref="D1211:H1211"/>
    <mergeCell ref="I1211:K1211"/>
    <mergeCell ref="L1211:N1211"/>
    <mergeCell ref="O1211:P1211"/>
    <mergeCell ref="D1212:H1212"/>
    <mergeCell ref="I1212:K1212"/>
    <mergeCell ref="L1212:N1212"/>
    <mergeCell ref="O1212:P1212"/>
    <mergeCell ref="D1209:H1209"/>
    <mergeCell ref="I1209:K1209"/>
    <mergeCell ref="L1209:N1209"/>
    <mergeCell ref="O1209:P1209"/>
    <mergeCell ref="D1210:H1210"/>
    <mergeCell ref="I1210:K1210"/>
    <mergeCell ref="L1210:N1210"/>
    <mergeCell ref="O1210:P1210"/>
    <mergeCell ref="D1207:H1207"/>
    <mergeCell ref="I1207:K1207"/>
    <mergeCell ref="L1207:N1207"/>
    <mergeCell ref="O1207:P1207"/>
    <mergeCell ref="D1208:H1208"/>
    <mergeCell ref="I1208:K1208"/>
    <mergeCell ref="L1208:N1208"/>
    <mergeCell ref="O1208:P1208"/>
    <mergeCell ref="D1205:H1205"/>
    <mergeCell ref="I1205:K1205"/>
    <mergeCell ref="L1205:N1205"/>
    <mergeCell ref="O1205:P1205"/>
    <mergeCell ref="D1206:H1206"/>
    <mergeCell ref="I1206:K1206"/>
    <mergeCell ref="L1206:N1206"/>
    <mergeCell ref="O1206:P1206"/>
    <mergeCell ref="D1203:H1203"/>
    <mergeCell ref="I1203:K1203"/>
    <mergeCell ref="L1203:N1203"/>
    <mergeCell ref="O1203:P1203"/>
    <mergeCell ref="D1204:H1204"/>
    <mergeCell ref="I1204:K1204"/>
    <mergeCell ref="L1204:N1204"/>
    <mergeCell ref="O1204:P1204"/>
    <mergeCell ref="D1201:H1201"/>
    <mergeCell ref="I1201:K1201"/>
    <mergeCell ref="L1201:N1201"/>
    <mergeCell ref="O1201:P1201"/>
    <mergeCell ref="D1202:H1202"/>
    <mergeCell ref="I1202:K1202"/>
    <mergeCell ref="L1202:N1202"/>
    <mergeCell ref="O1202:P1202"/>
    <mergeCell ref="D1199:H1199"/>
    <mergeCell ref="I1199:K1199"/>
    <mergeCell ref="L1199:N1199"/>
    <mergeCell ref="O1199:P1199"/>
    <mergeCell ref="D1200:H1200"/>
    <mergeCell ref="I1200:K1200"/>
    <mergeCell ref="L1200:N1200"/>
    <mergeCell ref="O1200:P1200"/>
    <mergeCell ref="D1197:H1197"/>
    <mergeCell ref="I1197:K1197"/>
    <mergeCell ref="L1197:N1197"/>
    <mergeCell ref="O1197:P1197"/>
    <mergeCell ref="D1198:H1198"/>
    <mergeCell ref="I1198:K1198"/>
    <mergeCell ref="L1198:N1198"/>
    <mergeCell ref="O1198:P1198"/>
    <mergeCell ref="D1195:H1195"/>
    <mergeCell ref="I1195:K1195"/>
    <mergeCell ref="L1195:N1195"/>
    <mergeCell ref="O1195:P1195"/>
    <mergeCell ref="D1196:H1196"/>
    <mergeCell ref="I1196:K1196"/>
    <mergeCell ref="L1196:N1196"/>
    <mergeCell ref="O1196:P1196"/>
    <mergeCell ref="D1193:H1193"/>
    <mergeCell ref="I1193:K1193"/>
    <mergeCell ref="L1193:N1193"/>
    <mergeCell ref="O1193:P1193"/>
    <mergeCell ref="D1194:H1194"/>
    <mergeCell ref="I1194:K1194"/>
    <mergeCell ref="L1194:N1194"/>
    <mergeCell ref="O1194:P1194"/>
    <mergeCell ref="D1191:H1191"/>
    <mergeCell ref="I1191:K1191"/>
    <mergeCell ref="L1191:N1191"/>
    <mergeCell ref="O1191:P1191"/>
    <mergeCell ref="D1192:H1192"/>
    <mergeCell ref="I1192:K1192"/>
    <mergeCell ref="L1192:N1192"/>
    <mergeCell ref="O1192:P1192"/>
    <mergeCell ref="D1189:H1189"/>
    <mergeCell ref="I1189:K1189"/>
    <mergeCell ref="L1189:N1189"/>
    <mergeCell ref="O1189:P1189"/>
    <mergeCell ref="D1190:H1190"/>
    <mergeCell ref="I1190:K1190"/>
    <mergeCell ref="L1190:N1190"/>
    <mergeCell ref="O1190:P1190"/>
    <mergeCell ref="D1187:H1187"/>
    <mergeCell ref="I1187:K1187"/>
    <mergeCell ref="L1187:N1187"/>
    <mergeCell ref="O1187:P1187"/>
    <mergeCell ref="D1188:H1188"/>
    <mergeCell ref="I1188:K1188"/>
    <mergeCell ref="L1188:N1188"/>
    <mergeCell ref="O1188:P1188"/>
    <mergeCell ref="D1185:H1185"/>
    <mergeCell ref="I1185:K1185"/>
    <mergeCell ref="L1185:N1185"/>
    <mergeCell ref="O1185:P1185"/>
    <mergeCell ref="D1186:H1186"/>
    <mergeCell ref="I1186:K1186"/>
    <mergeCell ref="L1186:N1186"/>
    <mergeCell ref="O1186:P1186"/>
    <mergeCell ref="D1183:H1183"/>
    <mergeCell ref="I1183:K1183"/>
    <mergeCell ref="L1183:N1183"/>
    <mergeCell ref="O1183:P1183"/>
    <mergeCell ref="D1184:H1184"/>
    <mergeCell ref="I1184:K1184"/>
    <mergeCell ref="L1184:N1184"/>
    <mergeCell ref="O1184:P1184"/>
    <mergeCell ref="D1181:H1181"/>
    <mergeCell ref="I1181:K1181"/>
    <mergeCell ref="L1181:N1181"/>
    <mergeCell ref="O1181:P1181"/>
    <mergeCell ref="D1182:H1182"/>
    <mergeCell ref="I1182:K1182"/>
    <mergeCell ref="L1182:N1182"/>
    <mergeCell ref="O1182:P1182"/>
    <mergeCell ref="D1179:H1179"/>
    <mergeCell ref="I1179:K1179"/>
    <mergeCell ref="L1179:N1179"/>
    <mergeCell ref="O1179:P1179"/>
    <mergeCell ref="D1180:H1180"/>
    <mergeCell ref="I1180:K1180"/>
    <mergeCell ref="L1180:N1180"/>
    <mergeCell ref="O1180:P1180"/>
    <mergeCell ref="D1177:H1177"/>
    <mergeCell ref="I1177:K1177"/>
    <mergeCell ref="L1177:N1177"/>
    <mergeCell ref="O1177:P1177"/>
    <mergeCell ref="D1178:H1178"/>
    <mergeCell ref="I1178:K1178"/>
    <mergeCell ref="L1178:N1178"/>
    <mergeCell ref="O1178:P1178"/>
    <mergeCell ref="D1175:H1175"/>
    <mergeCell ref="I1175:K1175"/>
    <mergeCell ref="L1175:N1175"/>
    <mergeCell ref="O1175:P1175"/>
    <mergeCell ref="D1176:H1176"/>
    <mergeCell ref="I1176:K1176"/>
    <mergeCell ref="L1176:N1176"/>
    <mergeCell ref="O1176:P1176"/>
    <mergeCell ref="D1173:H1173"/>
    <mergeCell ref="I1173:K1173"/>
    <mergeCell ref="L1173:N1173"/>
    <mergeCell ref="O1173:P1173"/>
    <mergeCell ref="D1174:H1174"/>
    <mergeCell ref="I1174:K1174"/>
    <mergeCell ref="L1174:N1174"/>
    <mergeCell ref="O1174:P1174"/>
    <mergeCell ref="D1171:H1171"/>
    <mergeCell ref="I1171:K1171"/>
    <mergeCell ref="L1171:N1171"/>
    <mergeCell ref="O1171:P1171"/>
    <mergeCell ref="D1172:H1172"/>
    <mergeCell ref="I1172:K1172"/>
    <mergeCell ref="L1172:N1172"/>
    <mergeCell ref="O1172:P1172"/>
    <mergeCell ref="D1169:H1169"/>
    <mergeCell ref="I1169:K1169"/>
    <mergeCell ref="L1169:N1169"/>
    <mergeCell ref="O1169:P1169"/>
    <mergeCell ref="D1170:H1170"/>
    <mergeCell ref="I1170:K1170"/>
    <mergeCell ref="L1170:N1170"/>
    <mergeCell ref="O1170:P1170"/>
    <mergeCell ref="D1167:H1167"/>
    <mergeCell ref="I1167:K1167"/>
    <mergeCell ref="L1167:N1167"/>
    <mergeCell ref="O1167:P1167"/>
    <mergeCell ref="D1168:H1168"/>
    <mergeCell ref="I1168:K1168"/>
    <mergeCell ref="L1168:N1168"/>
    <mergeCell ref="O1168:P1168"/>
    <mergeCell ref="D1165:H1165"/>
    <mergeCell ref="I1165:K1165"/>
    <mergeCell ref="L1165:N1165"/>
    <mergeCell ref="O1165:P1165"/>
    <mergeCell ref="D1166:H1166"/>
    <mergeCell ref="I1166:K1166"/>
    <mergeCell ref="L1166:N1166"/>
    <mergeCell ref="O1166:P1166"/>
    <mergeCell ref="D1163:H1163"/>
    <mergeCell ref="I1163:K1163"/>
    <mergeCell ref="L1163:N1163"/>
    <mergeCell ref="O1163:P1163"/>
    <mergeCell ref="D1164:H1164"/>
    <mergeCell ref="I1164:K1164"/>
    <mergeCell ref="L1164:N1164"/>
    <mergeCell ref="O1164:P1164"/>
    <mergeCell ref="D1161:H1161"/>
    <mergeCell ref="I1161:K1161"/>
    <mergeCell ref="L1161:N1161"/>
    <mergeCell ref="O1161:P1161"/>
    <mergeCell ref="D1162:H1162"/>
    <mergeCell ref="I1162:K1162"/>
    <mergeCell ref="L1162:N1162"/>
    <mergeCell ref="O1162:P1162"/>
    <mergeCell ref="D1159:H1159"/>
    <mergeCell ref="I1159:K1159"/>
    <mergeCell ref="L1159:N1159"/>
    <mergeCell ref="O1159:P1159"/>
    <mergeCell ref="D1160:H1160"/>
    <mergeCell ref="I1160:K1160"/>
    <mergeCell ref="L1160:N1160"/>
    <mergeCell ref="O1160:P1160"/>
    <mergeCell ref="D1157:H1157"/>
    <mergeCell ref="I1157:K1157"/>
    <mergeCell ref="L1157:N1157"/>
    <mergeCell ref="O1157:P1157"/>
    <mergeCell ref="D1158:H1158"/>
    <mergeCell ref="I1158:K1158"/>
    <mergeCell ref="L1158:N1158"/>
    <mergeCell ref="O1158:P1158"/>
    <mergeCell ref="D1155:H1155"/>
    <mergeCell ref="I1155:K1155"/>
    <mergeCell ref="L1155:N1155"/>
    <mergeCell ref="O1155:P1155"/>
    <mergeCell ref="D1156:H1156"/>
    <mergeCell ref="I1156:K1156"/>
    <mergeCell ref="L1156:N1156"/>
    <mergeCell ref="O1156:P1156"/>
    <mergeCell ref="D1153:H1153"/>
    <mergeCell ref="I1153:K1153"/>
    <mergeCell ref="L1153:N1153"/>
    <mergeCell ref="O1153:P1153"/>
    <mergeCell ref="D1154:H1154"/>
    <mergeCell ref="I1154:K1154"/>
    <mergeCell ref="L1154:N1154"/>
    <mergeCell ref="O1154:P1154"/>
    <mergeCell ref="D1151:H1151"/>
    <mergeCell ref="I1151:K1151"/>
    <mergeCell ref="L1151:N1151"/>
    <mergeCell ref="O1151:P1151"/>
    <mergeCell ref="D1152:H1152"/>
    <mergeCell ref="I1152:K1152"/>
    <mergeCell ref="L1152:N1152"/>
    <mergeCell ref="O1152:P1152"/>
    <mergeCell ref="D1149:H1149"/>
    <mergeCell ref="I1149:K1149"/>
    <mergeCell ref="L1149:N1149"/>
    <mergeCell ref="O1149:P1149"/>
    <mergeCell ref="D1150:H1150"/>
    <mergeCell ref="I1150:K1150"/>
    <mergeCell ref="L1150:N1150"/>
    <mergeCell ref="O1150:P1150"/>
    <mergeCell ref="D1147:H1147"/>
    <mergeCell ref="I1147:K1147"/>
    <mergeCell ref="L1147:N1147"/>
    <mergeCell ref="O1147:P1147"/>
    <mergeCell ref="D1148:H1148"/>
    <mergeCell ref="I1148:K1148"/>
    <mergeCell ref="L1148:N1148"/>
    <mergeCell ref="O1148:P1148"/>
    <mergeCell ref="D1145:H1145"/>
    <mergeCell ref="I1145:K1145"/>
    <mergeCell ref="L1145:N1145"/>
    <mergeCell ref="O1145:P1145"/>
    <mergeCell ref="D1146:H1146"/>
    <mergeCell ref="I1146:K1146"/>
    <mergeCell ref="L1146:N1146"/>
    <mergeCell ref="O1146:P1146"/>
    <mergeCell ref="D1143:H1143"/>
    <mergeCell ref="I1143:K1143"/>
    <mergeCell ref="L1143:N1143"/>
    <mergeCell ref="O1143:P1143"/>
    <mergeCell ref="D1144:H1144"/>
    <mergeCell ref="I1144:K1144"/>
    <mergeCell ref="L1144:N1144"/>
    <mergeCell ref="O1144:P1144"/>
    <mergeCell ref="D1141:H1141"/>
    <mergeCell ref="I1141:K1141"/>
    <mergeCell ref="L1141:N1141"/>
    <mergeCell ref="O1141:P1141"/>
    <mergeCell ref="D1142:H1142"/>
    <mergeCell ref="I1142:K1142"/>
    <mergeCell ref="L1142:N1142"/>
    <mergeCell ref="O1142:P1142"/>
    <mergeCell ref="D1139:H1139"/>
    <mergeCell ref="I1139:K1139"/>
    <mergeCell ref="L1139:N1139"/>
    <mergeCell ref="O1139:P1139"/>
    <mergeCell ref="D1140:H1140"/>
    <mergeCell ref="I1140:K1140"/>
    <mergeCell ref="L1140:N1140"/>
    <mergeCell ref="O1140:P1140"/>
    <mergeCell ref="D1137:H1137"/>
    <mergeCell ref="I1137:K1137"/>
    <mergeCell ref="L1137:N1137"/>
    <mergeCell ref="O1137:P1137"/>
    <mergeCell ref="D1138:H1138"/>
    <mergeCell ref="I1138:K1138"/>
    <mergeCell ref="L1138:N1138"/>
    <mergeCell ref="O1138:P1138"/>
    <mergeCell ref="D1135:H1135"/>
    <mergeCell ref="I1135:K1135"/>
    <mergeCell ref="L1135:N1135"/>
    <mergeCell ref="O1135:P1135"/>
    <mergeCell ref="D1136:H1136"/>
    <mergeCell ref="I1136:K1136"/>
    <mergeCell ref="L1136:N1136"/>
    <mergeCell ref="O1136:P1136"/>
    <mergeCell ref="D1133:H1133"/>
    <mergeCell ref="I1133:K1133"/>
    <mergeCell ref="L1133:N1133"/>
    <mergeCell ref="O1133:P1133"/>
    <mergeCell ref="D1134:H1134"/>
    <mergeCell ref="I1134:K1134"/>
    <mergeCell ref="L1134:N1134"/>
    <mergeCell ref="O1134:P1134"/>
    <mergeCell ref="D1131:H1131"/>
    <mergeCell ref="I1131:K1131"/>
    <mergeCell ref="L1131:N1131"/>
    <mergeCell ref="O1131:P1131"/>
    <mergeCell ref="D1132:H1132"/>
    <mergeCell ref="I1132:K1132"/>
    <mergeCell ref="L1132:N1132"/>
    <mergeCell ref="O1132:P1132"/>
    <mergeCell ref="D1129:H1129"/>
    <mergeCell ref="I1129:K1129"/>
    <mergeCell ref="L1129:N1129"/>
    <mergeCell ref="O1129:P1129"/>
    <mergeCell ref="D1130:H1130"/>
    <mergeCell ref="I1130:K1130"/>
    <mergeCell ref="L1130:N1130"/>
    <mergeCell ref="O1130:P1130"/>
    <mergeCell ref="D1127:H1127"/>
    <mergeCell ref="I1127:K1127"/>
    <mergeCell ref="L1127:N1127"/>
    <mergeCell ref="O1127:P1127"/>
    <mergeCell ref="D1128:H1128"/>
    <mergeCell ref="I1128:K1128"/>
    <mergeCell ref="L1128:N1128"/>
    <mergeCell ref="O1128:P1128"/>
    <mergeCell ref="D1125:H1125"/>
    <mergeCell ref="I1125:K1125"/>
    <mergeCell ref="L1125:N1125"/>
    <mergeCell ref="O1125:P1125"/>
    <mergeCell ref="D1126:H1126"/>
    <mergeCell ref="I1126:K1126"/>
    <mergeCell ref="L1126:N1126"/>
    <mergeCell ref="O1126:P1126"/>
    <mergeCell ref="D1123:H1123"/>
    <mergeCell ref="I1123:K1123"/>
    <mergeCell ref="L1123:N1123"/>
    <mergeCell ref="O1123:P1123"/>
    <mergeCell ref="D1124:H1124"/>
    <mergeCell ref="I1124:K1124"/>
    <mergeCell ref="L1124:N1124"/>
    <mergeCell ref="O1124:P1124"/>
    <mergeCell ref="D1121:H1121"/>
    <mergeCell ref="I1121:K1121"/>
    <mergeCell ref="L1121:N1121"/>
    <mergeCell ref="O1121:P1121"/>
    <mergeCell ref="D1122:H1122"/>
    <mergeCell ref="I1122:K1122"/>
    <mergeCell ref="L1122:N1122"/>
    <mergeCell ref="O1122:P1122"/>
    <mergeCell ref="D1119:H1119"/>
    <mergeCell ref="I1119:K1119"/>
    <mergeCell ref="L1119:N1119"/>
    <mergeCell ref="O1119:P1119"/>
    <mergeCell ref="D1120:H1120"/>
    <mergeCell ref="I1120:K1120"/>
    <mergeCell ref="L1120:N1120"/>
    <mergeCell ref="O1120:P1120"/>
    <mergeCell ref="D1117:H1117"/>
    <mergeCell ref="I1117:K1117"/>
    <mergeCell ref="L1117:N1117"/>
    <mergeCell ref="O1117:P1117"/>
    <mergeCell ref="D1118:H1118"/>
    <mergeCell ref="I1118:K1118"/>
    <mergeCell ref="L1118:N1118"/>
    <mergeCell ref="O1118:P1118"/>
    <mergeCell ref="D1115:H1115"/>
    <mergeCell ref="I1115:K1115"/>
    <mergeCell ref="L1115:N1115"/>
    <mergeCell ref="O1115:P1115"/>
    <mergeCell ref="D1116:H1116"/>
    <mergeCell ref="I1116:K1116"/>
    <mergeCell ref="L1116:N1116"/>
    <mergeCell ref="O1116:P1116"/>
    <mergeCell ref="D1113:H1113"/>
    <mergeCell ref="I1113:K1113"/>
    <mergeCell ref="L1113:N1113"/>
    <mergeCell ref="O1113:P1113"/>
    <mergeCell ref="D1114:H1114"/>
    <mergeCell ref="I1114:K1114"/>
    <mergeCell ref="L1114:N1114"/>
    <mergeCell ref="O1114:P1114"/>
    <mergeCell ref="D1111:H1111"/>
    <mergeCell ref="I1111:K1111"/>
    <mergeCell ref="L1111:N1111"/>
    <mergeCell ref="O1111:P1111"/>
    <mergeCell ref="D1112:H1112"/>
    <mergeCell ref="I1112:K1112"/>
    <mergeCell ref="L1112:N1112"/>
    <mergeCell ref="O1112:P1112"/>
    <mergeCell ref="D1109:H1109"/>
    <mergeCell ref="I1109:K1109"/>
    <mergeCell ref="L1109:N1109"/>
    <mergeCell ref="O1109:P1109"/>
    <mergeCell ref="D1110:H1110"/>
    <mergeCell ref="I1110:K1110"/>
    <mergeCell ref="L1110:N1110"/>
    <mergeCell ref="O1110:P1110"/>
    <mergeCell ref="D1107:H1107"/>
    <mergeCell ref="I1107:K1107"/>
    <mergeCell ref="L1107:N1107"/>
    <mergeCell ref="O1107:P1107"/>
    <mergeCell ref="D1108:H1108"/>
    <mergeCell ref="I1108:K1108"/>
    <mergeCell ref="L1108:N1108"/>
    <mergeCell ref="O1108:P1108"/>
    <mergeCell ref="D1105:H1105"/>
    <mergeCell ref="I1105:K1105"/>
    <mergeCell ref="L1105:N1105"/>
    <mergeCell ref="O1105:P1105"/>
    <mergeCell ref="D1106:H1106"/>
    <mergeCell ref="I1106:K1106"/>
    <mergeCell ref="L1106:N1106"/>
    <mergeCell ref="O1106:P1106"/>
    <mergeCell ref="D1103:H1103"/>
    <mergeCell ref="I1103:K1103"/>
    <mergeCell ref="L1103:N1103"/>
    <mergeCell ref="O1103:P1103"/>
    <mergeCell ref="D1104:H1104"/>
    <mergeCell ref="I1104:K1104"/>
    <mergeCell ref="L1104:N1104"/>
    <mergeCell ref="O1104:P1104"/>
    <mergeCell ref="D1101:H1101"/>
    <mergeCell ref="I1101:K1101"/>
    <mergeCell ref="L1101:N1101"/>
    <mergeCell ref="O1101:P1101"/>
    <mergeCell ref="D1102:H1102"/>
    <mergeCell ref="I1102:K1102"/>
    <mergeCell ref="L1102:N1102"/>
    <mergeCell ref="O1102:P1102"/>
    <mergeCell ref="D1099:H1099"/>
    <mergeCell ref="I1099:K1099"/>
    <mergeCell ref="L1099:N1099"/>
    <mergeCell ref="O1099:P1099"/>
    <mergeCell ref="D1100:H1100"/>
    <mergeCell ref="I1100:K1100"/>
    <mergeCell ref="L1100:N1100"/>
    <mergeCell ref="O1100:P1100"/>
    <mergeCell ref="D1097:H1097"/>
    <mergeCell ref="I1097:K1097"/>
    <mergeCell ref="L1097:N1097"/>
    <mergeCell ref="O1097:P1097"/>
    <mergeCell ref="D1098:H1098"/>
    <mergeCell ref="I1098:K1098"/>
    <mergeCell ref="L1098:N1098"/>
    <mergeCell ref="O1098:P1098"/>
    <mergeCell ref="D1095:H1095"/>
    <mergeCell ref="I1095:K1095"/>
    <mergeCell ref="L1095:N1095"/>
    <mergeCell ref="O1095:P1095"/>
    <mergeCell ref="D1096:H1096"/>
    <mergeCell ref="I1096:K1096"/>
    <mergeCell ref="L1096:N1096"/>
    <mergeCell ref="O1096:P1096"/>
    <mergeCell ref="D1093:H1093"/>
    <mergeCell ref="I1093:K1093"/>
    <mergeCell ref="L1093:N1093"/>
    <mergeCell ref="O1093:P1093"/>
    <mergeCell ref="D1094:H1094"/>
    <mergeCell ref="I1094:K1094"/>
    <mergeCell ref="L1094:N1094"/>
    <mergeCell ref="O1094:P1094"/>
    <mergeCell ref="D1091:H1091"/>
    <mergeCell ref="I1091:K1091"/>
    <mergeCell ref="L1091:N1091"/>
    <mergeCell ref="O1091:P1091"/>
    <mergeCell ref="D1092:H1092"/>
    <mergeCell ref="I1092:K1092"/>
    <mergeCell ref="L1092:N1092"/>
    <mergeCell ref="O1092:P1092"/>
    <mergeCell ref="D1089:H1089"/>
    <mergeCell ref="I1089:K1089"/>
    <mergeCell ref="L1089:N1089"/>
    <mergeCell ref="O1089:P1089"/>
    <mergeCell ref="D1090:H1090"/>
    <mergeCell ref="I1090:K1090"/>
    <mergeCell ref="L1090:N1090"/>
    <mergeCell ref="O1090:P1090"/>
    <mergeCell ref="D1087:H1087"/>
    <mergeCell ref="I1087:K1087"/>
    <mergeCell ref="L1087:N1087"/>
    <mergeCell ref="O1087:P1087"/>
    <mergeCell ref="D1088:H1088"/>
    <mergeCell ref="I1088:K1088"/>
    <mergeCell ref="L1088:N1088"/>
    <mergeCell ref="O1088:P1088"/>
    <mergeCell ref="D1085:H1085"/>
    <mergeCell ref="I1085:K1085"/>
    <mergeCell ref="L1085:N1085"/>
    <mergeCell ref="O1085:P1085"/>
    <mergeCell ref="D1086:H1086"/>
    <mergeCell ref="I1086:K1086"/>
    <mergeCell ref="L1086:N1086"/>
    <mergeCell ref="O1086:P1086"/>
    <mergeCell ref="D1083:H1083"/>
    <mergeCell ref="I1083:K1083"/>
    <mergeCell ref="L1083:N1083"/>
    <mergeCell ref="O1083:P1083"/>
    <mergeCell ref="D1084:H1084"/>
    <mergeCell ref="I1084:K1084"/>
    <mergeCell ref="L1084:N1084"/>
    <mergeCell ref="O1084:P1084"/>
    <mergeCell ref="D1081:H1081"/>
    <mergeCell ref="I1081:K1081"/>
    <mergeCell ref="L1081:N1081"/>
    <mergeCell ref="O1081:P1081"/>
    <mergeCell ref="D1082:H1082"/>
    <mergeCell ref="I1082:K1082"/>
    <mergeCell ref="L1082:N1082"/>
    <mergeCell ref="O1082:P1082"/>
    <mergeCell ref="D1079:H1079"/>
    <mergeCell ref="I1079:K1079"/>
    <mergeCell ref="L1079:N1079"/>
    <mergeCell ref="O1079:P1079"/>
    <mergeCell ref="D1080:H1080"/>
    <mergeCell ref="I1080:K1080"/>
    <mergeCell ref="L1080:N1080"/>
    <mergeCell ref="O1080:P1080"/>
    <mergeCell ref="D1077:H1077"/>
    <mergeCell ref="I1077:K1077"/>
    <mergeCell ref="L1077:N1077"/>
    <mergeCell ref="O1077:P1077"/>
    <mergeCell ref="D1078:H1078"/>
    <mergeCell ref="I1078:K1078"/>
    <mergeCell ref="L1078:N1078"/>
    <mergeCell ref="O1078:P1078"/>
    <mergeCell ref="D1075:H1075"/>
    <mergeCell ref="I1075:K1075"/>
    <mergeCell ref="L1075:N1075"/>
    <mergeCell ref="O1075:P1075"/>
    <mergeCell ref="D1076:H1076"/>
    <mergeCell ref="I1076:K1076"/>
    <mergeCell ref="L1076:N1076"/>
    <mergeCell ref="O1076:P1076"/>
    <mergeCell ref="D1073:H1073"/>
    <mergeCell ref="I1073:K1073"/>
    <mergeCell ref="L1073:N1073"/>
    <mergeCell ref="O1073:P1073"/>
    <mergeCell ref="D1074:H1074"/>
    <mergeCell ref="I1074:K1074"/>
    <mergeCell ref="L1074:N1074"/>
    <mergeCell ref="O1074:P1074"/>
    <mergeCell ref="D1071:H1071"/>
    <mergeCell ref="I1071:K1071"/>
    <mergeCell ref="L1071:N1071"/>
    <mergeCell ref="O1071:P1071"/>
    <mergeCell ref="D1072:H1072"/>
    <mergeCell ref="I1072:K1072"/>
    <mergeCell ref="L1072:N1072"/>
    <mergeCell ref="O1072:P1072"/>
    <mergeCell ref="D1069:H1069"/>
    <mergeCell ref="I1069:K1069"/>
    <mergeCell ref="L1069:N1069"/>
    <mergeCell ref="O1069:P1069"/>
    <mergeCell ref="D1070:H1070"/>
    <mergeCell ref="I1070:K1070"/>
    <mergeCell ref="L1070:N1070"/>
    <mergeCell ref="O1070:P1070"/>
    <mergeCell ref="D1067:H1067"/>
    <mergeCell ref="I1067:K1067"/>
    <mergeCell ref="L1067:N1067"/>
    <mergeCell ref="O1067:P1067"/>
    <mergeCell ref="D1068:H1068"/>
    <mergeCell ref="I1068:K1068"/>
    <mergeCell ref="L1068:N1068"/>
    <mergeCell ref="O1068:P1068"/>
    <mergeCell ref="D1065:H1065"/>
    <mergeCell ref="I1065:K1065"/>
    <mergeCell ref="L1065:N1065"/>
    <mergeCell ref="O1065:P1065"/>
    <mergeCell ref="D1066:H1066"/>
    <mergeCell ref="I1066:K1066"/>
    <mergeCell ref="L1066:N1066"/>
    <mergeCell ref="O1066:P1066"/>
    <mergeCell ref="D1063:H1063"/>
    <mergeCell ref="I1063:K1063"/>
    <mergeCell ref="L1063:N1063"/>
    <mergeCell ref="O1063:P1063"/>
    <mergeCell ref="D1064:H1064"/>
    <mergeCell ref="I1064:K1064"/>
    <mergeCell ref="L1064:N1064"/>
    <mergeCell ref="O1064:P1064"/>
    <mergeCell ref="D1061:H1061"/>
    <mergeCell ref="I1061:K1061"/>
    <mergeCell ref="L1061:N1061"/>
    <mergeCell ref="O1061:P1061"/>
    <mergeCell ref="D1062:H1062"/>
    <mergeCell ref="I1062:K1062"/>
    <mergeCell ref="L1062:N1062"/>
    <mergeCell ref="O1062:P1062"/>
    <mergeCell ref="D1059:H1059"/>
    <mergeCell ref="I1059:K1059"/>
    <mergeCell ref="L1059:N1059"/>
    <mergeCell ref="O1059:P1059"/>
    <mergeCell ref="D1060:H1060"/>
    <mergeCell ref="I1060:K1060"/>
    <mergeCell ref="L1060:N1060"/>
    <mergeCell ref="O1060:P1060"/>
    <mergeCell ref="D1057:H1057"/>
    <mergeCell ref="I1057:K1057"/>
    <mergeCell ref="L1057:N1057"/>
    <mergeCell ref="O1057:P1057"/>
    <mergeCell ref="D1058:H1058"/>
    <mergeCell ref="I1058:K1058"/>
    <mergeCell ref="L1058:N1058"/>
    <mergeCell ref="O1058:P1058"/>
    <mergeCell ref="D1055:H1055"/>
    <mergeCell ref="I1055:K1055"/>
    <mergeCell ref="L1055:N1055"/>
    <mergeCell ref="O1055:P1055"/>
    <mergeCell ref="D1056:H1056"/>
    <mergeCell ref="I1056:K1056"/>
    <mergeCell ref="L1056:N1056"/>
    <mergeCell ref="O1056:P1056"/>
    <mergeCell ref="D1053:H1053"/>
    <mergeCell ref="I1053:K1053"/>
    <mergeCell ref="L1053:N1053"/>
    <mergeCell ref="O1053:P1053"/>
    <mergeCell ref="D1054:H1054"/>
    <mergeCell ref="I1054:K1054"/>
    <mergeCell ref="L1054:N1054"/>
    <mergeCell ref="O1054:P1054"/>
    <mergeCell ref="D1051:H1051"/>
    <mergeCell ref="I1051:K1051"/>
    <mergeCell ref="L1051:N1051"/>
    <mergeCell ref="O1051:P1051"/>
    <mergeCell ref="D1052:H1052"/>
    <mergeCell ref="I1052:K1052"/>
    <mergeCell ref="L1052:N1052"/>
    <mergeCell ref="O1052:P1052"/>
    <mergeCell ref="D1049:H1049"/>
    <mergeCell ref="I1049:K1049"/>
    <mergeCell ref="L1049:N1049"/>
    <mergeCell ref="O1049:P1049"/>
    <mergeCell ref="D1050:H1050"/>
    <mergeCell ref="I1050:K1050"/>
    <mergeCell ref="L1050:N1050"/>
    <mergeCell ref="O1050:P1050"/>
    <mergeCell ref="D1047:H1047"/>
    <mergeCell ref="I1047:K1047"/>
    <mergeCell ref="L1047:N1047"/>
    <mergeCell ref="O1047:P1047"/>
    <mergeCell ref="D1048:H1048"/>
    <mergeCell ref="I1048:K1048"/>
    <mergeCell ref="L1048:N1048"/>
    <mergeCell ref="O1048:P1048"/>
    <mergeCell ref="D1045:H1045"/>
    <mergeCell ref="I1045:K1045"/>
    <mergeCell ref="L1045:N1045"/>
    <mergeCell ref="O1045:P1045"/>
    <mergeCell ref="D1046:H1046"/>
    <mergeCell ref="I1046:K1046"/>
    <mergeCell ref="L1046:N1046"/>
    <mergeCell ref="O1046:P1046"/>
    <mergeCell ref="D1043:H1043"/>
    <mergeCell ref="I1043:K1043"/>
    <mergeCell ref="L1043:N1043"/>
    <mergeCell ref="O1043:P1043"/>
    <mergeCell ref="D1044:H1044"/>
    <mergeCell ref="I1044:K1044"/>
    <mergeCell ref="L1044:N1044"/>
    <mergeCell ref="O1044:P1044"/>
    <mergeCell ref="D1041:H1041"/>
    <mergeCell ref="I1041:K1041"/>
    <mergeCell ref="L1041:N1041"/>
    <mergeCell ref="O1041:P1041"/>
    <mergeCell ref="D1042:H1042"/>
    <mergeCell ref="I1042:K1042"/>
    <mergeCell ref="L1042:N1042"/>
    <mergeCell ref="O1042:P1042"/>
    <mergeCell ref="D1039:H1039"/>
    <mergeCell ref="I1039:K1039"/>
    <mergeCell ref="L1039:N1039"/>
    <mergeCell ref="O1039:P1039"/>
    <mergeCell ref="D1040:H1040"/>
    <mergeCell ref="I1040:K1040"/>
    <mergeCell ref="L1040:N1040"/>
    <mergeCell ref="O1040:P1040"/>
    <mergeCell ref="D1037:H1037"/>
    <mergeCell ref="I1037:K1037"/>
    <mergeCell ref="L1037:N1037"/>
    <mergeCell ref="O1037:P1037"/>
    <mergeCell ref="D1038:H1038"/>
    <mergeCell ref="I1038:K1038"/>
    <mergeCell ref="L1038:N1038"/>
    <mergeCell ref="O1038:P1038"/>
    <mergeCell ref="D1035:H1035"/>
    <mergeCell ref="I1035:K1035"/>
    <mergeCell ref="L1035:N1035"/>
    <mergeCell ref="O1035:P1035"/>
    <mergeCell ref="D1036:H1036"/>
    <mergeCell ref="I1036:K1036"/>
    <mergeCell ref="L1036:N1036"/>
    <mergeCell ref="O1036:P1036"/>
    <mergeCell ref="D1033:H1033"/>
    <mergeCell ref="I1033:K1033"/>
    <mergeCell ref="L1033:N1033"/>
    <mergeCell ref="O1033:P1033"/>
    <mergeCell ref="D1034:H1034"/>
    <mergeCell ref="I1034:K1034"/>
    <mergeCell ref="L1034:N1034"/>
    <mergeCell ref="O1034:P1034"/>
    <mergeCell ref="D1031:H1031"/>
    <mergeCell ref="I1031:K1031"/>
    <mergeCell ref="L1031:N1031"/>
    <mergeCell ref="O1031:P1031"/>
    <mergeCell ref="D1032:H1032"/>
    <mergeCell ref="I1032:K1032"/>
    <mergeCell ref="L1032:N1032"/>
    <mergeCell ref="O1032:P1032"/>
    <mergeCell ref="D1029:H1029"/>
    <mergeCell ref="I1029:K1029"/>
    <mergeCell ref="L1029:N1029"/>
    <mergeCell ref="O1029:P1029"/>
    <mergeCell ref="D1030:H1030"/>
    <mergeCell ref="I1030:K1030"/>
    <mergeCell ref="L1030:N1030"/>
    <mergeCell ref="O1030:P1030"/>
    <mergeCell ref="D1027:H1027"/>
    <mergeCell ref="I1027:K1027"/>
    <mergeCell ref="L1027:N1027"/>
    <mergeCell ref="O1027:P1027"/>
    <mergeCell ref="D1028:H1028"/>
    <mergeCell ref="I1028:K1028"/>
    <mergeCell ref="L1028:N1028"/>
    <mergeCell ref="O1028:P1028"/>
    <mergeCell ref="D1025:H1025"/>
    <mergeCell ref="I1025:K1025"/>
    <mergeCell ref="L1025:N1025"/>
    <mergeCell ref="O1025:P1025"/>
    <mergeCell ref="D1026:H1026"/>
    <mergeCell ref="I1026:K1026"/>
    <mergeCell ref="L1026:N1026"/>
    <mergeCell ref="O1026:P1026"/>
    <mergeCell ref="D1023:H1023"/>
    <mergeCell ref="I1023:K1023"/>
    <mergeCell ref="L1023:N1023"/>
    <mergeCell ref="O1023:P1023"/>
    <mergeCell ref="D1024:H1024"/>
    <mergeCell ref="I1024:K1024"/>
    <mergeCell ref="L1024:N1024"/>
    <mergeCell ref="O1024:P1024"/>
    <mergeCell ref="D1021:H1021"/>
    <mergeCell ref="I1021:K1021"/>
    <mergeCell ref="L1021:N1021"/>
    <mergeCell ref="O1021:P1021"/>
    <mergeCell ref="D1022:H1022"/>
    <mergeCell ref="I1022:K1022"/>
    <mergeCell ref="L1022:N1022"/>
    <mergeCell ref="O1022:P1022"/>
    <mergeCell ref="D1019:H1019"/>
    <mergeCell ref="I1019:K1019"/>
    <mergeCell ref="L1019:N1019"/>
    <mergeCell ref="O1019:P1019"/>
    <mergeCell ref="D1020:H1020"/>
    <mergeCell ref="I1020:K1020"/>
    <mergeCell ref="L1020:N1020"/>
    <mergeCell ref="O1020:P1020"/>
    <mergeCell ref="D1017:H1017"/>
    <mergeCell ref="I1017:K1017"/>
    <mergeCell ref="L1017:N1017"/>
    <mergeCell ref="O1017:P1017"/>
    <mergeCell ref="D1018:H1018"/>
    <mergeCell ref="I1018:K1018"/>
    <mergeCell ref="L1018:N1018"/>
    <mergeCell ref="O1018:P1018"/>
    <mergeCell ref="D1015:H1015"/>
    <mergeCell ref="I1015:K1015"/>
    <mergeCell ref="L1015:N1015"/>
    <mergeCell ref="O1015:P1015"/>
    <mergeCell ref="D1016:H1016"/>
    <mergeCell ref="I1016:K1016"/>
    <mergeCell ref="L1016:N1016"/>
    <mergeCell ref="O1016:P1016"/>
    <mergeCell ref="D1013:H1013"/>
    <mergeCell ref="I1013:K1013"/>
    <mergeCell ref="L1013:N1013"/>
    <mergeCell ref="O1013:P1013"/>
    <mergeCell ref="D1014:H1014"/>
    <mergeCell ref="I1014:K1014"/>
    <mergeCell ref="L1014:N1014"/>
    <mergeCell ref="O1014:P1014"/>
    <mergeCell ref="D1011:H1011"/>
    <mergeCell ref="I1011:K1011"/>
    <mergeCell ref="L1011:N1011"/>
    <mergeCell ref="O1011:P1011"/>
    <mergeCell ref="D1012:H1012"/>
    <mergeCell ref="I1012:K1012"/>
    <mergeCell ref="L1012:N1012"/>
    <mergeCell ref="O1012:P1012"/>
    <mergeCell ref="D1009:H1009"/>
    <mergeCell ref="I1009:K1009"/>
    <mergeCell ref="L1009:N1009"/>
    <mergeCell ref="O1009:P1009"/>
    <mergeCell ref="D1010:H1010"/>
    <mergeCell ref="I1010:K1010"/>
    <mergeCell ref="L1010:N1010"/>
    <mergeCell ref="O1010:P1010"/>
    <mergeCell ref="D1007:H1007"/>
    <mergeCell ref="I1007:K1007"/>
    <mergeCell ref="L1007:N1007"/>
    <mergeCell ref="O1007:P1007"/>
    <mergeCell ref="D1008:H1008"/>
    <mergeCell ref="I1008:K1008"/>
    <mergeCell ref="L1008:N1008"/>
    <mergeCell ref="O1008:P1008"/>
    <mergeCell ref="D1005:H1005"/>
    <mergeCell ref="I1005:K1005"/>
    <mergeCell ref="L1005:N1005"/>
    <mergeCell ref="O1005:P1005"/>
    <mergeCell ref="D1006:H1006"/>
    <mergeCell ref="I1006:K1006"/>
    <mergeCell ref="L1006:N1006"/>
    <mergeCell ref="O1006:P1006"/>
    <mergeCell ref="D1003:H1003"/>
    <mergeCell ref="I1003:K1003"/>
    <mergeCell ref="L1003:N1003"/>
    <mergeCell ref="O1003:P1003"/>
    <mergeCell ref="D1004:H1004"/>
    <mergeCell ref="I1004:K1004"/>
    <mergeCell ref="L1004:N1004"/>
    <mergeCell ref="O1004:P1004"/>
    <mergeCell ref="D1001:H1001"/>
    <mergeCell ref="I1001:K1001"/>
    <mergeCell ref="L1001:N1001"/>
    <mergeCell ref="O1001:P1001"/>
    <mergeCell ref="D1002:H1002"/>
    <mergeCell ref="I1002:K1002"/>
    <mergeCell ref="L1002:N1002"/>
    <mergeCell ref="O1002:P1002"/>
    <mergeCell ref="D999:H999"/>
    <mergeCell ref="I999:K999"/>
    <mergeCell ref="L999:N999"/>
    <mergeCell ref="O999:P999"/>
    <mergeCell ref="D1000:H1000"/>
    <mergeCell ref="I1000:K1000"/>
    <mergeCell ref="L1000:N1000"/>
    <mergeCell ref="O1000:P1000"/>
    <mergeCell ref="D997:H997"/>
    <mergeCell ref="I997:K997"/>
    <mergeCell ref="L997:N997"/>
    <mergeCell ref="O997:P997"/>
    <mergeCell ref="D998:H998"/>
    <mergeCell ref="I998:K998"/>
    <mergeCell ref="L998:N998"/>
    <mergeCell ref="O998:P998"/>
    <mergeCell ref="D995:H995"/>
    <mergeCell ref="I995:K995"/>
    <mergeCell ref="L995:N995"/>
    <mergeCell ref="O995:P995"/>
    <mergeCell ref="D996:H996"/>
    <mergeCell ref="I996:K996"/>
    <mergeCell ref="L996:N996"/>
    <mergeCell ref="O996:P996"/>
    <mergeCell ref="D993:H993"/>
    <mergeCell ref="I993:K993"/>
    <mergeCell ref="L993:N993"/>
    <mergeCell ref="O993:P993"/>
    <mergeCell ref="D994:H994"/>
    <mergeCell ref="I994:K994"/>
    <mergeCell ref="L994:N994"/>
    <mergeCell ref="O994:P994"/>
    <mergeCell ref="D991:H991"/>
    <mergeCell ref="I991:K991"/>
    <mergeCell ref="L991:N991"/>
    <mergeCell ref="O991:P991"/>
    <mergeCell ref="D992:H992"/>
    <mergeCell ref="I992:K992"/>
    <mergeCell ref="L992:N992"/>
    <mergeCell ref="O992:P992"/>
    <mergeCell ref="D989:H989"/>
    <mergeCell ref="I989:K989"/>
    <mergeCell ref="L989:N989"/>
    <mergeCell ref="O989:P989"/>
    <mergeCell ref="D990:H990"/>
    <mergeCell ref="I990:K990"/>
    <mergeCell ref="L990:N990"/>
    <mergeCell ref="O990:P990"/>
    <mergeCell ref="D987:H987"/>
    <mergeCell ref="I987:K987"/>
    <mergeCell ref="L987:N987"/>
    <mergeCell ref="O987:P987"/>
    <mergeCell ref="D988:H988"/>
    <mergeCell ref="I988:K988"/>
    <mergeCell ref="L988:N988"/>
    <mergeCell ref="O988:P988"/>
    <mergeCell ref="D985:H985"/>
    <mergeCell ref="I985:K985"/>
    <mergeCell ref="L985:N985"/>
    <mergeCell ref="O985:P985"/>
    <mergeCell ref="D986:H986"/>
    <mergeCell ref="I986:K986"/>
    <mergeCell ref="L986:N986"/>
    <mergeCell ref="O986:P986"/>
    <mergeCell ref="D983:H983"/>
    <mergeCell ref="I983:K983"/>
    <mergeCell ref="L983:N983"/>
    <mergeCell ref="O983:P983"/>
    <mergeCell ref="D984:H984"/>
    <mergeCell ref="I984:K984"/>
    <mergeCell ref="L984:N984"/>
    <mergeCell ref="O984:P984"/>
    <mergeCell ref="D981:H981"/>
    <mergeCell ref="I981:K981"/>
    <mergeCell ref="L981:N981"/>
    <mergeCell ref="O981:P981"/>
    <mergeCell ref="D982:H982"/>
    <mergeCell ref="I982:K982"/>
    <mergeCell ref="L982:N982"/>
    <mergeCell ref="O982:P982"/>
    <mergeCell ref="D979:H979"/>
    <mergeCell ref="I979:K979"/>
    <mergeCell ref="L979:N979"/>
    <mergeCell ref="O979:P979"/>
    <mergeCell ref="D980:H980"/>
    <mergeCell ref="I980:K980"/>
    <mergeCell ref="L980:N980"/>
    <mergeCell ref="O980:P980"/>
    <mergeCell ref="D977:H977"/>
    <mergeCell ref="I977:K977"/>
    <mergeCell ref="L977:N977"/>
    <mergeCell ref="O977:P977"/>
    <mergeCell ref="D978:H978"/>
    <mergeCell ref="I978:K978"/>
    <mergeCell ref="L978:N978"/>
    <mergeCell ref="O978:P978"/>
    <mergeCell ref="D975:H975"/>
    <mergeCell ref="I975:K975"/>
    <mergeCell ref="L975:N975"/>
    <mergeCell ref="O975:P975"/>
    <mergeCell ref="D976:H976"/>
    <mergeCell ref="I976:K976"/>
    <mergeCell ref="L976:N976"/>
    <mergeCell ref="O976:P976"/>
    <mergeCell ref="D973:H973"/>
    <mergeCell ref="I973:K973"/>
    <mergeCell ref="L973:N973"/>
    <mergeCell ref="O973:P973"/>
    <mergeCell ref="D974:H974"/>
    <mergeCell ref="I974:K974"/>
    <mergeCell ref="L974:N974"/>
    <mergeCell ref="O974:P974"/>
    <mergeCell ref="D971:H971"/>
    <mergeCell ref="I971:K971"/>
    <mergeCell ref="L971:N971"/>
    <mergeCell ref="O971:P971"/>
    <mergeCell ref="D972:H972"/>
    <mergeCell ref="I972:K972"/>
    <mergeCell ref="L972:N972"/>
    <mergeCell ref="O972:P972"/>
    <mergeCell ref="D969:H969"/>
    <mergeCell ref="I969:K969"/>
    <mergeCell ref="L969:N969"/>
    <mergeCell ref="O969:P969"/>
    <mergeCell ref="D970:H970"/>
    <mergeCell ref="I970:K970"/>
    <mergeCell ref="L970:N970"/>
    <mergeCell ref="O970:P970"/>
    <mergeCell ref="D967:H967"/>
    <mergeCell ref="I967:K967"/>
    <mergeCell ref="L967:N967"/>
    <mergeCell ref="O967:P967"/>
    <mergeCell ref="D968:H968"/>
    <mergeCell ref="I968:K968"/>
    <mergeCell ref="L968:N968"/>
    <mergeCell ref="O968:P968"/>
    <mergeCell ref="D965:H965"/>
    <mergeCell ref="I965:K965"/>
    <mergeCell ref="L965:N965"/>
    <mergeCell ref="O965:P965"/>
    <mergeCell ref="D966:H966"/>
    <mergeCell ref="I966:K966"/>
    <mergeCell ref="L966:N966"/>
    <mergeCell ref="O966:P966"/>
    <mergeCell ref="D963:H963"/>
    <mergeCell ref="I963:K963"/>
    <mergeCell ref="L963:N963"/>
    <mergeCell ref="O963:P963"/>
    <mergeCell ref="D964:H964"/>
    <mergeCell ref="I964:K964"/>
    <mergeCell ref="L964:N964"/>
    <mergeCell ref="O964:P964"/>
    <mergeCell ref="D961:H961"/>
    <mergeCell ref="I961:K961"/>
    <mergeCell ref="L961:N961"/>
    <mergeCell ref="O961:P961"/>
    <mergeCell ref="D962:H962"/>
    <mergeCell ref="I962:K962"/>
    <mergeCell ref="L962:N962"/>
    <mergeCell ref="O962:P962"/>
    <mergeCell ref="D959:H959"/>
    <mergeCell ref="I959:K959"/>
    <mergeCell ref="L959:N959"/>
    <mergeCell ref="O959:P959"/>
    <mergeCell ref="D960:H960"/>
    <mergeCell ref="I960:K960"/>
    <mergeCell ref="L960:N960"/>
    <mergeCell ref="O960:P960"/>
    <mergeCell ref="D957:H957"/>
    <mergeCell ref="I957:K957"/>
    <mergeCell ref="L957:N957"/>
    <mergeCell ref="O957:P957"/>
    <mergeCell ref="D958:H958"/>
    <mergeCell ref="I958:K958"/>
    <mergeCell ref="L958:N958"/>
    <mergeCell ref="O958:P958"/>
    <mergeCell ref="D955:H955"/>
    <mergeCell ref="I955:K955"/>
    <mergeCell ref="L955:N955"/>
    <mergeCell ref="O955:P955"/>
    <mergeCell ref="D956:H956"/>
    <mergeCell ref="I956:K956"/>
    <mergeCell ref="L956:N956"/>
    <mergeCell ref="O956:P956"/>
    <mergeCell ref="D953:H953"/>
    <mergeCell ref="I953:K953"/>
    <mergeCell ref="L953:N953"/>
    <mergeCell ref="O953:P953"/>
    <mergeCell ref="D954:H954"/>
    <mergeCell ref="I954:K954"/>
    <mergeCell ref="L954:N954"/>
    <mergeCell ref="O954:P954"/>
    <mergeCell ref="D951:H951"/>
    <mergeCell ref="I951:K951"/>
    <mergeCell ref="L951:N951"/>
    <mergeCell ref="O951:P951"/>
    <mergeCell ref="D952:H952"/>
    <mergeCell ref="I952:K952"/>
    <mergeCell ref="L952:N952"/>
    <mergeCell ref="O952:P952"/>
    <mergeCell ref="D949:H949"/>
    <mergeCell ref="I949:K949"/>
    <mergeCell ref="L949:N949"/>
    <mergeCell ref="O949:P949"/>
    <mergeCell ref="D950:H950"/>
    <mergeCell ref="I950:K950"/>
    <mergeCell ref="L950:N950"/>
    <mergeCell ref="O950:P950"/>
    <mergeCell ref="D947:H947"/>
    <mergeCell ref="I947:K947"/>
    <mergeCell ref="L947:N947"/>
    <mergeCell ref="O947:P947"/>
    <mergeCell ref="D948:H948"/>
    <mergeCell ref="I948:K948"/>
    <mergeCell ref="L948:N948"/>
    <mergeCell ref="O948:P948"/>
    <mergeCell ref="D945:H945"/>
    <mergeCell ref="I945:K945"/>
    <mergeCell ref="L945:N945"/>
    <mergeCell ref="O945:P945"/>
    <mergeCell ref="D946:H946"/>
    <mergeCell ref="I946:K946"/>
    <mergeCell ref="L946:N946"/>
    <mergeCell ref="O946:P946"/>
    <mergeCell ref="D943:H943"/>
    <mergeCell ref="I943:K943"/>
    <mergeCell ref="L943:N943"/>
    <mergeCell ref="O943:P943"/>
    <mergeCell ref="D944:H944"/>
    <mergeCell ref="I944:K944"/>
    <mergeCell ref="L944:N944"/>
    <mergeCell ref="O944:P944"/>
    <mergeCell ref="D941:H941"/>
    <mergeCell ref="I941:K941"/>
    <mergeCell ref="L941:N941"/>
    <mergeCell ref="O941:P941"/>
    <mergeCell ref="D942:H942"/>
    <mergeCell ref="I942:K942"/>
    <mergeCell ref="L942:N942"/>
    <mergeCell ref="O942:P942"/>
    <mergeCell ref="D939:H939"/>
    <mergeCell ref="I939:K939"/>
    <mergeCell ref="L939:N939"/>
    <mergeCell ref="O939:P939"/>
    <mergeCell ref="D940:H940"/>
    <mergeCell ref="I940:K940"/>
    <mergeCell ref="L940:N940"/>
    <mergeCell ref="O940:P940"/>
    <mergeCell ref="D937:H937"/>
    <mergeCell ref="I937:K937"/>
    <mergeCell ref="L937:N937"/>
    <mergeCell ref="O937:P937"/>
    <mergeCell ref="D938:H938"/>
    <mergeCell ref="I938:K938"/>
    <mergeCell ref="L938:N938"/>
    <mergeCell ref="O938:P938"/>
    <mergeCell ref="D935:H935"/>
    <mergeCell ref="I935:K935"/>
    <mergeCell ref="L935:N935"/>
    <mergeCell ref="O935:P935"/>
    <mergeCell ref="D936:H936"/>
    <mergeCell ref="I936:K936"/>
    <mergeCell ref="L936:N936"/>
    <mergeCell ref="O936:P936"/>
    <mergeCell ref="D933:H933"/>
    <mergeCell ref="I933:K933"/>
    <mergeCell ref="L933:N933"/>
    <mergeCell ref="O933:P933"/>
    <mergeCell ref="D934:H934"/>
    <mergeCell ref="I934:K934"/>
    <mergeCell ref="L934:N934"/>
    <mergeCell ref="O934:P934"/>
    <mergeCell ref="D931:H931"/>
    <mergeCell ref="I931:K931"/>
    <mergeCell ref="L931:N931"/>
    <mergeCell ref="O931:P931"/>
    <mergeCell ref="D932:H932"/>
    <mergeCell ref="I932:K932"/>
    <mergeCell ref="L932:N932"/>
    <mergeCell ref="O932:P932"/>
    <mergeCell ref="D929:H929"/>
    <mergeCell ref="I929:K929"/>
    <mergeCell ref="L929:N929"/>
    <mergeCell ref="O929:P929"/>
    <mergeCell ref="D930:H930"/>
    <mergeCell ref="I930:K930"/>
    <mergeCell ref="L930:N930"/>
    <mergeCell ref="O930:P930"/>
    <mergeCell ref="D927:H927"/>
    <mergeCell ref="I927:K927"/>
    <mergeCell ref="L927:N927"/>
    <mergeCell ref="O927:P927"/>
    <mergeCell ref="D928:H928"/>
    <mergeCell ref="I928:K928"/>
    <mergeCell ref="L928:N928"/>
    <mergeCell ref="O928:P928"/>
    <mergeCell ref="D925:H925"/>
    <mergeCell ref="I925:K925"/>
    <mergeCell ref="L925:N925"/>
    <mergeCell ref="O925:P925"/>
    <mergeCell ref="D926:H926"/>
    <mergeCell ref="I926:K926"/>
    <mergeCell ref="L926:N926"/>
    <mergeCell ref="O926:P926"/>
    <mergeCell ref="D923:H923"/>
    <mergeCell ref="I923:K923"/>
    <mergeCell ref="L923:N923"/>
    <mergeCell ref="O923:P923"/>
    <mergeCell ref="D924:H924"/>
    <mergeCell ref="I924:K924"/>
    <mergeCell ref="L924:N924"/>
    <mergeCell ref="O924:P924"/>
    <mergeCell ref="D921:H921"/>
    <mergeCell ref="I921:K921"/>
    <mergeCell ref="L921:N921"/>
    <mergeCell ref="O921:P921"/>
    <mergeCell ref="D922:H922"/>
    <mergeCell ref="I922:K922"/>
    <mergeCell ref="L922:N922"/>
    <mergeCell ref="O922:P922"/>
    <mergeCell ref="D919:H919"/>
    <mergeCell ref="I919:K919"/>
    <mergeCell ref="L919:N919"/>
    <mergeCell ref="O919:P919"/>
    <mergeCell ref="D920:H920"/>
    <mergeCell ref="I920:K920"/>
    <mergeCell ref="L920:N920"/>
    <mergeCell ref="O920:P920"/>
    <mergeCell ref="D917:H917"/>
    <mergeCell ref="I917:K917"/>
    <mergeCell ref="L917:N917"/>
    <mergeCell ref="O917:P917"/>
    <mergeCell ref="D918:H918"/>
    <mergeCell ref="I918:K918"/>
    <mergeCell ref="L918:N918"/>
    <mergeCell ref="O918:P918"/>
    <mergeCell ref="D915:H915"/>
    <mergeCell ref="I915:K915"/>
    <mergeCell ref="L915:N915"/>
    <mergeCell ref="O915:P915"/>
    <mergeCell ref="D916:H916"/>
    <mergeCell ref="I916:K916"/>
    <mergeCell ref="L916:N916"/>
    <mergeCell ref="O916:P916"/>
    <mergeCell ref="D913:H913"/>
    <mergeCell ref="I913:K913"/>
    <mergeCell ref="L913:N913"/>
    <mergeCell ref="O913:P913"/>
    <mergeCell ref="D914:H914"/>
    <mergeCell ref="I914:K914"/>
    <mergeCell ref="L914:N914"/>
    <mergeCell ref="O914:P914"/>
    <mergeCell ref="D911:H911"/>
    <mergeCell ref="I911:K911"/>
    <mergeCell ref="L911:N911"/>
    <mergeCell ref="O911:P911"/>
    <mergeCell ref="D912:H912"/>
    <mergeCell ref="I912:K912"/>
    <mergeCell ref="L912:N912"/>
    <mergeCell ref="O912:P912"/>
    <mergeCell ref="D909:H909"/>
    <mergeCell ref="I909:K909"/>
    <mergeCell ref="L909:N909"/>
    <mergeCell ref="O909:P909"/>
    <mergeCell ref="D910:H910"/>
    <mergeCell ref="I910:K910"/>
    <mergeCell ref="L910:N910"/>
    <mergeCell ref="O910:P910"/>
    <mergeCell ref="D907:H907"/>
    <mergeCell ref="I907:K907"/>
    <mergeCell ref="L907:N907"/>
    <mergeCell ref="O907:P907"/>
    <mergeCell ref="D908:H908"/>
    <mergeCell ref="I908:K908"/>
    <mergeCell ref="L908:N908"/>
    <mergeCell ref="O908:P908"/>
    <mergeCell ref="D905:H905"/>
    <mergeCell ref="I905:K905"/>
    <mergeCell ref="L905:N905"/>
    <mergeCell ref="O905:P905"/>
    <mergeCell ref="D906:H906"/>
    <mergeCell ref="I906:K906"/>
    <mergeCell ref="L906:N906"/>
    <mergeCell ref="O906:P906"/>
    <mergeCell ref="D903:H903"/>
    <mergeCell ref="I903:K903"/>
    <mergeCell ref="L903:N903"/>
    <mergeCell ref="O903:P903"/>
    <mergeCell ref="D904:H904"/>
    <mergeCell ref="I904:K904"/>
    <mergeCell ref="L904:N904"/>
    <mergeCell ref="O904:P904"/>
    <mergeCell ref="D901:H901"/>
    <mergeCell ref="I901:K901"/>
    <mergeCell ref="L901:N901"/>
    <mergeCell ref="O901:P901"/>
    <mergeCell ref="D902:H902"/>
    <mergeCell ref="I902:K902"/>
    <mergeCell ref="L902:N902"/>
    <mergeCell ref="O902:P902"/>
    <mergeCell ref="D899:H899"/>
    <mergeCell ref="I899:K899"/>
    <mergeCell ref="L899:N899"/>
    <mergeCell ref="O899:P899"/>
    <mergeCell ref="D900:H900"/>
    <mergeCell ref="I900:K900"/>
    <mergeCell ref="L900:N900"/>
    <mergeCell ref="O900:P900"/>
    <mergeCell ref="D897:H897"/>
    <mergeCell ref="I897:K897"/>
    <mergeCell ref="L897:N897"/>
    <mergeCell ref="O897:P897"/>
    <mergeCell ref="D898:H898"/>
    <mergeCell ref="I898:K898"/>
    <mergeCell ref="L898:N898"/>
    <mergeCell ref="O898:P898"/>
    <mergeCell ref="D895:H895"/>
    <mergeCell ref="I895:K895"/>
    <mergeCell ref="L895:N895"/>
    <mergeCell ref="O895:P895"/>
    <mergeCell ref="D896:H896"/>
    <mergeCell ref="I896:K896"/>
    <mergeCell ref="L896:N896"/>
    <mergeCell ref="O896:P896"/>
    <mergeCell ref="D893:H893"/>
    <mergeCell ref="I893:K893"/>
    <mergeCell ref="L893:N893"/>
    <mergeCell ref="O893:P893"/>
    <mergeCell ref="D894:H894"/>
    <mergeCell ref="I894:K894"/>
    <mergeCell ref="L894:N894"/>
    <mergeCell ref="O894:P894"/>
    <mergeCell ref="D891:H891"/>
    <mergeCell ref="I891:K891"/>
    <mergeCell ref="L891:N891"/>
    <mergeCell ref="O891:P891"/>
    <mergeCell ref="D892:H892"/>
    <mergeCell ref="I892:K892"/>
    <mergeCell ref="L892:N892"/>
    <mergeCell ref="O892:P892"/>
    <mergeCell ref="D889:H889"/>
    <mergeCell ref="I889:K889"/>
    <mergeCell ref="L889:N889"/>
    <mergeCell ref="O889:P889"/>
    <mergeCell ref="D890:H890"/>
    <mergeCell ref="I890:K890"/>
    <mergeCell ref="L890:N890"/>
    <mergeCell ref="O890:P890"/>
    <mergeCell ref="D887:H887"/>
    <mergeCell ref="I887:K887"/>
    <mergeCell ref="L887:N887"/>
    <mergeCell ref="O887:P887"/>
    <mergeCell ref="D888:H888"/>
    <mergeCell ref="I888:K888"/>
    <mergeCell ref="L888:N888"/>
    <mergeCell ref="O888:P888"/>
    <mergeCell ref="D885:H885"/>
    <mergeCell ref="I885:K885"/>
    <mergeCell ref="L885:N885"/>
    <mergeCell ref="O885:P885"/>
    <mergeCell ref="D886:H886"/>
    <mergeCell ref="I886:K886"/>
    <mergeCell ref="L886:N886"/>
    <mergeCell ref="O886:P886"/>
    <mergeCell ref="D883:H883"/>
    <mergeCell ref="I883:K883"/>
    <mergeCell ref="L883:N883"/>
    <mergeCell ref="O883:P883"/>
    <mergeCell ref="D884:H884"/>
    <mergeCell ref="I884:K884"/>
    <mergeCell ref="L884:N884"/>
    <mergeCell ref="O884:P884"/>
    <mergeCell ref="D881:H881"/>
    <mergeCell ref="I881:K881"/>
    <mergeCell ref="L881:N881"/>
    <mergeCell ref="O881:P881"/>
    <mergeCell ref="D882:H882"/>
    <mergeCell ref="I882:K882"/>
    <mergeCell ref="L882:N882"/>
    <mergeCell ref="O882:P882"/>
    <mergeCell ref="D879:H879"/>
    <mergeCell ref="I879:K879"/>
    <mergeCell ref="L879:N879"/>
    <mergeCell ref="O879:P879"/>
    <mergeCell ref="D880:H880"/>
    <mergeCell ref="I880:K880"/>
    <mergeCell ref="L880:N880"/>
    <mergeCell ref="O880:P880"/>
    <mergeCell ref="D877:H877"/>
    <mergeCell ref="I877:K877"/>
    <mergeCell ref="L877:N877"/>
    <mergeCell ref="O877:P877"/>
    <mergeCell ref="D878:H878"/>
    <mergeCell ref="I878:K878"/>
    <mergeCell ref="L878:N878"/>
    <mergeCell ref="O878:P878"/>
    <mergeCell ref="D875:H875"/>
    <mergeCell ref="I875:K875"/>
    <mergeCell ref="L875:N875"/>
    <mergeCell ref="O875:P875"/>
    <mergeCell ref="D876:H876"/>
    <mergeCell ref="I876:K876"/>
    <mergeCell ref="L876:N876"/>
    <mergeCell ref="O876:P876"/>
    <mergeCell ref="D873:H873"/>
    <mergeCell ref="I873:K873"/>
    <mergeCell ref="L873:N873"/>
    <mergeCell ref="O873:P873"/>
    <mergeCell ref="D874:H874"/>
    <mergeCell ref="I874:K874"/>
    <mergeCell ref="L874:N874"/>
    <mergeCell ref="O874:P874"/>
    <mergeCell ref="D871:H871"/>
    <mergeCell ref="I871:K871"/>
    <mergeCell ref="L871:N871"/>
    <mergeCell ref="O871:P871"/>
    <mergeCell ref="D872:H872"/>
    <mergeCell ref="I872:K872"/>
    <mergeCell ref="L872:N872"/>
    <mergeCell ref="O872:P872"/>
    <mergeCell ref="D869:H869"/>
    <mergeCell ref="I869:K869"/>
    <mergeCell ref="L869:N869"/>
    <mergeCell ref="O869:P869"/>
    <mergeCell ref="D870:H870"/>
    <mergeCell ref="I870:K870"/>
    <mergeCell ref="L870:N870"/>
    <mergeCell ref="O870:P870"/>
    <mergeCell ref="D867:H867"/>
    <mergeCell ref="I867:K867"/>
    <mergeCell ref="L867:N867"/>
    <mergeCell ref="O867:P867"/>
    <mergeCell ref="D868:H868"/>
    <mergeCell ref="I868:K868"/>
    <mergeCell ref="L868:N868"/>
    <mergeCell ref="O868:P868"/>
    <mergeCell ref="D865:H865"/>
    <mergeCell ref="I865:K865"/>
    <mergeCell ref="L865:N865"/>
    <mergeCell ref="O865:P865"/>
    <mergeCell ref="D866:H866"/>
    <mergeCell ref="I866:K866"/>
    <mergeCell ref="L866:N866"/>
    <mergeCell ref="O866:P866"/>
    <mergeCell ref="D863:H863"/>
    <mergeCell ref="I863:K863"/>
    <mergeCell ref="L863:N863"/>
    <mergeCell ref="O863:P863"/>
    <mergeCell ref="D864:H864"/>
    <mergeCell ref="I864:K864"/>
    <mergeCell ref="L864:N864"/>
    <mergeCell ref="O864:P864"/>
    <mergeCell ref="D861:H861"/>
    <mergeCell ref="I861:K861"/>
    <mergeCell ref="L861:N861"/>
    <mergeCell ref="O861:P861"/>
    <mergeCell ref="D862:H862"/>
    <mergeCell ref="I862:K862"/>
    <mergeCell ref="L862:N862"/>
    <mergeCell ref="O862:P862"/>
    <mergeCell ref="D859:H859"/>
    <mergeCell ref="I859:K859"/>
    <mergeCell ref="L859:N859"/>
    <mergeCell ref="O859:P859"/>
    <mergeCell ref="D860:H860"/>
    <mergeCell ref="I860:K860"/>
    <mergeCell ref="L860:N860"/>
    <mergeCell ref="O860:P860"/>
    <mergeCell ref="D857:H857"/>
    <mergeCell ref="I857:K857"/>
    <mergeCell ref="L857:N857"/>
    <mergeCell ref="O857:P857"/>
    <mergeCell ref="D858:H858"/>
    <mergeCell ref="I858:K858"/>
    <mergeCell ref="L858:N858"/>
    <mergeCell ref="O858:P858"/>
    <mergeCell ref="D855:H855"/>
    <mergeCell ref="I855:K855"/>
    <mergeCell ref="L855:N855"/>
    <mergeCell ref="O855:P855"/>
    <mergeCell ref="D856:H856"/>
    <mergeCell ref="I856:K856"/>
    <mergeCell ref="L856:N856"/>
    <mergeCell ref="O856:P856"/>
    <mergeCell ref="D853:H853"/>
    <mergeCell ref="I853:K853"/>
    <mergeCell ref="L853:N853"/>
    <mergeCell ref="O853:P853"/>
    <mergeCell ref="D854:H854"/>
    <mergeCell ref="I854:K854"/>
    <mergeCell ref="L854:N854"/>
    <mergeCell ref="O854:P854"/>
    <mergeCell ref="D851:H851"/>
    <mergeCell ref="I851:K851"/>
    <mergeCell ref="L851:N851"/>
    <mergeCell ref="O851:P851"/>
    <mergeCell ref="D852:H852"/>
    <mergeCell ref="I852:K852"/>
    <mergeCell ref="L852:N852"/>
    <mergeCell ref="O852:P852"/>
    <mergeCell ref="D849:H849"/>
    <mergeCell ref="I849:K849"/>
    <mergeCell ref="L849:N849"/>
    <mergeCell ref="O849:P849"/>
    <mergeCell ref="D850:H850"/>
    <mergeCell ref="I850:K850"/>
    <mergeCell ref="L850:N850"/>
    <mergeCell ref="O850:P850"/>
    <mergeCell ref="D847:H847"/>
    <mergeCell ref="I847:K847"/>
    <mergeCell ref="L847:N847"/>
    <mergeCell ref="O847:P847"/>
    <mergeCell ref="D848:H848"/>
    <mergeCell ref="I848:K848"/>
    <mergeCell ref="L848:N848"/>
    <mergeCell ref="O848:P848"/>
    <mergeCell ref="D845:H845"/>
    <mergeCell ref="I845:K845"/>
    <mergeCell ref="L845:N845"/>
    <mergeCell ref="O845:P845"/>
    <mergeCell ref="D846:H846"/>
    <mergeCell ref="I846:K846"/>
    <mergeCell ref="L846:N846"/>
    <mergeCell ref="O846:P846"/>
    <mergeCell ref="D843:H843"/>
    <mergeCell ref="I843:K843"/>
    <mergeCell ref="L843:N843"/>
    <mergeCell ref="O843:P843"/>
    <mergeCell ref="D844:H844"/>
    <mergeCell ref="I844:K844"/>
    <mergeCell ref="L844:N844"/>
    <mergeCell ref="O844:P844"/>
    <mergeCell ref="D841:H841"/>
    <mergeCell ref="I841:K841"/>
    <mergeCell ref="L841:N841"/>
    <mergeCell ref="O841:P841"/>
    <mergeCell ref="D842:H842"/>
    <mergeCell ref="I842:K842"/>
    <mergeCell ref="L842:N842"/>
    <mergeCell ref="O842:P842"/>
    <mergeCell ref="D839:H839"/>
    <mergeCell ref="I839:K839"/>
    <mergeCell ref="L839:N839"/>
    <mergeCell ref="O839:P839"/>
    <mergeCell ref="D840:H840"/>
    <mergeCell ref="I840:K840"/>
    <mergeCell ref="L840:N840"/>
    <mergeCell ref="O840:P840"/>
    <mergeCell ref="D837:H837"/>
    <mergeCell ref="I837:K837"/>
    <mergeCell ref="L837:N837"/>
    <mergeCell ref="O837:P837"/>
    <mergeCell ref="D838:H838"/>
    <mergeCell ref="I838:K838"/>
    <mergeCell ref="L838:N838"/>
    <mergeCell ref="O838:P838"/>
    <mergeCell ref="D835:H835"/>
    <mergeCell ref="I835:K835"/>
    <mergeCell ref="L835:N835"/>
    <mergeCell ref="O835:P835"/>
    <mergeCell ref="D836:H836"/>
    <mergeCell ref="I836:K836"/>
    <mergeCell ref="L836:N836"/>
    <mergeCell ref="O836:P836"/>
    <mergeCell ref="D833:H833"/>
    <mergeCell ref="I833:K833"/>
    <mergeCell ref="L833:N833"/>
    <mergeCell ref="O833:P833"/>
    <mergeCell ref="D834:H834"/>
    <mergeCell ref="I834:K834"/>
    <mergeCell ref="L834:N834"/>
    <mergeCell ref="O834:P834"/>
    <mergeCell ref="D831:H831"/>
    <mergeCell ref="I831:K831"/>
    <mergeCell ref="L831:N831"/>
    <mergeCell ref="O831:P831"/>
    <mergeCell ref="D832:H832"/>
    <mergeCell ref="I832:K832"/>
    <mergeCell ref="L832:N832"/>
    <mergeCell ref="O832:P832"/>
    <mergeCell ref="D829:H829"/>
    <mergeCell ref="I829:K829"/>
    <mergeCell ref="L829:N829"/>
    <mergeCell ref="O829:P829"/>
    <mergeCell ref="D830:H830"/>
    <mergeCell ref="I830:K830"/>
    <mergeCell ref="L830:N830"/>
    <mergeCell ref="O830:P830"/>
    <mergeCell ref="D827:H827"/>
    <mergeCell ref="I827:K827"/>
    <mergeCell ref="L827:N827"/>
    <mergeCell ref="O827:P827"/>
    <mergeCell ref="D828:H828"/>
    <mergeCell ref="I828:K828"/>
    <mergeCell ref="L828:N828"/>
    <mergeCell ref="O828:P828"/>
    <mergeCell ref="D825:H825"/>
    <mergeCell ref="I825:K825"/>
    <mergeCell ref="L825:N825"/>
    <mergeCell ref="O825:P825"/>
    <mergeCell ref="D826:H826"/>
    <mergeCell ref="I826:K826"/>
    <mergeCell ref="L826:N826"/>
    <mergeCell ref="O826:P826"/>
    <mergeCell ref="D823:H823"/>
    <mergeCell ref="I823:K823"/>
    <mergeCell ref="L823:N823"/>
    <mergeCell ref="O823:P823"/>
    <mergeCell ref="D824:H824"/>
    <mergeCell ref="I824:K824"/>
    <mergeCell ref="L824:N824"/>
    <mergeCell ref="O824:P824"/>
    <mergeCell ref="D821:H821"/>
    <mergeCell ref="I821:K821"/>
    <mergeCell ref="L821:N821"/>
    <mergeCell ref="O821:P821"/>
    <mergeCell ref="D822:H822"/>
    <mergeCell ref="I822:K822"/>
    <mergeCell ref="L822:N822"/>
    <mergeCell ref="O822:P822"/>
    <mergeCell ref="D819:H819"/>
    <mergeCell ref="I819:K819"/>
    <mergeCell ref="L819:N819"/>
    <mergeCell ref="O819:P819"/>
    <mergeCell ref="D820:H820"/>
    <mergeCell ref="I820:K820"/>
    <mergeCell ref="L820:N820"/>
    <mergeCell ref="O820:P820"/>
    <mergeCell ref="D817:H817"/>
    <mergeCell ref="I817:K817"/>
    <mergeCell ref="L817:N817"/>
    <mergeCell ref="O817:P817"/>
    <mergeCell ref="D818:H818"/>
    <mergeCell ref="I818:K818"/>
    <mergeCell ref="L818:N818"/>
    <mergeCell ref="O818:P818"/>
    <mergeCell ref="D815:H815"/>
    <mergeCell ref="I815:K815"/>
    <mergeCell ref="L815:N815"/>
    <mergeCell ref="O815:P815"/>
    <mergeCell ref="D816:H816"/>
    <mergeCell ref="I816:K816"/>
    <mergeCell ref="L816:N816"/>
    <mergeCell ref="O816:P816"/>
    <mergeCell ref="D813:H813"/>
    <mergeCell ref="I813:K813"/>
    <mergeCell ref="L813:N813"/>
    <mergeCell ref="O813:P813"/>
    <mergeCell ref="D814:H814"/>
    <mergeCell ref="I814:K814"/>
    <mergeCell ref="L814:N814"/>
    <mergeCell ref="O814:P814"/>
    <mergeCell ref="D811:H811"/>
    <mergeCell ref="I811:K811"/>
    <mergeCell ref="L811:N811"/>
    <mergeCell ref="O811:P811"/>
    <mergeCell ref="D812:H812"/>
    <mergeCell ref="I812:K812"/>
    <mergeCell ref="L812:N812"/>
    <mergeCell ref="O812:P812"/>
    <mergeCell ref="D809:H809"/>
    <mergeCell ref="I809:K809"/>
    <mergeCell ref="L809:N809"/>
    <mergeCell ref="O809:P809"/>
    <mergeCell ref="D810:H810"/>
    <mergeCell ref="I810:K810"/>
    <mergeCell ref="L810:N810"/>
    <mergeCell ref="O810:P810"/>
    <mergeCell ref="D807:H807"/>
    <mergeCell ref="I807:K807"/>
    <mergeCell ref="L807:N807"/>
    <mergeCell ref="O807:P807"/>
    <mergeCell ref="D808:H808"/>
    <mergeCell ref="I808:K808"/>
    <mergeCell ref="L808:N808"/>
    <mergeCell ref="O808:P808"/>
    <mergeCell ref="D805:H805"/>
    <mergeCell ref="I805:K805"/>
    <mergeCell ref="L805:N805"/>
    <mergeCell ref="O805:P805"/>
    <mergeCell ref="D806:H806"/>
    <mergeCell ref="I806:K806"/>
    <mergeCell ref="L806:N806"/>
    <mergeCell ref="O806:P806"/>
    <mergeCell ref="D803:H803"/>
    <mergeCell ref="I803:K803"/>
    <mergeCell ref="L803:N803"/>
    <mergeCell ref="O803:P803"/>
    <mergeCell ref="D804:H804"/>
    <mergeCell ref="I804:K804"/>
    <mergeCell ref="L804:N804"/>
    <mergeCell ref="O804:P804"/>
    <mergeCell ref="D801:H801"/>
    <mergeCell ref="I801:K801"/>
    <mergeCell ref="L801:N801"/>
    <mergeCell ref="O801:P801"/>
    <mergeCell ref="D802:H802"/>
    <mergeCell ref="I802:K802"/>
    <mergeCell ref="L802:N802"/>
    <mergeCell ref="O802:P802"/>
    <mergeCell ref="D799:H799"/>
    <mergeCell ref="I799:K799"/>
    <mergeCell ref="L799:N799"/>
    <mergeCell ref="O799:P799"/>
    <mergeCell ref="D800:H800"/>
    <mergeCell ref="I800:K800"/>
    <mergeCell ref="L800:N800"/>
    <mergeCell ref="O800:P800"/>
    <mergeCell ref="D797:H797"/>
    <mergeCell ref="I797:K797"/>
    <mergeCell ref="L797:N797"/>
    <mergeCell ref="O797:P797"/>
    <mergeCell ref="D798:H798"/>
    <mergeCell ref="I798:K798"/>
    <mergeCell ref="L798:N798"/>
    <mergeCell ref="O798:P798"/>
    <mergeCell ref="C795:H795"/>
    <mergeCell ref="I795:K795"/>
    <mergeCell ref="L795:N795"/>
    <mergeCell ref="O795:P795"/>
    <mergeCell ref="D796:H796"/>
    <mergeCell ref="I796:K796"/>
    <mergeCell ref="L796:N796"/>
    <mergeCell ref="O796:P796"/>
    <mergeCell ref="D793:H793"/>
    <mergeCell ref="I793:K793"/>
    <mergeCell ref="L793:N793"/>
    <mergeCell ref="O793:P793"/>
    <mergeCell ref="C794:H794"/>
    <mergeCell ref="I794:K794"/>
    <mergeCell ref="L794:N794"/>
    <mergeCell ref="O794:P794"/>
    <mergeCell ref="D791:H791"/>
    <mergeCell ref="I791:K791"/>
    <mergeCell ref="L791:N791"/>
    <mergeCell ref="O791:P791"/>
    <mergeCell ref="D792:H792"/>
    <mergeCell ref="I792:K792"/>
    <mergeCell ref="L792:N792"/>
    <mergeCell ref="O792:P792"/>
    <mergeCell ref="D789:H789"/>
    <mergeCell ref="I789:K789"/>
    <mergeCell ref="L789:N789"/>
    <mergeCell ref="O789:P789"/>
    <mergeCell ref="D790:H790"/>
    <mergeCell ref="I790:K790"/>
    <mergeCell ref="L790:N790"/>
    <mergeCell ref="O790:P790"/>
    <mergeCell ref="D787:H787"/>
    <mergeCell ref="I787:K787"/>
    <mergeCell ref="L787:N787"/>
    <mergeCell ref="O787:P787"/>
    <mergeCell ref="D788:H788"/>
    <mergeCell ref="I788:K788"/>
    <mergeCell ref="L788:N788"/>
    <mergeCell ref="O788:P788"/>
    <mergeCell ref="D785:H785"/>
    <mergeCell ref="I785:K785"/>
    <mergeCell ref="L785:N785"/>
    <mergeCell ref="O785:P785"/>
    <mergeCell ref="D786:H786"/>
    <mergeCell ref="I786:K786"/>
    <mergeCell ref="L786:N786"/>
    <mergeCell ref="O786:P786"/>
    <mergeCell ref="D783:H783"/>
    <mergeCell ref="I783:K783"/>
    <mergeCell ref="L783:N783"/>
    <mergeCell ref="O783:P783"/>
    <mergeCell ref="D784:H784"/>
    <mergeCell ref="I784:K784"/>
    <mergeCell ref="L784:N784"/>
    <mergeCell ref="O784:P784"/>
    <mergeCell ref="D781:H781"/>
    <mergeCell ref="I781:K781"/>
    <mergeCell ref="L781:N781"/>
    <mergeCell ref="O781:P781"/>
    <mergeCell ref="D782:H782"/>
    <mergeCell ref="I782:K782"/>
    <mergeCell ref="L782:N782"/>
    <mergeCell ref="O782:P782"/>
    <mergeCell ref="D779:H779"/>
    <mergeCell ref="I779:K779"/>
    <mergeCell ref="L779:N779"/>
    <mergeCell ref="O779:P779"/>
    <mergeCell ref="D780:H780"/>
    <mergeCell ref="I780:K780"/>
    <mergeCell ref="L780:N780"/>
    <mergeCell ref="O780:P780"/>
    <mergeCell ref="D777:H777"/>
    <mergeCell ref="I777:K777"/>
    <mergeCell ref="L777:N777"/>
    <mergeCell ref="O777:P777"/>
    <mergeCell ref="D778:H778"/>
    <mergeCell ref="I778:K778"/>
    <mergeCell ref="L778:N778"/>
    <mergeCell ref="O778:P778"/>
    <mergeCell ref="D775:H775"/>
    <mergeCell ref="I775:K775"/>
    <mergeCell ref="L775:N775"/>
    <mergeCell ref="O775:P775"/>
    <mergeCell ref="D776:H776"/>
    <mergeCell ref="I776:K776"/>
    <mergeCell ref="L776:N776"/>
    <mergeCell ref="O776:P776"/>
    <mergeCell ref="D773:H773"/>
    <mergeCell ref="I773:K773"/>
    <mergeCell ref="L773:N773"/>
    <mergeCell ref="O773:P773"/>
    <mergeCell ref="D774:H774"/>
    <mergeCell ref="I774:K774"/>
    <mergeCell ref="L774:N774"/>
    <mergeCell ref="O774:P774"/>
    <mergeCell ref="D771:H771"/>
    <mergeCell ref="I771:K771"/>
    <mergeCell ref="L771:N771"/>
    <mergeCell ref="O771:P771"/>
    <mergeCell ref="D772:H772"/>
    <mergeCell ref="I772:K772"/>
    <mergeCell ref="L772:N772"/>
    <mergeCell ref="O772:P772"/>
    <mergeCell ref="D769:H769"/>
    <mergeCell ref="I769:K769"/>
    <mergeCell ref="L769:N769"/>
    <mergeCell ref="O769:P769"/>
    <mergeCell ref="D770:H770"/>
    <mergeCell ref="I770:K770"/>
    <mergeCell ref="L770:N770"/>
    <mergeCell ref="O770:P770"/>
    <mergeCell ref="D767:H767"/>
    <mergeCell ref="I767:K767"/>
    <mergeCell ref="L767:N767"/>
    <mergeCell ref="O767:P767"/>
    <mergeCell ref="D768:H768"/>
    <mergeCell ref="I768:K768"/>
    <mergeCell ref="L768:N768"/>
    <mergeCell ref="O768:P768"/>
    <mergeCell ref="D765:H765"/>
    <mergeCell ref="I765:K765"/>
    <mergeCell ref="L765:N765"/>
    <mergeCell ref="O765:P765"/>
    <mergeCell ref="D766:H766"/>
    <mergeCell ref="I766:K766"/>
    <mergeCell ref="L766:N766"/>
    <mergeCell ref="O766:P766"/>
    <mergeCell ref="D763:H763"/>
    <mergeCell ref="I763:K763"/>
    <mergeCell ref="L763:N763"/>
    <mergeCell ref="O763:P763"/>
    <mergeCell ref="D764:H764"/>
    <mergeCell ref="I764:K764"/>
    <mergeCell ref="L764:N764"/>
    <mergeCell ref="O764:P764"/>
    <mergeCell ref="D761:H761"/>
    <mergeCell ref="I761:K761"/>
    <mergeCell ref="L761:N761"/>
    <mergeCell ref="O761:P761"/>
    <mergeCell ref="D762:H762"/>
    <mergeCell ref="I762:K762"/>
    <mergeCell ref="L762:N762"/>
    <mergeCell ref="O762:P762"/>
    <mergeCell ref="D759:H759"/>
    <mergeCell ref="I759:K759"/>
    <mergeCell ref="L759:N759"/>
    <mergeCell ref="O759:P759"/>
    <mergeCell ref="D760:H760"/>
    <mergeCell ref="I760:K760"/>
    <mergeCell ref="L760:N760"/>
    <mergeCell ref="O760:P760"/>
    <mergeCell ref="D757:H757"/>
    <mergeCell ref="I757:K757"/>
    <mergeCell ref="L757:N757"/>
    <mergeCell ref="O757:P757"/>
    <mergeCell ref="D758:H758"/>
    <mergeCell ref="I758:K758"/>
    <mergeCell ref="L758:N758"/>
    <mergeCell ref="O758:P758"/>
    <mergeCell ref="D755:H755"/>
    <mergeCell ref="I755:K755"/>
    <mergeCell ref="L755:N755"/>
    <mergeCell ref="O755:P755"/>
    <mergeCell ref="D756:H756"/>
    <mergeCell ref="I756:K756"/>
    <mergeCell ref="L756:N756"/>
    <mergeCell ref="O756:P756"/>
    <mergeCell ref="D753:H753"/>
    <mergeCell ref="I753:K753"/>
    <mergeCell ref="L753:N753"/>
    <mergeCell ref="O753:P753"/>
    <mergeCell ref="D754:H754"/>
    <mergeCell ref="I754:K754"/>
    <mergeCell ref="L754:N754"/>
    <mergeCell ref="O754:P754"/>
    <mergeCell ref="D751:H751"/>
    <mergeCell ref="I751:K751"/>
    <mergeCell ref="L751:N751"/>
    <mergeCell ref="O751:P751"/>
    <mergeCell ref="D752:H752"/>
    <mergeCell ref="I752:K752"/>
    <mergeCell ref="L752:N752"/>
    <mergeCell ref="O752:P752"/>
    <mergeCell ref="D749:H749"/>
    <mergeCell ref="I749:K749"/>
    <mergeCell ref="L749:N749"/>
    <mergeCell ref="O749:P749"/>
    <mergeCell ref="D750:H750"/>
    <mergeCell ref="I750:K750"/>
    <mergeCell ref="L750:N750"/>
    <mergeCell ref="O750:P750"/>
    <mergeCell ref="D747:H747"/>
    <mergeCell ref="I747:K747"/>
    <mergeCell ref="L747:N747"/>
    <mergeCell ref="O747:P747"/>
    <mergeCell ref="D748:H748"/>
    <mergeCell ref="I748:K748"/>
    <mergeCell ref="L748:N748"/>
    <mergeCell ref="O748:P748"/>
    <mergeCell ref="D745:H745"/>
    <mergeCell ref="I745:K745"/>
    <mergeCell ref="L745:N745"/>
    <mergeCell ref="O745:P745"/>
    <mergeCell ref="D746:H746"/>
    <mergeCell ref="I746:K746"/>
    <mergeCell ref="L746:N746"/>
    <mergeCell ref="O746:P746"/>
    <mergeCell ref="D743:H743"/>
    <mergeCell ref="I743:K743"/>
    <mergeCell ref="L743:N743"/>
    <mergeCell ref="O743:P743"/>
    <mergeCell ref="D744:H744"/>
    <mergeCell ref="I744:K744"/>
    <mergeCell ref="L744:N744"/>
    <mergeCell ref="O744:P744"/>
    <mergeCell ref="D741:H741"/>
    <mergeCell ref="I741:K741"/>
    <mergeCell ref="L741:N741"/>
    <mergeCell ref="O741:P741"/>
    <mergeCell ref="D742:H742"/>
    <mergeCell ref="I742:K742"/>
    <mergeCell ref="L742:N742"/>
    <mergeCell ref="O742:P742"/>
    <mergeCell ref="D739:H739"/>
    <mergeCell ref="I739:K739"/>
    <mergeCell ref="L739:N739"/>
    <mergeCell ref="O739:P739"/>
    <mergeCell ref="D740:H740"/>
    <mergeCell ref="I740:K740"/>
    <mergeCell ref="L740:N740"/>
    <mergeCell ref="O740:P740"/>
    <mergeCell ref="D737:H737"/>
    <mergeCell ref="I737:K737"/>
    <mergeCell ref="L737:N737"/>
    <mergeCell ref="O737:P737"/>
    <mergeCell ref="D738:H738"/>
    <mergeCell ref="I738:K738"/>
    <mergeCell ref="L738:N738"/>
    <mergeCell ref="O738:P738"/>
    <mergeCell ref="D735:H735"/>
    <mergeCell ref="I735:K735"/>
    <mergeCell ref="L735:N735"/>
    <mergeCell ref="O735:P735"/>
    <mergeCell ref="D736:H736"/>
    <mergeCell ref="I736:K736"/>
    <mergeCell ref="L736:N736"/>
    <mergeCell ref="O736:P736"/>
    <mergeCell ref="D733:H733"/>
    <mergeCell ref="I733:K733"/>
    <mergeCell ref="L733:N733"/>
    <mergeCell ref="O733:P733"/>
    <mergeCell ref="D734:H734"/>
    <mergeCell ref="I734:K734"/>
    <mergeCell ref="L734:N734"/>
    <mergeCell ref="O734:P734"/>
    <mergeCell ref="D731:H731"/>
    <mergeCell ref="I731:K731"/>
    <mergeCell ref="L731:N731"/>
    <mergeCell ref="O731:P731"/>
    <mergeCell ref="D732:H732"/>
    <mergeCell ref="I732:K732"/>
    <mergeCell ref="L732:N732"/>
    <mergeCell ref="O732:P732"/>
    <mergeCell ref="D729:H729"/>
    <mergeCell ref="I729:K729"/>
    <mergeCell ref="L729:N729"/>
    <mergeCell ref="O729:P729"/>
    <mergeCell ref="D730:H730"/>
    <mergeCell ref="I730:K730"/>
    <mergeCell ref="L730:N730"/>
    <mergeCell ref="O730:P730"/>
    <mergeCell ref="D727:H727"/>
    <mergeCell ref="I727:K727"/>
    <mergeCell ref="L727:N727"/>
    <mergeCell ref="O727:P727"/>
    <mergeCell ref="D728:H728"/>
    <mergeCell ref="I728:K728"/>
    <mergeCell ref="L728:N728"/>
    <mergeCell ref="O728:P728"/>
    <mergeCell ref="D725:H725"/>
    <mergeCell ref="I725:K725"/>
    <mergeCell ref="L725:N725"/>
    <mergeCell ref="O725:P725"/>
    <mergeCell ref="D726:H726"/>
    <mergeCell ref="I726:K726"/>
    <mergeCell ref="L726:N726"/>
    <mergeCell ref="O726:P726"/>
    <mergeCell ref="D723:H723"/>
    <mergeCell ref="I723:K723"/>
    <mergeCell ref="L723:N723"/>
    <mergeCell ref="O723:P723"/>
    <mergeCell ref="D724:H724"/>
    <mergeCell ref="I724:K724"/>
    <mergeCell ref="L724:N724"/>
    <mergeCell ref="O724:P724"/>
    <mergeCell ref="D721:H721"/>
    <mergeCell ref="I721:K721"/>
    <mergeCell ref="L721:N721"/>
    <mergeCell ref="O721:P721"/>
    <mergeCell ref="D722:H722"/>
    <mergeCell ref="I722:K722"/>
    <mergeCell ref="L722:N722"/>
    <mergeCell ref="O722:P722"/>
    <mergeCell ref="D719:H719"/>
    <mergeCell ref="I719:K719"/>
    <mergeCell ref="L719:N719"/>
    <mergeCell ref="O719:P719"/>
    <mergeCell ref="D720:H720"/>
    <mergeCell ref="I720:K720"/>
    <mergeCell ref="L720:N720"/>
    <mergeCell ref="O720:P720"/>
    <mergeCell ref="D717:H717"/>
    <mergeCell ref="I717:K717"/>
    <mergeCell ref="L717:N717"/>
    <mergeCell ref="O717:P717"/>
    <mergeCell ref="D718:H718"/>
    <mergeCell ref="I718:K718"/>
    <mergeCell ref="L718:N718"/>
    <mergeCell ref="O718:P718"/>
    <mergeCell ref="D715:H715"/>
    <mergeCell ref="I715:K715"/>
    <mergeCell ref="L715:N715"/>
    <mergeCell ref="O715:P715"/>
    <mergeCell ref="D716:H716"/>
    <mergeCell ref="I716:K716"/>
    <mergeCell ref="L716:N716"/>
    <mergeCell ref="O716:P716"/>
    <mergeCell ref="D713:H713"/>
    <mergeCell ref="I713:K713"/>
    <mergeCell ref="L713:N713"/>
    <mergeCell ref="O713:P713"/>
    <mergeCell ref="D714:H714"/>
    <mergeCell ref="I714:K714"/>
    <mergeCell ref="L714:N714"/>
    <mergeCell ref="O714:P714"/>
    <mergeCell ref="D711:H711"/>
    <mergeCell ref="I711:K711"/>
    <mergeCell ref="L711:N711"/>
    <mergeCell ref="O711:P711"/>
    <mergeCell ref="D712:H712"/>
    <mergeCell ref="I712:K712"/>
    <mergeCell ref="L712:N712"/>
    <mergeCell ref="O712:P712"/>
    <mergeCell ref="D709:H709"/>
    <mergeCell ref="I709:K709"/>
    <mergeCell ref="L709:N709"/>
    <mergeCell ref="O709:P709"/>
    <mergeCell ref="D710:H710"/>
    <mergeCell ref="I710:K710"/>
    <mergeCell ref="L710:N710"/>
    <mergeCell ref="O710:P710"/>
    <mergeCell ref="D707:H707"/>
    <mergeCell ref="I707:K707"/>
    <mergeCell ref="L707:N707"/>
    <mergeCell ref="O707:P707"/>
    <mergeCell ref="D708:H708"/>
    <mergeCell ref="I708:K708"/>
    <mergeCell ref="L708:N708"/>
    <mergeCell ref="O708:P708"/>
    <mergeCell ref="D705:H705"/>
    <mergeCell ref="I705:K705"/>
    <mergeCell ref="L705:N705"/>
    <mergeCell ref="O705:P705"/>
    <mergeCell ref="D706:H706"/>
    <mergeCell ref="I706:K706"/>
    <mergeCell ref="L706:N706"/>
    <mergeCell ref="O706:P706"/>
    <mergeCell ref="D703:H703"/>
    <mergeCell ref="I703:K703"/>
    <mergeCell ref="L703:N703"/>
    <mergeCell ref="O703:P703"/>
    <mergeCell ref="D704:H704"/>
    <mergeCell ref="I704:K704"/>
    <mergeCell ref="L704:N704"/>
    <mergeCell ref="O704:P704"/>
    <mergeCell ref="D701:H701"/>
    <mergeCell ref="I701:K701"/>
    <mergeCell ref="L701:N701"/>
    <mergeCell ref="O701:P701"/>
    <mergeCell ref="D702:H702"/>
    <mergeCell ref="I702:K702"/>
    <mergeCell ref="L702:N702"/>
    <mergeCell ref="O702:P702"/>
    <mergeCell ref="D699:H699"/>
    <mergeCell ref="I699:K699"/>
    <mergeCell ref="L699:N699"/>
    <mergeCell ref="O699:P699"/>
    <mergeCell ref="D700:H700"/>
    <mergeCell ref="I700:K700"/>
    <mergeCell ref="L700:N700"/>
    <mergeCell ref="O700:P700"/>
    <mergeCell ref="D697:H697"/>
    <mergeCell ref="I697:K697"/>
    <mergeCell ref="L697:N697"/>
    <mergeCell ref="O697:P697"/>
    <mergeCell ref="D698:H698"/>
    <mergeCell ref="I698:K698"/>
    <mergeCell ref="L698:N698"/>
    <mergeCell ref="O698:P698"/>
    <mergeCell ref="D695:H695"/>
    <mergeCell ref="I695:K695"/>
    <mergeCell ref="L695:N695"/>
    <mergeCell ref="O695:P695"/>
    <mergeCell ref="D696:H696"/>
    <mergeCell ref="I696:K696"/>
    <mergeCell ref="L696:N696"/>
    <mergeCell ref="O696:P696"/>
    <mergeCell ref="D693:H693"/>
    <mergeCell ref="I693:K693"/>
    <mergeCell ref="L693:N693"/>
    <mergeCell ref="O693:P693"/>
    <mergeCell ref="D694:H694"/>
    <mergeCell ref="I694:K694"/>
    <mergeCell ref="L694:N694"/>
    <mergeCell ref="O694:P694"/>
    <mergeCell ref="D691:H691"/>
    <mergeCell ref="I691:K691"/>
    <mergeCell ref="L691:N691"/>
    <mergeCell ref="O691:P691"/>
    <mergeCell ref="D692:H692"/>
    <mergeCell ref="I692:K692"/>
    <mergeCell ref="L692:N692"/>
    <mergeCell ref="O692:P692"/>
    <mergeCell ref="D689:H689"/>
    <mergeCell ref="I689:K689"/>
    <mergeCell ref="L689:N689"/>
    <mergeCell ref="O689:P689"/>
    <mergeCell ref="D690:H690"/>
    <mergeCell ref="I690:K690"/>
    <mergeCell ref="L690:N690"/>
    <mergeCell ref="O690:P690"/>
    <mergeCell ref="D687:H687"/>
    <mergeCell ref="I687:K687"/>
    <mergeCell ref="L687:N687"/>
    <mergeCell ref="O687:P687"/>
    <mergeCell ref="D688:H688"/>
    <mergeCell ref="I688:K688"/>
    <mergeCell ref="L688:N688"/>
    <mergeCell ref="O688:P688"/>
    <mergeCell ref="D685:H685"/>
    <mergeCell ref="I685:K685"/>
    <mergeCell ref="L685:N685"/>
    <mergeCell ref="O685:P685"/>
    <mergeCell ref="D686:H686"/>
    <mergeCell ref="I686:K686"/>
    <mergeCell ref="L686:N686"/>
    <mergeCell ref="O686:P686"/>
    <mergeCell ref="D683:H683"/>
    <mergeCell ref="I683:K683"/>
    <mergeCell ref="L683:N683"/>
    <mergeCell ref="O683:P683"/>
    <mergeCell ref="D684:H684"/>
    <mergeCell ref="I684:K684"/>
    <mergeCell ref="L684:N684"/>
    <mergeCell ref="O684:P684"/>
    <mergeCell ref="D681:H681"/>
    <mergeCell ref="I681:K681"/>
    <mergeCell ref="L681:N681"/>
    <mergeCell ref="O681:P681"/>
    <mergeCell ref="D682:H682"/>
    <mergeCell ref="I682:K682"/>
    <mergeCell ref="L682:N682"/>
    <mergeCell ref="O682:P682"/>
    <mergeCell ref="D679:H679"/>
    <mergeCell ref="I679:K679"/>
    <mergeCell ref="L679:N679"/>
    <mergeCell ref="O679:P679"/>
    <mergeCell ref="D680:H680"/>
    <mergeCell ref="I680:K680"/>
    <mergeCell ref="L680:N680"/>
    <mergeCell ref="O680:P680"/>
    <mergeCell ref="D677:H677"/>
    <mergeCell ref="I677:K677"/>
    <mergeCell ref="L677:N677"/>
    <mergeCell ref="O677:P677"/>
    <mergeCell ref="D678:H678"/>
    <mergeCell ref="I678:K678"/>
    <mergeCell ref="L678:N678"/>
    <mergeCell ref="O678:P678"/>
    <mergeCell ref="D675:H675"/>
    <mergeCell ref="I675:K675"/>
    <mergeCell ref="L675:N675"/>
    <mergeCell ref="O675:P675"/>
    <mergeCell ref="D676:H676"/>
    <mergeCell ref="I676:K676"/>
    <mergeCell ref="L676:N676"/>
    <mergeCell ref="O676:P676"/>
    <mergeCell ref="D673:H673"/>
    <mergeCell ref="I673:K673"/>
    <mergeCell ref="L673:N673"/>
    <mergeCell ref="O673:P673"/>
    <mergeCell ref="D674:H674"/>
    <mergeCell ref="I674:K674"/>
    <mergeCell ref="L674:N674"/>
    <mergeCell ref="O674:P674"/>
    <mergeCell ref="D671:H671"/>
    <mergeCell ref="I671:K671"/>
    <mergeCell ref="L671:N671"/>
    <mergeCell ref="O671:P671"/>
    <mergeCell ref="D672:H672"/>
    <mergeCell ref="I672:K672"/>
    <mergeCell ref="L672:N672"/>
    <mergeCell ref="O672:P672"/>
    <mergeCell ref="C669:H669"/>
    <mergeCell ref="I669:K669"/>
    <mergeCell ref="L669:N669"/>
    <mergeCell ref="O669:P669"/>
    <mergeCell ref="C670:H670"/>
    <mergeCell ref="I670:K670"/>
    <mergeCell ref="L670:N670"/>
    <mergeCell ref="O670:P670"/>
    <mergeCell ref="D667:H667"/>
    <mergeCell ref="I667:K667"/>
    <mergeCell ref="L667:N667"/>
    <mergeCell ref="O667:P667"/>
    <mergeCell ref="D668:H668"/>
    <mergeCell ref="I668:K668"/>
    <mergeCell ref="L668:N668"/>
    <mergeCell ref="O668:P668"/>
    <mergeCell ref="D665:H665"/>
    <mergeCell ref="I665:K665"/>
    <mergeCell ref="L665:N665"/>
    <mergeCell ref="O665:P665"/>
    <mergeCell ref="D666:H666"/>
    <mergeCell ref="I666:K666"/>
    <mergeCell ref="L666:N666"/>
    <mergeCell ref="O666:P666"/>
    <mergeCell ref="D663:H663"/>
    <mergeCell ref="I663:K663"/>
    <mergeCell ref="L663:N663"/>
    <mergeCell ref="O663:P663"/>
    <mergeCell ref="D664:H664"/>
    <mergeCell ref="I664:K664"/>
    <mergeCell ref="L664:N664"/>
    <mergeCell ref="O664:P664"/>
    <mergeCell ref="D661:H661"/>
    <mergeCell ref="I661:K661"/>
    <mergeCell ref="L661:N661"/>
    <mergeCell ref="O661:P661"/>
    <mergeCell ref="D662:H662"/>
    <mergeCell ref="I662:K662"/>
    <mergeCell ref="L662:N662"/>
    <mergeCell ref="O662:P662"/>
    <mergeCell ref="D659:H659"/>
    <mergeCell ref="I659:K659"/>
    <mergeCell ref="L659:N659"/>
    <mergeCell ref="O659:P659"/>
    <mergeCell ref="D660:H660"/>
    <mergeCell ref="I660:K660"/>
    <mergeCell ref="L660:N660"/>
    <mergeCell ref="O660:P660"/>
    <mergeCell ref="D657:H657"/>
    <mergeCell ref="I657:K657"/>
    <mergeCell ref="L657:N657"/>
    <mergeCell ref="O657:P657"/>
    <mergeCell ref="D658:H658"/>
    <mergeCell ref="I658:K658"/>
    <mergeCell ref="L658:N658"/>
    <mergeCell ref="O658:P658"/>
    <mergeCell ref="D655:H655"/>
    <mergeCell ref="I655:K655"/>
    <mergeCell ref="L655:N655"/>
    <mergeCell ref="O655:P655"/>
    <mergeCell ref="D656:H656"/>
    <mergeCell ref="I656:K656"/>
    <mergeCell ref="L656:N656"/>
    <mergeCell ref="O656:P656"/>
    <mergeCell ref="D653:H653"/>
    <mergeCell ref="I653:K653"/>
    <mergeCell ref="L653:N653"/>
    <mergeCell ref="O653:P653"/>
    <mergeCell ref="D654:H654"/>
    <mergeCell ref="I654:K654"/>
    <mergeCell ref="L654:N654"/>
    <mergeCell ref="O654:P654"/>
    <mergeCell ref="D651:H651"/>
    <mergeCell ref="I651:K651"/>
    <mergeCell ref="L651:N651"/>
    <mergeCell ref="O651:P651"/>
    <mergeCell ref="D652:H652"/>
    <mergeCell ref="I652:K652"/>
    <mergeCell ref="L652:N652"/>
    <mergeCell ref="O652:P652"/>
    <mergeCell ref="D649:H649"/>
    <mergeCell ref="I649:K649"/>
    <mergeCell ref="L649:N649"/>
    <mergeCell ref="O649:P649"/>
    <mergeCell ref="D650:H650"/>
    <mergeCell ref="I650:K650"/>
    <mergeCell ref="L650:N650"/>
    <mergeCell ref="O650:P650"/>
    <mergeCell ref="D647:H647"/>
    <mergeCell ref="I647:K647"/>
    <mergeCell ref="L647:N647"/>
    <mergeCell ref="O647:P647"/>
    <mergeCell ref="D648:H648"/>
    <mergeCell ref="I648:K648"/>
    <mergeCell ref="L648:N648"/>
    <mergeCell ref="O648:P648"/>
    <mergeCell ref="D645:H645"/>
    <mergeCell ref="I645:K645"/>
    <mergeCell ref="L645:N645"/>
    <mergeCell ref="O645:P645"/>
    <mergeCell ref="D646:H646"/>
    <mergeCell ref="I646:K646"/>
    <mergeCell ref="L646:N646"/>
    <mergeCell ref="O646:P646"/>
    <mergeCell ref="D643:H643"/>
    <mergeCell ref="I643:K643"/>
    <mergeCell ref="L643:N643"/>
    <mergeCell ref="O643:P643"/>
    <mergeCell ref="D644:H644"/>
    <mergeCell ref="I644:K644"/>
    <mergeCell ref="L644:N644"/>
    <mergeCell ref="O644:P644"/>
    <mergeCell ref="D641:H641"/>
    <mergeCell ref="I641:K641"/>
    <mergeCell ref="L641:N641"/>
    <mergeCell ref="O641:P641"/>
    <mergeCell ref="D642:H642"/>
    <mergeCell ref="I642:K642"/>
    <mergeCell ref="L642:N642"/>
    <mergeCell ref="O642:P642"/>
    <mergeCell ref="D639:H639"/>
    <mergeCell ref="I639:K639"/>
    <mergeCell ref="L639:N639"/>
    <mergeCell ref="O639:P639"/>
    <mergeCell ref="D640:H640"/>
    <mergeCell ref="I640:K640"/>
    <mergeCell ref="L640:N640"/>
    <mergeCell ref="O640:P640"/>
    <mergeCell ref="D637:H637"/>
    <mergeCell ref="I637:K637"/>
    <mergeCell ref="L637:N637"/>
    <mergeCell ref="O637:P637"/>
    <mergeCell ref="D638:H638"/>
    <mergeCell ref="I638:K638"/>
    <mergeCell ref="L638:N638"/>
    <mergeCell ref="O638:P638"/>
    <mergeCell ref="D635:H635"/>
    <mergeCell ref="I635:K635"/>
    <mergeCell ref="L635:N635"/>
    <mergeCell ref="O635:P635"/>
    <mergeCell ref="D636:H636"/>
    <mergeCell ref="I636:K636"/>
    <mergeCell ref="L636:N636"/>
    <mergeCell ref="O636:P636"/>
    <mergeCell ref="D633:H633"/>
    <mergeCell ref="I633:K633"/>
    <mergeCell ref="L633:N633"/>
    <mergeCell ref="O633:P633"/>
    <mergeCell ref="D634:H634"/>
    <mergeCell ref="I634:K634"/>
    <mergeCell ref="L634:N634"/>
    <mergeCell ref="O634:P634"/>
    <mergeCell ref="D631:H631"/>
    <mergeCell ref="I631:K631"/>
    <mergeCell ref="L631:N631"/>
    <mergeCell ref="O631:P631"/>
    <mergeCell ref="D632:H632"/>
    <mergeCell ref="I632:K632"/>
    <mergeCell ref="L632:N632"/>
    <mergeCell ref="O632:P632"/>
    <mergeCell ref="D629:H629"/>
    <mergeCell ref="I629:K629"/>
    <mergeCell ref="L629:N629"/>
    <mergeCell ref="O629:P629"/>
    <mergeCell ref="D630:H630"/>
    <mergeCell ref="I630:K630"/>
    <mergeCell ref="L630:N630"/>
    <mergeCell ref="O630:P630"/>
    <mergeCell ref="D627:H627"/>
    <mergeCell ref="I627:K627"/>
    <mergeCell ref="L627:N627"/>
    <mergeCell ref="O627:P627"/>
    <mergeCell ref="D628:H628"/>
    <mergeCell ref="I628:K628"/>
    <mergeCell ref="L628:N628"/>
    <mergeCell ref="O628:P628"/>
    <mergeCell ref="D625:H625"/>
    <mergeCell ref="I625:K625"/>
    <mergeCell ref="L625:N625"/>
    <mergeCell ref="O625:P625"/>
    <mergeCell ref="D626:H626"/>
    <mergeCell ref="I626:K626"/>
    <mergeCell ref="L626:N626"/>
    <mergeCell ref="O626:P626"/>
    <mergeCell ref="D623:H623"/>
    <mergeCell ref="I623:K623"/>
    <mergeCell ref="L623:N623"/>
    <mergeCell ref="O623:P623"/>
    <mergeCell ref="D624:H624"/>
    <mergeCell ref="I624:K624"/>
    <mergeCell ref="L624:N624"/>
    <mergeCell ref="O624:P624"/>
    <mergeCell ref="D621:H621"/>
    <mergeCell ref="I621:K621"/>
    <mergeCell ref="L621:N621"/>
    <mergeCell ref="O621:P621"/>
    <mergeCell ref="D622:H622"/>
    <mergeCell ref="I622:K622"/>
    <mergeCell ref="L622:N622"/>
    <mergeCell ref="O622:P622"/>
    <mergeCell ref="D619:H619"/>
    <mergeCell ref="I619:K619"/>
    <mergeCell ref="L619:N619"/>
    <mergeCell ref="O619:P619"/>
    <mergeCell ref="D620:H620"/>
    <mergeCell ref="I620:K620"/>
    <mergeCell ref="L620:N620"/>
    <mergeCell ref="O620:P620"/>
    <mergeCell ref="D617:H617"/>
    <mergeCell ref="I617:K617"/>
    <mergeCell ref="L617:N617"/>
    <mergeCell ref="O617:P617"/>
    <mergeCell ref="D618:H618"/>
    <mergeCell ref="I618:K618"/>
    <mergeCell ref="L618:N618"/>
    <mergeCell ref="O618:P618"/>
    <mergeCell ref="D615:H615"/>
    <mergeCell ref="I615:K615"/>
    <mergeCell ref="L615:N615"/>
    <mergeCell ref="O615:P615"/>
    <mergeCell ref="D616:H616"/>
    <mergeCell ref="I616:K616"/>
    <mergeCell ref="L616:N616"/>
    <mergeCell ref="O616:P616"/>
    <mergeCell ref="D613:H613"/>
    <mergeCell ref="I613:K613"/>
    <mergeCell ref="L613:N613"/>
    <mergeCell ref="O613:P613"/>
    <mergeCell ref="D614:H614"/>
    <mergeCell ref="I614:K614"/>
    <mergeCell ref="L614:N614"/>
    <mergeCell ref="O614:P614"/>
    <mergeCell ref="D611:H611"/>
    <mergeCell ref="I611:K611"/>
    <mergeCell ref="L611:N611"/>
    <mergeCell ref="O611:P611"/>
    <mergeCell ref="D612:H612"/>
    <mergeCell ref="I612:K612"/>
    <mergeCell ref="L612:N612"/>
    <mergeCell ref="O612:P612"/>
    <mergeCell ref="D609:H609"/>
    <mergeCell ref="I609:K609"/>
    <mergeCell ref="L609:N609"/>
    <mergeCell ref="O609:P609"/>
    <mergeCell ref="D610:H610"/>
    <mergeCell ref="I610:K610"/>
    <mergeCell ref="L610:N610"/>
    <mergeCell ref="O610:P610"/>
    <mergeCell ref="C607:H607"/>
    <mergeCell ref="I607:K607"/>
    <mergeCell ref="L607:N607"/>
    <mergeCell ref="O607:P607"/>
    <mergeCell ref="D608:H608"/>
    <mergeCell ref="I608:K608"/>
    <mergeCell ref="L608:N608"/>
    <mergeCell ref="O608:P608"/>
    <mergeCell ref="B605:H605"/>
    <mergeCell ref="I605:K605"/>
    <mergeCell ref="L605:N605"/>
    <mergeCell ref="O605:P605"/>
    <mergeCell ref="B606:H606"/>
    <mergeCell ref="I606:K606"/>
    <mergeCell ref="L606:N606"/>
    <mergeCell ref="O606:P606"/>
    <mergeCell ref="D603:H603"/>
    <mergeCell ref="I603:K603"/>
    <mergeCell ref="L603:N603"/>
    <mergeCell ref="O603:P603"/>
    <mergeCell ref="C604:H604"/>
    <mergeCell ref="I604:K604"/>
    <mergeCell ref="L604:N604"/>
    <mergeCell ref="O604:P604"/>
    <mergeCell ref="D601:H601"/>
    <mergeCell ref="I601:K601"/>
    <mergeCell ref="L601:N601"/>
    <mergeCell ref="O601:P601"/>
    <mergeCell ref="D602:H602"/>
    <mergeCell ref="I602:K602"/>
    <mergeCell ref="L602:N602"/>
    <mergeCell ref="O602:P602"/>
    <mergeCell ref="D599:H599"/>
    <mergeCell ref="I599:K599"/>
    <mergeCell ref="L599:N599"/>
    <mergeCell ref="O599:P599"/>
    <mergeCell ref="D600:H600"/>
    <mergeCell ref="I600:K600"/>
    <mergeCell ref="L600:N600"/>
    <mergeCell ref="O600:P600"/>
    <mergeCell ref="D597:H597"/>
    <mergeCell ref="I597:K597"/>
    <mergeCell ref="L597:N597"/>
    <mergeCell ref="O597:P597"/>
    <mergeCell ref="D598:H598"/>
    <mergeCell ref="I598:K598"/>
    <mergeCell ref="L598:N598"/>
    <mergeCell ref="O598:P598"/>
    <mergeCell ref="D595:H595"/>
    <mergeCell ref="I595:K595"/>
    <mergeCell ref="L595:N595"/>
    <mergeCell ref="O595:P595"/>
    <mergeCell ref="D596:H596"/>
    <mergeCell ref="I596:K596"/>
    <mergeCell ref="L596:N596"/>
    <mergeCell ref="O596:P596"/>
    <mergeCell ref="D593:H593"/>
    <mergeCell ref="I593:K593"/>
    <mergeCell ref="L593:N593"/>
    <mergeCell ref="O593:P593"/>
    <mergeCell ref="D594:H594"/>
    <mergeCell ref="I594:K594"/>
    <mergeCell ref="L594:N594"/>
    <mergeCell ref="O594:P594"/>
    <mergeCell ref="D591:H591"/>
    <mergeCell ref="I591:K591"/>
    <mergeCell ref="L591:N591"/>
    <mergeCell ref="O591:P591"/>
    <mergeCell ref="D592:H592"/>
    <mergeCell ref="I592:K592"/>
    <mergeCell ref="L592:N592"/>
    <mergeCell ref="O592:P592"/>
    <mergeCell ref="D589:H589"/>
    <mergeCell ref="I589:K589"/>
    <mergeCell ref="L589:N589"/>
    <mergeCell ref="O589:P589"/>
    <mergeCell ref="D590:H590"/>
    <mergeCell ref="I590:K590"/>
    <mergeCell ref="L590:N590"/>
    <mergeCell ref="O590:P590"/>
    <mergeCell ref="D587:H587"/>
    <mergeCell ref="I587:K587"/>
    <mergeCell ref="L587:N587"/>
    <mergeCell ref="O587:P587"/>
    <mergeCell ref="D588:H588"/>
    <mergeCell ref="I588:K588"/>
    <mergeCell ref="L588:N588"/>
    <mergeCell ref="O588:P588"/>
    <mergeCell ref="D585:H585"/>
    <mergeCell ref="I585:K585"/>
    <mergeCell ref="L585:N585"/>
    <mergeCell ref="O585:P585"/>
    <mergeCell ref="D586:H586"/>
    <mergeCell ref="I586:K586"/>
    <mergeCell ref="L586:N586"/>
    <mergeCell ref="O586:P586"/>
    <mergeCell ref="D583:H583"/>
    <mergeCell ref="I583:K583"/>
    <mergeCell ref="L583:N583"/>
    <mergeCell ref="O583:P583"/>
    <mergeCell ref="D584:H584"/>
    <mergeCell ref="I584:K584"/>
    <mergeCell ref="L584:N584"/>
    <mergeCell ref="O584:P584"/>
    <mergeCell ref="D581:H581"/>
    <mergeCell ref="I581:K581"/>
    <mergeCell ref="L581:N581"/>
    <mergeCell ref="O581:P581"/>
    <mergeCell ref="D582:H582"/>
    <mergeCell ref="I582:K582"/>
    <mergeCell ref="L582:N582"/>
    <mergeCell ref="O582:P582"/>
    <mergeCell ref="D579:H579"/>
    <mergeCell ref="I579:K579"/>
    <mergeCell ref="L579:N579"/>
    <mergeCell ref="O579:P579"/>
    <mergeCell ref="D580:H580"/>
    <mergeCell ref="I580:K580"/>
    <mergeCell ref="L580:N580"/>
    <mergeCell ref="O580:P580"/>
    <mergeCell ref="D577:H577"/>
    <mergeCell ref="I577:K577"/>
    <mergeCell ref="L577:N577"/>
    <mergeCell ref="O577:P577"/>
    <mergeCell ref="D578:H578"/>
    <mergeCell ref="I578:K578"/>
    <mergeCell ref="L578:N578"/>
    <mergeCell ref="O578:P578"/>
    <mergeCell ref="D575:H575"/>
    <mergeCell ref="I575:K575"/>
    <mergeCell ref="L575:N575"/>
    <mergeCell ref="O575:P575"/>
    <mergeCell ref="D576:H576"/>
    <mergeCell ref="I576:K576"/>
    <mergeCell ref="L576:N576"/>
    <mergeCell ref="O576:P576"/>
    <mergeCell ref="D573:H573"/>
    <mergeCell ref="I573:K573"/>
    <mergeCell ref="L573:N573"/>
    <mergeCell ref="O573:P573"/>
    <mergeCell ref="D574:H574"/>
    <mergeCell ref="I574:K574"/>
    <mergeCell ref="L574:N574"/>
    <mergeCell ref="O574:P574"/>
    <mergeCell ref="D571:H571"/>
    <mergeCell ref="I571:K571"/>
    <mergeCell ref="L571:N571"/>
    <mergeCell ref="O571:P571"/>
    <mergeCell ref="D572:H572"/>
    <mergeCell ref="I572:K572"/>
    <mergeCell ref="L572:N572"/>
    <mergeCell ref="O572:P572"/>
    <mergeCell ref="D569:H569"/>
    <mergeCell ref="I569:K569"/>
    <mergeCell ref="L569:N569"/>
    <mergeCell ref="O569:P569"/>
    <mergeCell ref="D570:H570"/>
    <mergeCell ref="I570:K570"/>
    <mergeCell ref="L570:N570"/>
    <mergeCell ref="O570:P570"/>
    <mergeCell ref="D567:H567"/>
    <mergeCell ref="I567:K567"/>
    <mergeCell ref="L567:N567"/>
    <mergeCell ref="O567:P567"/>
    <mergeCell ref="D568:H568"/>
    <mergeCell ref="I568:K568"/>
    <mergeCell ref="L568:N568"/>
    <mergeCell ref="O568:P568"/>
    <mergeCell ref="D565:H565"/>
    <mergeCell ref="I565:K565"/>
    <mergeCell ref="L565:N565"/>
    <mergeCell ref="O565:P565"/>
    <mergeCell ref="D566:H566"/>
    <mergeCell ref="I566:K566"/>
    <mergeCell ref="L566:N566"/>
    <mergeCell ref="O566:P566"/>
    <mergeCell ref="D563:H563"/>
    <mergeCell ref="I563:K563"/>
    <mergeCell ref="L563:N563"/>
    <mergeCell ref="O563:P563"/>
    <mergeCell ref="D564:H564"/>
    <mergeCell ref="I564:K564"/>
    <mergeCell ref="L564:N564"/>
    <mergeCell ref="O564:P564"/>
    <mergeCell ref="D561:H561"/>
    <mergeCell ref="I561:K561"/>
    <mergeCell ref="L561:N561"/>
    <mergeCell ref="O561:P561"/>
    <mergeCell ref="D562:H562"/>
    <mergeCell ref="I562:K562"/>
    <mergeCell ref="L562:N562"/>
    <mergeCell ref="O562:P562"/>
    <mergeCell ref="D559:H559"/>
    <mergeCell ref="I559:K559"/>
    <mergeCell ref="L559:N559"/>
    <mergeCell ref="O559:P559"/>
    <mergeCell ref="D560:H560"/>
    <mergeCell ref="I560:K560"/>
    <mergeCell ref="L560:N560"/>
    <mergeCell ref="O560:P560"/>
    <mergeCell ref="D557:H557"/>
    <mergeCell ref="I557:K557"/>
    <mergeCell ref="L557:N557"/>
    <mergeCell ref="O557:P557"/>
    <mergeCell ref="D558:H558"/>
    <mergeCell ref="I558:K558"/>
    <mergeCell ref="L558:N558"/>
    <mergeCell ref="O558:P558"/>
    <mergeCell ref="D555:H555"/>
    <mergeCell ref="I555:K555"/>
    <mergeCell ref="L555:N555"/>
    <mergeCell ref="O555:P555"/>
    <mergeCell ref="D556:H556"/>
    <mergeCell ref="I556:K556"/>
    <mergeCell ref="L556:N556"/>
    <mergeCell ref="O556:P556"/>
    <mergeCell ref="D553:H553"/>
    <mergeCell ref="I553:K553"/>
    <mergeCell ref="L553:N553"/>
    <mergeCell ref="O553:P553"/>
    <mergeCell ref="D554:H554"/>
    <mergeCell ref="I554:K554"/>
    <mergeCell ref="L554:N554"/>
    <mergeCell ref="O554:P554"/>
    <mergeCell ref="D551:H551"/>
    <mergeCell ref="I551:K551"/>
    <mergeCell ref="L551:N551"/>
    <mergeCell ref="O551:P551"/>
    <mergeCell ref="D552:H552"/>
    <mergeCell ref="I552:K552"/>
    <mergeCell ref="L552:N552"/>
    <mergeCell ref="O552:P552"/>
    <mergeCell ref="D549:H549"/>
    <mergeCell ref="I549:K549"/>
    <mergeCell ref="L549:N549"/>
    <mergeCell ref="O549:P549"/>
    <mergeCell ref="D550:H550"/>
    <mergeCell ref="I550:K550"/>
    <mergeCell ref="L550:N550"/>
    <mergeCell ref="O550:P550"/>
    <mergeCell ref="D547:H547"/>
    <mergeCell ref="I547:K547"/>
    <mergeCell ref="L547:N547"/>
    <mergeCell ref="O547:P547"/>
    <mergeCell ref="D548:H548"/>
    <mergeCell ref="I548:K548"/>
    <mergeCell ref="L548:N548"/>
    <mergeCell ref="O548:P548"/>
    <mergeCell ref="D545:H545"/>
    <mergeCell ref="I545:K545"/>
    <mergeCell ref="L545:N545"/>
    <mergeCell ref="O545:P545"/>
    <mergeCell ref="D546:H546"/>
    <mergeCell ref="I546:K546"/>
    <mergeCell ref="L546:N546"/>
    <mergeCell ref="O546:P546"/>
    <mergeCell ref="D543:H543"/>
    <mergeCell ref="I543:K543"/>
    <mergeCell ref="L543:N543"/>
    <mergeCell ref="O543:P543"/>
    <mergeCell ref="D544:H544"/>
    <mergeCell ref="I544:K544"/>
    <mergeCell ref="L544:N544"/>
    <mergeCell ref="O544:P544"/>
    <mergeCell ref="D541:H541"/>
    <mergeCell ref="I541:K541"/>
    <mergeCell ref="L541:N541"/>
    <mergeCell ref="O541:P541"/>
    <mergeCell ref="D542:H542"/>
    <mergeCell ref="I542:K542"/>
    <mergeCell ref="L542:N542"/>
    <mergeCell ref="O542:P542"/>
    <mergeCell ref="D539:H539"/>
    <mergeCell ref="I539:K539"/>
    <mergeCell ref="L539:N539"/>
    <mergeCell ref="O539:P539"/>
    <mergeCell ref="D540:H540"/>
    <mergeCell ref="I540:K540"/>
    <mergeCell ref="L540:N540"/>
    <mergeCell ref="O540:P540"/>
    <mergeCell ref="D537:H537"/>
    <mergeCell ref="I537:K537"/>
    <mergeCell ref="L537:N537"/>
    <mergeCell ref="O537:P537"/>
    <mergeCell ref="D538:H538"/>
    <mergeCell ref="I538:K538"/>
    <mergeCell ref="L538:N538"/>
    <mergeCell ref="O538:P538"/>
    <mergeCell ref="D535:H535"/>
    <mergeCell ref="I535:K535"/>
    <mergeCell ref="L535:N535"/>
    <mergeCell ref="O535:P535"/>
    <mergeCell ref="D536:H536"/>
    <mergeCell ref="I536:K536"/>
    <mergeCell ref="L536:N536"/>
    <mergeCell ref="O536:P536"/>
    <mergeCell ref="D533:H533"/>
    <mergeCell ref="I533:K533"/>
    <mergeCell ref="L533:N533"/>
    <mergeCell ref="O533:P533"/>
    <mergeCell ref="D534:H534"/>
    <mergeCell ref="I534:K534"/>
    <mergeCell ref="L534:N534"/>
    <mergeCell ref="O534:P534"/>
    <mergeCell ref="D531:H531"/>
    <mergeCell ref="I531:K531"/>
    <mergeCell ref="L531:N531"/>
    <mergeCell ref="O531:P531"/>
    <mergeCell ref="D532:H532"/>
    <mergeCell ref="I532:K532"/>
    <mergeCell ref="L532:N532"/>
    <mergeCell ref="O532:P532"/>
    <mergeCell ref="D529:H529"/>
    <mergeCell ref="I529:K529"/>
    <mergeCell ref="L529:N529"/>
    <mergeCell ref="O529:P529"/>
    <mergeCell ref="D530:H530"/>
    <mergeCell ref="I530:K530"/>
    <mergeCell ref="L530:N530"/>
    <mergeCell ref="O530:P530"/>
    <mergeCell ref="D527:H527"/>
    <mergeCell ref="I527:K527"/>
    <mergeCell ref="L527:N527"/>
    <mergeCell ref="O527:P527"/>
    <mergeCell ref="D528:H528"/>
    <mergeCell ref="I528:K528"/>
    <mergeCell ref="L528:N528"/>
    <mergeCell ref="O528:P528"/>
    <mergeCell ref="D525:H525"/>
    <mergeCell ref="I525:K525"/>
    <mergeCell ref="L525:N525"/>
    <mergeCell ref="O525:P525"/>
    <mergeCell ref="D526:H526"/>
    <mergeCell ref="I526:K526"/>
    <mergeCell ref="L526:N526"/>
    <mergeCell ref="O526:P526"/>
    <mergeCell ref="D523:H523"/>
    <mergeCell ref="I523:K523"/>
    <mergeCell ref="L523:N523"/>
    <mergeCell ref="O523:P523"/>
    <mergeCell ref="D524:H524"/>
    <mergeCell ref="I524:K524"/>
    <mergeCell ref="L524:N524"/>
    <mergeCell ref="O524:P524"/>
    <mergeCell ref="D521:H521"/>
    <mergeCell ref="I521:K521"/>
    <mergeCell ref="L521:N521"/>
    <mergeCell ref="O521:P521"/>
    <mergeCell ref="D522:H522"/>
    <mergeCell ref="I522:K522"/>
    <mergeCell ref="L522:N522"/>
    <mergeCell ref="O522:P522"/>
    <mergeCell ref="D519:H519"/>
    <mergeCell ref="I519:K519"/>
    <mergeCell ref="L519:N519"/>
    <mergeCell ref="O519:P519"/>
    <mergeCell ref="D520:H520"/>
    <mergeCell ref="I520:K520"/>
    <mergeCell ref="L520:N520"/>
    <mergeCell ref="O520:P520"/>
    <mergeCell ref="D517:H517"/>
    <mergeCell ref="I517:K517"/>
    <mergeCell ref="L517:N517"/>
    <mergeCell ref="O517:P517"/>
    <mergeCell ref="D518:H518"/>
    <mergeCell ref="I518:K518"/>
    <mergeCell ref="L518:N518"/>
    <mergeCell ref="O518:P518"/>
    <mergeCell ref="D515:H515"/>
    <mergeCell ref="I515:K515"/>
    <mergeCell ref="L515:N515"/>
    <mergeCell ref="O515:P515"/>
    <mergeCell ref="D516:H516"/>
    <mergeCell ref="I516:K516"/>
    <mergeCell ref="L516:N516"/>
    <mergeCell ref="O516:P516"/>
    <mergeCell ref="D513:H513"/>
    <mergeCell ref="I513:K513"/>
    <mergeCell ref="L513:N513"/>
    <mergeCell ref="O513:P513"/>
    <mergeCell ref="D514:H514"/>
    <mergeCell ref="I514:K514"/>
    <mergeCell ref="L514:N514"/>
    <mergeCell ref="O514:P514"/>
    <mergeCell ref="D511:H511"/>
    <mergeCell ref="I511:K511"/>
    <mergeCell ref="L511:N511"/>
    <mergeCell ref="O511:P511"/>
    <mergeCell ref="D512:H512"/>
    <mergeCell ref="I512:K512"/>
    <mergeCell ref="L512:N512"/>
    <mergeCell ref="O512:P512"/>
    <mergeCell ref="D509:H509"/>
    <mergeCell ref="I509:K509"/>
    <mergeCell ref="L509:N509"/>
    <mergeCell ref="O509:P509"/>
    <mergeCell ref="D510:H510"/>
    <mergeCell ref="I510:K510"/>
    <mergeCell ref="L510:N510"/>
    <mergeCell ref="O510:P510"/>
    <mergeCell ref="D507:H507"/>
    <mergeCell ref="I507:K507"/>
    <mergeCell ref="L507:N507"/>
    <mergeCell ref="O507:P507"/>
    <mergeCell ref="D508:H508"/>
    <mergeCell ref="I508:K508"/>
    <mergeCell ref="L508:N508"/>
    <mergeCell ref="O508:P508"/>
    <mergeCell ref="D505:H505"/>
    <mergeCell ref="I505:K505"/>
    <mergeCell ref="L505:N505"/>
    <mergeCell ref="O505:P505"/>
    <mergeCell ref="D506:H506"/>
    <mergeCell ref="I506:K506"/>
    <mergeCell ref="L506:N506"/>
    <mergeCell ref="O506:P506"/>
    <mergeCell ref="D503:H503"/>
    <mergeCell ref="I503:K503"/>
    <mergeCell ref="L503:N503"/>
    <mergeCell ref="O503:P503"/>
    <mergeCell ref="D504:H504"/>
    <mergeCell ref="I504:K504"/>
    <mergeCell ref="L504:N504"/>
    <mergeCell ref="O504:P504"/>
    <mergeCell ref="D501:H501"/>
    <mergeCell ref="I501:K501"/>
    <mergeCell ref="L501:N501"/>
    <mergeCell ref="O501:P501"/>
    <mergeCell ref="D502:H502"/>
    <mergeCell ref="I502:K502"/>
    <mergeCell ref="L502:N502"/>
    <mergeCell ref="O502:P502"/>
    <mergeCell ref="D499:H499"/>
    <mergeCell ref="I499:K499"/>
    <mergeCell ref="L499:N499"/>
    <mergeCell ref="O499:P499"/>
    <mergeCell ref="D500:H500"/>
    <mergeCell ref="I500:K500"/>
    <mergeCell ref="L500:N500"/>
    <mergeCell ref="O500:P500"/>
    <mergeCell ref="D497:H497"/>
    <mergeCell ref="I497:K497"/>
    <mergeCell ref="L497:N497"/>
    <mergeCell ref="O497:P497"/>
    <mergeCell ref="D498:H498"/>
    <mergeCell ref="I498:K498"/>
    <mergeCell ref="L498:N498"/>
    <mergeCell ref="O498:P498"/>
    <mergeCell ref="D495:H495"/>
    <mergeCell ref="I495:K495"/>
    <mergeCell ref="L495:N495"/>
    <mergeCell ref="O495:P495"/>
    <mergeCell ref="D496:H496"/>
    <mergeCell ref="I496:K496"/>
    <mergeCell ref="L496:N496"/>
    <mergeCell ref="O496:P496"/>
    <mergeCell ref="D493:H493"/>
    <mergeCell ref="I493:K493"/>
    <mergeCell ref="L493:N493"/>
    <mergeCell ref="O493:P493"/>
    <mergeCell ref="D494:H494"/>
    <mergeCell ref="I494:K494"/>
    <mergeCell ref="L494:N494"/>
    <mergeCell ref="O494:P494"/>
    <mergeCell ref="D491:H491"/>
    <mergeCell ref="I491:K491"/>
    <mergeCell ref="L491:N491"/>
    <mergeCell ref="O491:P491"/>
    <mergeCell ref="D492:H492"/>
    <mergeCell ref="I492:K492"/>
    <mergeCell ref="L492:N492"/>
    <mergeCell ref="O492:P492"/>
    <mergeCell ref="D489:H489"/>
    <mergeCell ref="I489:K489"/>
    <mergeCell ref="L489:N489"/>
    <mergeCell ref="O489:P489"/>
    <mergeCell ref="D490:H490"/>
    <mergeCell ref="I490:K490"/>
    <mergeCell ref="L490:N490"/>
    <mergeCell ref="O490:P490"/>
    <mergeCell ref="C487:H487"/>
    <mergeCell ref="I487:K487"/>
    <mergeCell ref="L487:N487"/>
    <mergeCell ref="O487:P487"/>
    <mergeCell ref="D488:H488"/>
    <mergeCell ref="I488:K488"/>
    <mergeCell ref="L488:N488"/>
    <mergeCell ref="O488:P488"/>
    <mergeCell ref="D485:H485"/>
    <mergeCell ref="I485:K485"/>
    <mergeCell ref="L485:N485"/>
    <mergeCell ref="O485:P485"/>
    <mergeCell ref="C486:H486"/>
    <mergeCell ref="I486:K486"/>
    <mergeCell ref="L486:N486"/>
    <mergeCell ref="O486:P486"/>
    <mergeCell ref="D483:H483"/>
    <mergeCell ref="I483:K483"/>
    <mergeCell ref="L483:N483"/>
    <mergeCell ref="O483:P483"/>
    <mergeCell ref="D484:H484"/>
    <mergeCell ref="I484:K484"/>
    <mergeCell ref="L484:N484"/>
    <mergeCell ref="O484:P484"/>
    <mergeCell ref="D481:H481"/>
    <mergeCell ref="I481:K481"/>
    <mergeCell ref="L481:N481"/>
    <mergeCell ref="O481:P481"/>
    <mergeCell ref="D482:H482"/>
    <mergeCell ref="I482:K482"/>
    <mergeCell ref="L482:N482"/>
    <mergeCell ref="O482:P482"/>
    <mergeCell ref="D479:H479"/>
    <mergeCell ref="I479:K479"/>
    <mergeCell ref="L479:N479"/>
    <mergeCell ref="O479:P479"/>
    <mergeCell ref="D480:H480"/>
    <mergeCell ref="I480:K480"/>
    <mergeCell ref="L480:N480"/>
    <mergeCell ref="O480:P480"/>
    <mergeCell ref="D477:H477"/>
    <mergeCell ref="I477:K477"/>
    <mergeCell ref="L477:N477"/>
    <mergeCell ref="O477:P477"/>
    <mergeCell ref="D478:H478"/>
    <mergeCell ref="I478:K478"/>
    <mergeCell ref="L478:N478"/>
    <mergeCell ref="O478:P478"/>
    <mergeCell ref="D475:H475"/>
    <mergeCell ref="I475:K475"/>
    <mergeCell ref="L475:N475"/>
    <mergeCell ref="O475:P475"/>
    <mergeCell ref="D476:H476"/>
    <mergeCell ref="I476:K476"/>
    <mergeCell ref="L476:N476"/>
    <mergeCell ref="O476:P476"/>
    <mergeCell ref="D473:H473"/>
    <mergeCell ref="I473:K473"/>
    <mergeCell ref="L473:N473"/>
    <mergeCell ref="O473:P473"/>
    <mergeCell ref="D474:H474"/>
    <mergeCell ref="I474:K474"/>
    <mergeCell ref="L474:N474"/>
    <mergeCell ref="O474:P474"/>
    <mergeCell ref="D471:H471"/>
    <mergeCell ref="I471:K471"/>
    <mergeCell ref="L471:N471"/>
    <mergeCell ref="O471:P471"/>
    <mergeCell ref="D472:H472"/>
    <mergeCell ref="I472:K472"/>
    <mergeCell ref="L472:N472"/>
    <mergeCell ref="O472:P472"/>
    <mergeCell ref="D469:H469"/>
    <mergeCell ref="I469:K469"/>
    <mergeCell ref="L469:N469"/>
    <mergeCell ref="O469:P469"/>
    <mergeCell ref="D470:H470"/>
    <mergeCell ref="I470:K470"/>
    <mergeCell ref="L470:N470"/>
    <mergeCell ref="O470:P470"/>
    <mergeCell ref="D467:H467"/>
    <mergeCell ref="I467:K467"/>
    <mergeCell ref="L467:N467"/>
    <mergeCell ref="O467:P467"/>
    <mergeCell ref="D468:H468"/>
    <mergeCell ref="I468:K468"/>
    <mergeCell ref="L468:N468"/>
    <mergeCell ref="O468:P468"/>
    <mergeCell ref="D465:H465"/>
    <mergeCell ref="I465:K465"/>
    <mergeCell ref="L465:N465"/>
    <mergeCell ref="O465:P465"/>
    <mergeCell ref="D466:H466"/>
    <mergeCell ref="I466:K466"/>
    <mergeCell ref="L466:N466"/>
    <mergeCell ref="O466:P466"/>
    <mergeCell ref="D463:H463"/>
    <mergeCell ref="I463:K463"/>
    <mergeCell ref="L463:N463"/>
    <mergeCell ref="O463:P463"/>
    <mergeCell ref="D464:H464"/>
    <mergeCell ref="I464:K464"/>
    <mergeCell ref="L464:N464"/>
    <mergeCell ref="O464:P464"/>
    <mergeCell ref="D461:H461"/>
    <mergeCell ref="I461:K461"/>
    <mergeCell ref="L461:N461"/>
    <mergeCell ref="O461:P461"/>
    <mergeCell ref="D462:H462"/>
    <mergeCell ref="I462:K462"/>
    <mergeCell ref="L462:N462"/>
    <mergeCell ref="O462:P462"/>
    <mergeCell ref="D459:H459"/>
    <mergeCell ref="I459:K459"/>
    <mergeCell ref="L459:N459"/>
    <mergeCell ref="O459:P459"/>
    <mergeCell ref="D460:H460"/>
    <mergeCell ref="I460:K460"/>
    <mergeCell ref="L460:N460"/>
    <mergeCell ref="O460:P460"/>
    <mergeCell ref="D457:H457"/>
    <mergeCell ref="I457:K457"/>
    <mergeCell ref="L457:N457"/>
    <mergeCell ref="O457:P457"/>
    <mergeCell ref="D458:H458"/>
    <mergeCell ref="I458:K458"/>
    <mergeCell ref="L458:N458"/>
    <mergeCell ref="O458:P458"/>
    <mergeCell ref="D455:H455"/>
    <mergeCell ref="I455:K455"/>
    <mergeCell ref="L455:N455"/>
    <mergeCell ref="O455:P455"/>
    <mergeCell ref="D456:H456"/>
    <mergeCell ref="I456:K456"/>
    <mergeCell ref="L456:N456"/>
    <mergeCell ref="O456:P456"/>
    <mergeCell ref="D453:H453"/>
    <mergeCell ref="I453:K453"/>
    <mergeCell ref="L453:N453"/>
    <mergeCell ref="O453:P453"/>
    <mergeCell ref="D454:H454"/>
    <mergeCell ref="I454:K454"/>
    <mergeCell ref="L454:N454"/>
    <mergeCell ref="O454:P454"/>
    <mergeCell ref="D451:H451"/>
    <mergeCell ref="I451:K451"/>
    <mergeCell ref="L451:N451"/>
    <mergeCell ref="O451:P451"/>
    <mergeCell ref="D452:H452"/>
    <mergeCell ref="I452:K452"/>
    <mergeCell ref="L452:N452"/>
    <mergeCell ref="O452:P452"/>
    <mergeCell ref="D449:H449"/>
    <mergeCell ref="I449:K449"/>
    <mergeCell ref="L449:N449"/>
    <mergeCell ref="O449:P449"/>
    <mergeCell ref="D450:H450"/>
    <mergeCell ref="I450:K450"/>
    <mergeCell ref="L450:N450"/>
    <mergeCell ref="O450:P450"/>
    <mergeCell ref="D447:H447"/>
    <mergeCell ref="I447:K447"/>
    <mergeCell ref="L447:N447"/>
    <mergeCell ref="O447:P447"/>
    <mergeCell ref="D448:H448"/>
    <mergeCell ref="I448:K448"/>
    <mergeCell ref="L448:N448"/>
    <mergeCell ref="O448:P448"/>
    <mergeCell ref="D445:H445"/>
    <mergeCell ref="I445:K445"/>
    <mergeCell ref="L445:N445"/>
    <mergeCell ref="O445:P445"/>
    <mergeCell ref="D446:H446"/>
    <mergeCell ref="I446:K446"/>
    <mergeCell ref="L446:N446"/>
    <mergeCell ref="O446:P446"/>
    <mergeCell ref="D443:H443"/>
    <mergeCell ref="I443:K443"/>
    <mergeCell ref="L443:N443"/>
    <mergeCell ref="O443:P443"/>
    <mergeCell ref="D444:H444"/>
    <mergeCell ref="I444:K444"/>
    <mergeCell ref="L444:N444"/>
    <mergeCell ref="O444:P444"/>
    <mergeCell ref="D441:H441"/>
    <mergeCell ref="I441:K441"/>
    <mergeCell ref="L441:N441"/>
    <mergeCell ref="O441:P441"/>
    <mergeCell ref="D442:H442"/>
    <mergeCell ref="I442:K442"/>
    <mergeCell ref="L442:N442"/>
    <mergeCell ref="O442:P442"/>
    <mergeCell ref="D439:H439"/>
    <mergeCell ref="I439:K439"/>
    <mergeCell ref="L439:N439"/>
    <mergeCell ref="O439:P439"/>
    <mergeCell ref="D440:H440"/>
    <mergeCell ref="I440:K440"/>
    <mergeCell ref="L440:N440"/>
    <mergeCell ref="O440:P440"/>
    <mergeCell ref="D437:H437"/>
    <mergeCell ref="I437:K437"/>
    <mergeCell ref="L437:N437"/>
    <mergeCell ref="O437:P437"/>
    <mergeCell ref="D438:H438"/>
    <mergeCell ref="I438:K438"/>
    <mergeCell ref="L438:N438"/>
    <mergeCell ref="O438:P438"/>
    <mergeCell ref="D435:H435"/>
    <mergeCell ref="I435:K435"/>
    <mergeCell ref="L435:N435"/>
    <mergeCell ref="O435:P435"/>
    <mergeCell ref="D436:H436"/>
    <mergeCell ref="I436:K436"/>
    <mergeCell ref="L436:N436"/>
    <mergeCell ref="O436:P436"/>
    <mergeCell ref="D433:H433"/>
    <mergeCell ref="I433:K433"/>
    <mergeCell ref="L433:N433"/>
    <mergeCell ref="O433:P433"/>
    <mergeCell ref="D434:H434"/>
    <mergeCell ref="I434:K434"/>
    <mergeCell ref="L434:N434"/>
    <mergeCell ref="O434:P434"/>
    <mergeCell ref="D431:H431"/>
    <mergeCell ref="I431:K431"/>
    <mergeCell ref="L431:N431"/>
    <mergeCell ref="O431:P431"/>
    <mergeCell ref="D432:H432"/>
    <mergeCell ref="I432:K432"/>
    <mergeCell ref="L432:N432"/>
    <mergeCell ref="O432:P432"/>
    <mergeCell ref="D429:H429"/>
    <mergeCell ref="I429:K429"/>
    <mergeCell ref="L429:N429"/>
    <mergeCell ref="O429:P429"/>
    <mergeCell ref="D430:H430"/>
    <mergeCell ref="I430:K430"/>
    <mergeCell ref="L430:N430"/>
    <mergeCell ref="O430:P430"/>
    <mergeCell ref="D427:H427"/>
    <mergeCell ref="I427:K427"/>
    <mergeCell ref="L427:N427"/>
    <mergeCell ref="O427:P427"/>
    <mergeCell ref="D428:H428"/>
    <mergeCell ref="I428:K428"/>
    <mergeCell ref="L428:N428"/>
    <mergeCell ref="O428:P428"/>
    <mergeCell ref="D425:H425"/>
    <mergeCell ref="I425:K425"/>
    <mergeCell ref="L425:N425"/>
    <mergeCell ref="O425:P425"/>
    <mergeCell ref="D426:H426"/>
    <mergeCell ref="I426:K426"/>
    <mergeCell ref="L426:N426"/>
    <mergeCell ref="O426:P426"/>
    <mergeCell ref="D423:H423"/>
    <mergeCell ref="I423:K423"/>
    <mergeCell ref="L423:N423"/>
    <mergeCell ref="O423:P423"/>
    <mergeCell ref="D424:H424"/>
    <mergeCell ref="I424:K424"/>
    <mergeCell ref="L424:N424"/>
    <mergeCell ref="O424:P424"/>
    <mergeCell ref="C421:H421"/>
    <mergeCell ref="I421:K421"/>
    <mergeCell ref="L421:N421"/>
    <mergeCell ref="O421:P421"/>
    <mergeCell ref="D422:H422"/>
    <mergeCell ref="I422:K422"/>
    <mergeCell ref="L422:N422"/>
    <mergeCell ref="O422:P422"/>
    <mergeCell ref="D419:H419"/>
    <mergeCell ref="I419:K419"/>
    <mergeCell ref="L419:N419"/>
    <mergeCell ref="O419:P419"/>
    <mergeCell ref="C420:H420"/>
    <mergeCell ref="I420:K420"/>
    <mergeCell ref="L420:N420"/>
    <mergeCell ref="O420:P420"/>
    <mergeCell ref="D417:H417"/>
    <mergeCell ref="I417:K417"/>
    <mergeCell ref="L417:N417"/>
    <mergeCell ref="O417:P417"/>
    <mergeCell ref="D418:H418"/>
    <mergeCell ref="I418:K418"/>
    <mergeCell ref="L418:N418"/>
    <mergeCell ref="O418:P418"/>
    <mergeCell ref="D415:H415"/>
    <mergeCell ref="I415:K415"/>
    <mergeCell ref="L415:N415"/>
    <mergeCell ref="O415:P415"/>
    <mergeCell ref="D416:H416"/>
    <mergeCell ref="I416:K416"/>
    <mergeCell ref="L416:N416"/>
    <mergeCell ref="O416:P416"/>
    <mergeCell ref="D413:H413"/>
    <mergeCell ref="I413:K413"/>
    <mergeCell ref="L413:N413"/>
    <mergeCell ref="O413:P413"/>
    <mergeCell ref="D414:H414"/>
    <mergeCell ref="I414:K414"/>
    <mergeCell ref="L414:N414"/>
    <mergeCell ref="O414:P414"/>
    <mergeCell ref="D411:H411"/>
    <mergeCell ref="I411:K411"/>
    <mergeCell ref="L411:N411"/>
    <mergeCell ref="O411:P411"/>
    <mergeCell ref="D412:H412"/>
    <mergeCell ref="I412:K412"/>
    <mergeCell ref="L412:N412"/>
    <mergeCell ref="O412:P412"/>
    <mergeCell ref="D409:H409"/>
    <mergeCell ref="I409:K409"/>
    <mergeCell ref="L409:N409"/>
    <mergeCell ref="O409:P409"/>
    <mergeCell ref="D410:H410"/>
    <mergeCell ref="I410:K410"/>
    <mergeCell ref="L410:N410"/>
    <mergeCell ref="O410:P410"/>
    <mergeCell ref="D407:H407"/>
    <mergeCell ref="I407:K407"/>
    <mergeCell ref="L407:N407"/>
    <mergeCell ref="O407:P407"/>
    <mergeCell ref="D408:H408"/>
    <mergeCell ref="I408:K408"/>
    <mergeCell ref="L408:N408"/>
    <mergeCell ref="O408:P408"/>
    <mergeCell ref="D405:H405"/>
    <mergeCell ref="I405:K405"/>
    <mergeCell ref="L405:N405"/>
    <mergeCell ref="O405:P405"/>
    <mergeCell ref="D406:H406"/>
    <mergeCell ref="I406:K406"/>
    <mergeCell ref="L406:N406"/>
    <mergeCell ref="O406:P406"/>
    <mergeCell ref="D403:H403"/>
    <mergeCell ref="I403:K403"/>
    <mergeCell ref="L403:N403"/>
    <mergeCell ref="O403:P403"/>
    <mergeCell ref="D404:H404"/>
    <mergeCell ref="I404:K404"/>
    <mergeCell ref="L404:N404"/>
    <mergeCell ref="O404:P404"/>
    <mergeCell ref="D401:H401"/>
    <mergeCell ref="I401:K401"/>
    <mergeCell ref="L401:N401"/>
    <mergeCell ref="O401:P401"/>
    <mergeCell ref="D402:H402"/>
    <mergeCell ref="I402:K402"/>
    <mergeCell ref="L402:N402"/>
    <mergeCell ref="O402:P402"/>
    <mergeCell ref="D399:H399"/>
    <mergeCell ref="I399:K399"/>
    <mergeCell ref="L399:N399"/>
    <mergeCell ref="O399:P399"/>
    <mergeCell ref="D400:H400"/>
    <mergeCell ref="I400:K400"/>
    <mergeCell ref="L400:N400"/>
    <mergeCell ref="O400:P400"/>
    <mergeCell ref="D397:H397"/>
    <mergeCell ref="I397:K397"/>
    <mergeCell ref="L397:N397"/>
    <mergeCell ref="O397:P397"/>
    <mergeCell ref="D398:H398"/>
    <mergeCell ref="I398:K398"/>
    <mergeCell ref="L398:N398"/>
    <mergeCell ref="O398:P398"/>
    <mergeCell ref="D395:H395"/>
    <mergeCell ref="I395:K395"/>
    <mergeCell ref="L395:N395"/>
    <mergeCell ref="O395:P395"/>
    <mergeCell ref="D396:H396"/>
    <mergeCell ref="I396:K396"/>
    <mergeCell ref="L396:N396"/>
    <mergeCell ref="O396:P396"/>
    <mergeCell ref="D393:H393"/>
    <mergeCell ref="I393:K393"/>
    <mergeCell ref="L393:N393"/>
    <mergeCell ref="O393:P393"/>
    <mergeCell ref="D394:H394"/>
    <mergeCell ref="I394:K394"/>
    <mergeCell ref="L394:N394"/>
    <mergeCell ref="O394:P394"/>
    <mergeCell ref="D391:H391"/>
    <mergeCell ref="I391:K391"/>
    <mergeCell ref="L391:N391"/>
    <mergeCell ref="O391:P391"/>
    <mergeCell ref="D392:H392"/>
    <mergeCell ref="I392:K392"/>
    <mergeCell ref="L392:N392"/>
    <mergeCell ref="O392:P392"/>
    <mergeCell ref="D389:H389"/>
    <mergeCell ref="I389:K389"/>
    <mergeCell ref="L389:N389"/>
    <mergeCell ref="O389:P389"/>
    <mergeCell ref="D390:H390"/>
    <mergeCell ref="I390:K390"/>
    <mergeCell ref="L390:N390"/>
    <mergeCell ref="O390:P390"/>
    <mergeCell ref="D387:H387"/>
    <mergeCell ref="I387:K387"/>
    <mergeCell ref="L387:N387"/>
    <mergeCell ref="O387:P387"/>
    <mergeCell ref="D388:H388"/>
    <mergeCell ref="I388:K388"/>
    <mergeCell ref="L388:N388"/>
    <mergeCell ref="O388:P388"/>
    <mergeCell ref="D385:H385"/>
    <mergeCell ref="I385:K385"/>
    <mergeCell ref="L385:N385"/>
    <mergeCell ref="O385:P385"/>
    <mergeCell ref="D386:H386"/>
    <mergeCell ref="I386:K386"/>
    <mergeCell ref="L386:N386"/>
    <mergeCell ref="O386:P386"/>
    <mergeCell ref="C383:H383"/>
    <mergeCell ref="I383:K383"/>
    <mergeCell ref="L383:N383"/>
    <mergeCell ref="O383:P383"/>
    <mergeCell ref="C384:H384"/>
    <mergeCell ref="I384:K384"/>
    <mergeCell ref="L384:N384"/>
    <mergeCell ref="O384:P384"/>
    <mergeCell ref="D381:H381"/>
    <mergeCell ref="I381:K381"/>
    <mergeCell ref="L381:N381"/>
    <mergeCell ref="O381:P381"/>
    <mergeCell ref="D382:H382"/>
    <mergeCell ref="I382:K382"/>
    <mergeCell ref="L382:N382"/>
    <mergeCell ref="O382:P382"/>
    <mergeCell ref="D379:H379"/>
    <mergeCell ref="I379:K379"/>
    <mergeCell ref="L379:N379"/>
    <mergeCell ref="O379:P379"/>
    <mergeCell ref="D380:H380"/>
    <mergeCell ref="I380:K380"/>
    <mergeCell ref="L380:N380"/>
    <mergeCell ref="O380:P380"/>
    <mergeCell ref="D377:H377"/>
    <mergeCell ref="I377:K377"/>
    <mergeCell ref="L377:N377"/>
    <mergeCell ref="O377:P377"/>
    <mergeCell ref="D378:H378"/>
    <mergeCell ref="I378:K378"/>
    <mergeCell ref="L378:N378"/>
    <mergeCell ref="O378:P378"/>
    <mergeCell ref="D375:H375"/>
    <mergeCell ref="I375:K375"/>
    <mergeCell ref="L375:N375"/>
    <mergeCell ref="O375:P375"/>
    <mergeCell ref="D376:H376"/>
    <mergeCell ref="I376:K376"/>
    <mergeCell ref="L376:N376"/>
    <mergeCell ref="O376:P376"/>
    <mergeCell ref="D373:H373"/>
    <mergeCell ref="I373:K373"/>
    <mergeCell ref="L373:N373"/>
    <mergeCell ref="O373:P373"/>
    <mergeCell ref="D374:H374"/>
    <mergeCell ref="I374:K374"/>
    <mergeCell ref="L374:N374"/>
    <mergeCell ref="O374:P374"/>
    <mergeCell ref="D371:H371"/>
    <mergeCell ref="I371:K371"/>
    <mergeCell ref="L371:N371"/>
    <mergeCell ref="O371:P371"/>
    <mergeCell ref="D372:H372"/>
    <mergeCell ref="I372:K372"/>
    <mergeCell ref="L372:N372"/>
    <mergeCell ref="O372:P372"/>
    <mergeCell ref="D369:H369"/>
    <mergeCell ref="I369:K369"/>
    <mergeCell ref="L369:N369"/>
    <mergeCell ref="O369:P369"/>
    <mergeCell ref="D370:H370"/>
    <mergeCell ref="I370:K370"/>
    <mergeCell ref="L370:N370"/>
    <mergeCell ref="O370:P370"/>
    <mergeCell ref="D367:H367"/>
    <mergeCell ref="I367:K367"/>
    <mergeCell ref="L367:N367"/>
    <mergeCell ref="O367:P367"/>
    <mergeCell ref="D368:H368"/>
    <mergeCell ref="I368:K368"/>
    <mergeCell ref="L368:N368"/>
    <mergeCell ref="O368:P368"/>
    <mergeCell ref="D365:H365"/>
    <mergeCell ref="I365:K365"/>
    <mergeCell ref="L365:N365"/>
    <mergeCell ref="O365:P365"/>
    <mergeCell ref="D366:H366"/>
    <mergeCell ref="I366:K366"/>
    <mergeCell ref="L366:N366"/>
    <mergeCell ref="O366:P366"/>
    <mergeCell ref="D363:H363"/>
    <mergeCell ref="I363:K363"/>
    <mergeCell ref="L363:N363"/>
    <mergeCell ref="O363:P363"/>
    <mergeCell ref="D364:H364"/>
    <mergeCell ref="I364:K364"/>
    <mergeCell ref="L364:N364"/>
    <mergeCell ref="O364:P364"/>
    <mergeCell ref="C361:H361"/>
    <mergeCell ref="I361:K361"/>
    <mergeCell ref="L361:N361"/>
    <mergeCell ref="O361:P361"/>
    <mergeCell ref="C362:H362"/>
    <mergeCell ref="I362:K362"/>
    <mergeCell ref="L362:N362"/>
    <mergeCell ref="O362:P362"/>
    <mergeCell ref="C359:H359"/>
    <mergeCell ref="I359:K359"/>
    <mergeCell ref="L359:N359"/>
    <mergeCell ref="O359:P359"/>
    <mergeCell ref="D360:H360"/>
    <mergeCell ref="I360:K360"/>
    <mergeCell ref="L360:N360"/>
    <mergeCell ref="O360:P360"/>
    <mergeCell ref="D357:H357"/>
    <mergeCell ref="I357:K357"/>
    <mergeCell ref="L357:N357"/>
    <mergeCell ref="O357:P357"/>
    <mergeCell ref="C358:H358"/>
    <mergeCell ref="I358:K358"/>
    <mergeCell ref="L358:N358"/>
    <mergeCell ref="O358:P358"/>
    <mergeCell ref="D355:H355"/>
    <mergeCell ref="I355:K355"/>
    <mergeCell ref="L355:N355"/>
    <mergeCell ref="O355:P355"/>
    <mergeCell ref="D356:H356"/>
    <mergeCell ref="I356:K356"/>
    <mergeCell ref="L356:N356"/>
    <mergeCell ref="O356:P356"/>
    <mergeCell ref="D353:H353"/>
    <mergeCell ref="I353:K353"/>
    <mergeCell ref="L353:N353"/>
    <mergeCell ref="O353:P353"/>
    <mergeCell ref="D354:H354"/>
    <mergeCell ref="I354:K354"/>
    <mergeCell ref="L354:N354"/>
    <mergeCell ref="O354:P354"/>
    <mergeCell ref="D351:H351"/>
    <mergeCell ref="I351:K351"/>
    <mergeCell ref="L351:N351"/>
    <mergeCell ref="O351:P351"/>
    <mergeCell ref="D352:H352"/>
    <mergeCell ref="I352:K352"/>
    <mergeCell ref="L352:N352"/>
    <mergeCell ref="O352:P352"/>
    <mergeCell ref="D349:H349"/>
    <mergeCell ref="I349:K349"/>
    <mergeCell ref="L349:N349"/>
    <mergeCell ref="O349:P349"/>
    <mergeCell ref="D350:H350"/>
    <mergeCell ref="I350:K350"/>
    <mergeCell ref="L350:N350"/>
    <mergeCell ref="O350:P350"/>
    <mergeCell ref="D347:H347"/>
    <mergeCell ref="I347:K347"/>
    <mergeCell ref="L347:N347"/>
    <mergeCell ref="O347:P347"/>
    <mergeCell ref="D348:H348"/>
    <mergeCell ref="I348:K348"/>
    <mergeCell ref="L348:N348"/>
    <mergeCell ref="O348:P348"/>
    <mergeCell ref="D345:H345"/>
    <mergeCell ref="I345:K345"/>
    <mergeCell ref="L345:N345"/>
    <mergeCell ref="O345:P345"/>
    <mergeCell ref="D346:H346"/>
    <mergeCell ref="I346:K346"/>
    <mergeCell ref="L346:N346"/>
    <mergeCell ref="O346:P346"/>
    <mergeCell ref="D343:H343"/>
    <mergeCell ref="I343:K343"/>
    <mergeCell ref="L343:N343"/>
    <mergeCell ref="O343:P343"/>
    <mergeCell ref="D344:H344"/>
    <mergeCell ref="I344:K344"/>
    <mergeCell ref="L344:N344"/>
    <mergeCell ref="O344:P344"/>
    <mergeCell ref="D341:H341"/>
    <mergeCell ref="I341:K341"/>
    <mergeCell ref="L341:N341"/>
    <mergeCell ref="O341:P341"/>
    <mergeCell ref="D342:H342"/>
    <mergeCell ref="I342:K342"/>
    <mergeCell ref="L342:N342"/>
    <mergeCell ref="O342:P342"/>
    <mergeCell ref="D339:H339"/>
    <mergeCell ref="I339:K339"/>
    <mergeCell ref="L339:N339"/>
    <mergeCell ref="O339:P339"/>
    <mergeCell ref="D340:H340"/>
    <mergeCell ref="I340:K340"/>
    <mergeCell ref="L340:N340"/>
    <mergeCell ref="O340:P340"/>
    <mergeCell ref="D337:H337"/>
    <mergeCell ref="I337:K337"/>
    <mergeCell ref="L337:N337"/>
    <mergeCell ref="O337:P337"/>
    <mergeCell ref="D338:H338"/>
    <mergeCell ref="I338:K338"/>
    <mergeCell ref="L338:N338"/>
    <mergeCell ref="O338:P338"/>
    <mergeCell ref="D335:H335"/>
    <mergeCell ref="I335:K335"/>
    <mergeCell ref="L335:N335"/>
    <mergeCell ref="O335:P335"/>
    <mergeCell ref="D336:H336"/>
    <mergeCell ref="I336:K336"/>
    <mergeCell ref="L336:N336"/>
    <mergeCell ref="O336:P336"/>
    <mergeCell ref="D333:H333"/>
    <mergeCell ref="I333:K333"/>
    <mergeCell ref="L333:N333"/>
    <mergeCell ref="O333:P333"/>
    <mergeCell ref="D334:H334"/>
    <mergeCell ref="I334:K334"/>
    <mergeCell ref="L334:N334"/>
    <mergeCell ref="O334:P334"/>
    <mergeCell ref="D331:H331"/>
    <mergeCell ref="I331:K331"/>
    <mergeCell ref="L331:N331"/>
    <mergeCell ref="O331:P331"/>
    <mergeCell ref="D332:H332"/>
    <mergeCell ref="I332:K332"/>
    <mergeCell ref="L332:N332"/>
    <mergeCell ref="O332:P332"/>
    <mergeCell ref="D329:H329"/>
    <mergeCell ref="I329:K329"/>
    <mergeCell ref="L329:N329"/>
    <mergeCell ref="O329:P329"/>
    <mergeCell ref="D330:H330"/>
    <mergeCell ref="I330:K330"/>
    <mergeCell ref="L330:N330"/>
    <mergeCell ref="O330:P330"/>
    <mergeCell ref="D327:H327"/>
    <mergeCell ref="I327:K327"/>
    <mergeCell ref="L327:N327"/>
    <mergeCell ref="O327:P327"/>
    <mergeCell ref="D328:H328"/>
    <mergeCell ref="I328:K328"/>
    <mergeCell ref="L328:N328"/>
    <mergeCell ref="O328:P328"/>
    <mergeCell ref="D325:H325"/>
    <mergeCell ref="I325:K325"/>
    <mergeCell ref="L325:N325"/>
    <mergeCell ref="O325:P325"/>
    <mergeCell ref="D326:H326"/>
    <mergeCell ref="I326:K326"/>
    <mergeCell ref="L326:N326"/>
    <mergeCell ref="O326:P326"/>
    <mergeCell ref="D323:H323"/>
    <mergeCell ref="I323:K323"/>
    <mergeCell ref="L323:N323"/>
    <mergeCell ref="O323:P323"/>
    <mergeCell ref="D324:H324"/>
    <mergeCell ref="I324:K324"/>
    <mergeCell ref="L324:N324"/>
    <mergeCell ref="O324:P324"/>
    <mergeCell ref="D321:H321"/>
    <mergeCell ref="I321:K321"/>
    <mergeCell ref="L321:N321"/>
    <mergeCell ref="O321:P321"/>
    <mergeCell ref="D322:H322"/>
    <mergeCell ref="I322:K322"/>
    <mergeCell ref="L322:N322"/>
    <mergeCell ref="O322:P322"/>
    <mergeCell ref="D319:H319"/>
    <mergeCell ref="I319:K319"/>
    <mergeCell ref="L319:N319"/>
    <mergeCell ref="O319:P319"/>
    <mergeCell ref="D320:H320"/>
    <mergeCell ref="I320:K320"/>
    <mergeCell ref="L320:N320"/>
    <mergeCell ref="O320:P320"/>
    <mergeCell ref="D317:H317"/>
    <mergeCell ref="I317:K317"/>
    <mergeCell ref="L317:N317"/>
    <mergeCell ref="O317:P317"/>
    <mergeCell ref="D318:H318"/>
    <mergeCell ref="I318:K318"/>
    <mergeCell ref="L318:N318"/>
    <mergeCell ref="O318:P318"/>
    <mergeCell ref="D315:H315"/>
    <mergeCell ref="I315:K315"/>
    <mergeCell ref="L315:N315"/>
    <mergeCell ref="O315:P315"/>
    <mergeCell ref="D316:H316"/>
    <mergeCell ref="I316:K316"/>
    <mergeCell ref="L316:N316"/>
    <mergeCell ref="O316:P316"/>
    <mergeCell ref="D313:H313"/>
    <mergeCell ref="I313:K313"/>
    <mergeCell ref="L313:N313"/>
    <mergeCell ref="O313:P313"/>
    <mergeCell ref="D314:H314"/>
    <mergeCell ref="I314:K314"/>
    <mergeCell ref="L314:N314"/>
    <mergeCell ref="O314:P314"/>
    <mergeCell ref="D311:H311"/>
    <mergeCell ref="I311:K311"/>
    <mergeCell ref="L311:N311"/>
    <mergeCell ref="O311:P311"/>
    <mergeCell ref="D312:H312"/>
    <mergeCell ref="I312:K312"/>
    <mergeCell ref="L312:N312"/>
    <mergeCell ref="O312:P312"/>
    <mergeCell ref="D309:H309"/>
    <mergeCell ref="I309:K309"/>
    <mergeCell ref="L309:N309"/>
    <mergeCell ref="O309:P309"/>
    <mergeCell ref="D310:H310"/>
    <mergeCell ref="I310:K310"/>
    <mergeCell ref="L310:N310"/>
    <mergeCell ref="O310:P310"/>
    <mergeCell ref="D307:H307"/>
    <mergeCell ref="I307:K307"/>
    <mergeCell ref="L307:N307"/>
    <mergeCell ref="O307:P307"/>
    <mergeCell ref="D308:H308"/>
    <mergeCell ref="I308:K308"/>
    <mergeCell ref="L308:N308"/>
    <mergeCell ref="O308:P308"/>
    <mergeCell ref="D305:H305"/>
    <mergeCell ref="I305:K305"/>
    <mergeCell ref="L305:N305"/>
    <mergeCell ref="O305:P305"/>
    <mergeCell ref="D306:H306"/>
    <mergeCell ref="I306:K306"/>
    <mergeCell ref="L306:N306"/>
    <mergeCell ref="O306:P306"/>
    <mergeCell ref="D303:H303"/>
    <mergeCell ref="I303:K303"/>
    <mergeCell ref="L303:N303"/>
    <mergeCell ref="O303:P303"/>
    <mergeCell ref="D304:H304"/>
    <mergeCell ref="I304:K304"/>
    <mergeCell ref="L304:N304"/>
    <mergeCell ref="O304:P304"/>
    <mergeCell ref="D301:H301"/>
    <mergeCell ref="I301:K301"/>
    <mergeCell ref="L301:N301"/>
    <mergeCell ref="O301:P301"/>
    <mergeCell ref="D302:H302"/>
    <mergeCell ref="I302:K302"/>
    <mergeCell ref="L302:N302"/>
    <mergeCell ref="O302:P302"/>
    <mergeCell ref="D299:H299"/>
    <mergeCell ref="I299:K299"/>
    <mergeCell ref="L299:N299"/>
    <mergeCell ref="O299:P299"/>
    <mergeCell ref="D300:H300"/>
    <mergeCell ref="I300:K300"/>
    <mergeCell ref="L300:N300"/>
    <mergeCell ref="O300:P300"/>
    <mergeCell ref="D297:H297"/>
    <mergeCell ref="I297:K297"/>
    <mergeCell ref="L297:N297"/>
    <mergeCell ref="O297:P297"/>
    <mergeCell ref="D298:H298"/>
    <mergeCell ref="I298:K298"/>
    <mergeCell ref="L298:N298"/>
    <mergeCell ref="O298:P298"/>
    <mergeCell ref="D295:H295"/>
    <mergeCell ref="I295:K295"/>
    <mergeCell ref="L295:N295"/>
    <mergeCell ref="O295:P295"/>
    <mergeCell ref="D296:H296"/>
    <mergeCell ref="I296:K296"/>
    <mergeCell ref="L296:N296"/>
    <mergeCell ref="O296:P296"/>
    <mergeCell ref="D293:H293"/>
    <mergeCell ref="I293:K293"/>
    <mergeCell ref="L293:N293"/>
    <mergeCell ref="O293:P293"/>
    <mergeCell ref="D294:H294"/>
    <mergeCell ref="I294:K294"/>
    <mergeCell ref="L294:N294"/>
    <mergeCell ref="O294:P294"/>
    <mergeCell ref="D291:H291"/>
    <mergeCell ref="I291:K291"/>
    <mergeCell ref="L291:N291"/>
    <mergeCell ref="O291:P291"/>
    <mergeCell ref="D292:H292"/>
    <mergeCell ref="I292:K292"/>
    <mergeCell ref="L292:N292"/>
    <mergeCell ref="O292:P292"/>
    <mergeCell ref="D289:H289"/>
    <mergeCell ref="I289:K289"/>
    <mergeCell ref="L289:N289"/>
    <mergeCell ref="O289:P289"/>
    <mergeCell ref="D290:H290"/>
    <mergeCell ref="I290:K290"/>
    <mergeCell ref="L290:N290"/>
    <mergeCell ref="O290:P290"/>
    <mergeCell ref="D287:H287"/>
    <mergeCell ref="I287:K287"/>
    <mergeCell ref="L287:N287"/>
    <mergeCell ref="O287:P287"/>
    <mergeCell ref="D288:H288"/>
    <mergeCell ref="I288:K288"/>
    <mergeCell ref="L288:N288"/>
    <mergeCell ref="O288:P288"/>
    <mergeCell ref="D285:H285"/>
    <mergeCell ref="I285:K285"/>
    <mergeCell ref="L285:N285"/>
    <mergeCell ref="O285:P285"/>
    <mergeCell ref="D286:H286"/>
    <mergeCell ref="I286:K286"/>
    <mergeCell ref="L286:N286"/>
    <mergeCell ref="O286:P286"/>
    <mergeCell ref="D283:H283"/>
    <mergeCell ref="I283:K283"/>
    <mergeCell ref="L283:N283"/>
    <mergeCell ref="O283:P283"/>
    <mergeCell ref="D284:H284"/>
    <mergeCell ref="I284:K284"/>
    <mergeCell ref="L284:N284"/>
    <mergeCell ref="O284:P284"/>
    <mergeCell ref="D281:H281"/>
    <mergeCell ref="I281:K281"/>
    <mergeCell ref="L281:N281"/>
    <mergeCell ref="O281:P281"/>
    <mergeCell ref="D282:H282"/>
    <mergeCell ref="I282:K282"/>
    <mergeCell ref="L282:N282"/>
    <mergeCell ref="O282:P282"/>
    <mergeCell ref="D279:H279"/>
    <mergeCell ref="I279:K279"/>
    <mergeCell ref="L279:N279"/>
    <mergeCell ref="O279:P279"/>
    <mergeCell ref="D280:H280"/>
    <mergeCell ref="I280:K280"/>
    <mergeCell ref="L280:N280"/>
    <mergeCell ref="O280:P280"/>
    <mergeCell ref="D277:H277"/>
    <mergeCell ref="I277:K277"/>
    <mergeCell ref="L277:N277"/>
    <mergeCell ref="O277:P277"/>
    <mergeCell ref="D278:H278"/>
    <mergeCell ref="I278:K278"/>
    <mergeCell ref="L278:N278"/>
    <mergeCell ref="O278:P278"/>
    <mergeCell ref="D275:H275"/>
    <mergeCell ref="I275:K275"/>
    <mergeCell ref="L275:N275"/>
    <mergeCell ref="O275:P275"/>
    <mergeCell ref="D276:H276"/>
    <mergeCell ref="I276:K276"/>
    <mergeCell ref="L276:N276"/>
    <mergeCell ref="O276:P276"/>
    <mergeCell ref="D273:H273"/>
    <mergeCell ref="I273:K273"/>
    <mergeCell ref="L273:N273"/>
    <mergeCell ref="O273:P273"/>
    <mergeCell ref="D274:H274"/>
    <mergeCell ref="I274:K274"/>
    <mergeCell ref="L274:N274"/>
    <mergeCell ref="O274:P274"/>
    <mergeCell ref="D271:H271"/>
    <mergeCell ref="I271:K271"/>
    <mergeCell ref="L271:N271"/>
    <mergeCell ref="O271:P271"/>
    <mergeCell ref="D272:H272"/>
    <mergeCell ref="I272:K272"/>
    <mergeCell ref="L272:N272"/>
    <mergeCell ref="O272:P272"/>
    <mergeCell ref="D269:H269"/>
    <mergeCell ref="I269:K269"/>
    <mergeCell ref="L269:N269"/>
    <mergeCell ref="O269:P269"/>
    <mergeCell ref="D270:H270"/>
    <mergeCell ref="I270:K270"/>
    <mergeCell ref="L270:N270"/>
    <mergeCell ref="O270:P270"/>
    <mergeCell ref="D267:H267"/>
    <mergeCell ref="I267:K267"/>
    <mergeCell ref="L267:N267"/>
    <mergeCell ref="O267:P267"/>
    <mergeCell ref="D268:H268"/>
    <mergeCell ref="I268:K268"/>
    <mergeCell ref="L268:N268"/>
    <mergeCell ref="O268:P268"/>
    <mergeCell ref="D265:H265"/>
    <mergeCell ref="I265:K265"/>
    <mergeCell ref="L265:N265"/>
    <mergeCell ref="O265:P265"/>
    <mergeCell ref="D266:H266"/>
    <mergeCell ref="I266:K266"/>
    <mergeCell ref="L266:N266"/>
    <mergeCell ref="O266:P266"/>
    <mergeCell ref="D263:H263"/>
    <mergeCell ref="I263:K263"/>
    <mergeCell ref="L263:N263"/>
    <mergeCell ref="O263:P263"/>
    <mergeCell ref="D264:H264"/>
    <mergeCell ref="I264:K264"/>
    <mergeCell ref="L264:N264"/>
    <mergeCell ref="O264:P264"/>
    <mergeCell ref="D261:H261"/>
    <mergeCell ref="I261:K261"/>
    <mergeCell ref="L261:N261"/>
    <mergeCell ref="O261:P261"/>
    <mergeCell ref="D262:H262"/>
    <mergeCell ref="I262:K262"/>
    <mergeCell ref="L262:N262"/>
    <mergeCell ref="O262:P262"/>
    <mergeCell ref="D259:H259"/>
    <mergeCell ref="I259:K259"/>
    <mergeCell ref="L259:N259"/>
    <mergeCell ref="O259:P259"/>
    <mergeCell ref="D260:H260"/>
    <mergeCell ref="I260:K260"/>
    <mergeCell ref="L260:N260"/>
    <mergeCell ref="O260:P260"/>
    <mergeCell ref="D257:H257"/>
    <mergeCell ref="I257:K257"/>
    <mergeCell ref="L257:N257"/>
    <mergeCell ref="O257:P257"/>
    <mergeCell ref="D258:H258"/>
    <mergeCell ref="I258:K258"/>
    <mergeCell ref="L258:N258"/>
    <mergeCell ref="O258:P258"/>
    <mergeCell ref="D255:H255"/>
    <mergeCell ref="I255:K255"/>
    <mergeCell ref="L255:N255"/>
    <mergeCell ref="O255:P255"/>
    <mergeCell ref="D256:H256"/>
    <mergeCell ref="I256:K256"/>
    <mergeCell ref="L256:N256"/>
    <mergeCell ref="O256:P256"/>
    <mergeCell ref="D253:H253"/>
    <mergeCell ref="I253:K253"/>
    <mergeCell ref="L253:N253"/>
    <mergeCell ref="O253:P253"/>
    <mergeCell ref="D254:H254"/>
    <mergeCell ref="I254:K254"/>
    <mergeCell ref="L254:N254"/>
    <mergeCell ref="O254:P254"/>
    <mergeCell ref="D251:H251"/>
    <mergeCell ref="I251:K251"/>
    <mergeCell ref="L251:N251"/>
    <mergeCell ref="O251:P251"/>
    <mergeCell ref="D252:H252"/>
    <mergeCell ref="I252:K252"/>
    <mergeCell ref="L252:N252"/>
    <mergeCell ref="O252:P252"/>
    <mergeCell ref="D249:H249"/>
    <mergeCell ref="I249:K249"/>
    <mergeCell ref="L249:N249"/>
    <mergeCell ref="O249:P249"/>
    <mergeCell ref="D250:H250"/>
    <mergeCell ref="I250:K250"/>
    <mergeCell ref="L250:N250"/>
    <mergeCell ref="O250:P250"/>
    <mergeCell ref="D247:H247"/>
    <mergeCell ref="I247:K247"/>
    <mergeCell ref="L247:N247"/>
    <mergeCell ref="O247:P247"/>
    <mergeCell ref="D248:H248"/>
    <mergeCell ref="I248:K248"/>
    <mergeCell ref="L248:N248"/>
    <mergeCell ref="O248:P248"/>
    <mergeCell ref="D245:H245"/>
    <mergeCell ref="I245:K245"/>
    <mergeCell ref="L245:N245"/>
    <mergeCell ref="O245:P245"/>
    <mergeCell ref="D246:H246"/>
    <mergeCell ref="I246:K246"/>
    <mergeCell ref="L246:N246"/>
    <mergeCell ref="O246:P246"/>
    <mergeCell ref="D243:H243"/>
    <mergeCell ref="I243:K243"/>
    <mergeCell ref="L243:N243"/>
    <mergeCell ref="O243:P243"/>
    <mergeCell ref="D244:H244"/>
    <mergeCell ref="I244:K244"/>
    <mergeCell ref="L244:N244"/>
    <mergeCell ref="O244:P244"/>
    <mergeCell ref="D241:H241"/>
    <mergeCell ref="I241:K241"/>
    <mergeCell ref="L241:N241"/>
    <mergeCell ref="O241:P241"/>
    <mergeCell ref="D242:H242"/>
    <mergeCell ref="I242:K242"/>
    <mergeCell ref="L242:N242"/>
    <mergeCell ref="O242:P242"/>
    <mergeCell ref="D239:H239"/>
    <mergeCell ref="I239:K239"/>
    <mergeCell ref="L239:N239"/>
    <mergeCell ref="O239:P239"/>
    <mergeCell ref="D240:H240"/>
    <mergeCell ref="I240:K240"/>
    <mergeCell ref="L240:N240"/>
    <mergeCell ref="O240:P240"/>
    <mergeCell ref="D237:H237"/>
    <mergeCell ref="I237:K237"/>
    <mergeCell ref="L237:N237"/>
    <mergeCell ref="O237:P237"/>
    <mergeCell ref="D238:H238"/>
    <mergeCell ref="I238:K238"/>
    <mergeCell ref="L238:N238"/>
    <mergeCell ref="O238:P238"/>
    <mergeCell ref="D235:H235"/>
    <mergeCell ref="I235:K235"/>
    <mergeCell ref="L235:N235"/>
    <mergeCell ref="O235:P235"/>
    <mergeCell ref="D236:H236"/>
    <mergeCell ref="I236:K236"/>
    <mergeCell ref="L236:N236"/>
    <mergeCell ref="O236:P236"/>
    <mergeCell ref="D233:H233"/>
    <mergeCell ref="I233:K233"/>
    <mergeCell ref="L233:N233"/>
    <mergeCell ref="O233:P233"/>
    <mergeCell ref="D234:H234"/>
    <mergeCell ref="I234:K234"/>
    <mergeCell ref="L234:N234"/>
    <mergeCell ref="O234:P234"/>
    <mergeCell ref="D231:H231"/>
    <mergeCell ref="I231:K231"/>
    <mergeCell ref="L231:N231"/>
    <mergeCell ref="O231:P231"/>
    <mergeCell ref="D232:H232"/>
    <mergeCell ref="I232:K232"/>
    <mergeCell ref="L232:N232"/>
    <mergeCell ref="O232:P232"/>
    <mergeCell ref="D229:H229"/>
    <mergeCell ref="I229:K229"/>
    <mergeCell ref="L229:N229"/>
    <mergeCell ref="O229:P229"/>
    <mergeCell ref="D230:H230"/>
    <mergeCell ref="I230:K230"/>
    <mergeCell ref="L230:N230"/>
    <mergeCell ref="O230:P230"/>
    <mergeCell ref="D227:H227"/>
    <mergeCell ref="I227:K227"/>
    <mergeCell ref="L227:N227"/>
    <mergeCell ref="O227:P227"/>
    <mergeCell ref="D228:H228"/>
    <mergeCell ref="I228:K228"/>
    <mergeCell ref="L228:N228"/>
    <mergeCell ref="O228:P228"/>
    <mergeCell ref="D225:H225"/>
    <mergeCell ref="I225:K225"/>
    <mergeCell ref="L225:N225"/>
    <mergeCell ref="O225:P225"/>
    <mergeCell ref="D226:H226"/>
    <mergeCell ref="I226:K226"/>
    <mergeCell ref="L226:N226"/>
    <mergeCell ref="O226:P226"/>
    <mergeCell ref="D223:H223"/>
    <mergeCell ref="I223:K223"/>
    <mergeCell ref="L223:N223"/>
    <mergeCell ref="O223:P223"/>
    <mergeCell ref="D224:H224"/>
    <mergeCell ref="I224:K224"/>
    <mergeCell ref="L224:N224"/>
    <mergeCell ref="O224:P224"/>
    <mergeCell ref="D221:H221"/>
    <mergeCell ref="I221:K221"/>
    <mergeCell ref="L221:N221"/>
    <mergeCell ref="O221:P221"/>
    <mergeCell ref="D222:H222"/>
    <mergeCell ref="I222:K222"/>
    <mergeCell ref="L222:N222"/>
    <mergeCell ref="O222:P222"/>
    <mergeCell ref="D219:H219"/>
    <mergeCell ref="I219:K219"/>
    <mergeCell ref="L219:N219"/>
    <mergeCell ref="O219:P219"/>
    <mergeCell ref="D220:H220"/>
    <mergeCell ref="I220:K220"/>
    <mergeCell ref="L220:N220"/>
    <mergeCell ref="O220:P220"/>
    <mergeCell ref="D217:H217"/>
    <mergeCell ref="I217:K217"/>
    <mergeCell ref="L217:N217"/>
    <mergeCell ref="O217:P217"/>
    <mergeCell ref="D218:H218"/>
    <mergeCell ref="I218:K218"/>
    <mergeCell ref="L218:N218"/>
    <mergeCell ref="O218:P218"/>
    <mergeCell ref="D215:H215"/>
    <mergeCell ref="I215:K215"/>
    <mergeCell ref="L215:N215"/>
    <mergeCell ref="O215:P215"/>
    <mergeCell ref="D216:H216"/>
    <mergeCell ref="I216:K216"/>
    <mergeCell ref="L216:N216"/>
    <mergeCell ref="O216:P216"/>
    <mergeCell ref="D213:H213"/>
    <mergeCell ref="I213:K213"/>
    <mergeCell ref="L213:N213"/>
    <mergeCell ref="O213:P213"/>
    <mergeCell ref="D214:H214"/>
    <mergeCell ref="I214:K214"/>
    <mergeCell ref="L214:N214"/>
    <mergeCell ref="O214:P214"/>
    <mergeCell ref="D211:H211"/>
    <mergeCell ref="I211:K211"/>
    <mergeCell ref="L211:N211"/>
    <mergeCell ref="O211:P211"/>
    <mergeCell ref="D212:H212"/>
    <mergeCell ref="I212:K212"/>
    <mergeCell ref="L212:N212"/>
    <mergeCell ref="O212:P212"/>
    <mergeCell ref="D209:H209"/>
    <mergeCell ref="I209:K209"/>
    <mergeCell ref="L209:N209"/>
    <mergeCell ref="O209:P209"/>
    <mergeCell ref="D210:H210"/>
    <mergeCell ref="I210:K210"/>
    <mergeCell ref="L210:N210"/>
    <mergeCell ref="O210:P210"/>
    <mergeCell ref="D207:H207"/>
    <mergeCell ref="I207:K207"/>
    <mergeCell ref="L207:N207"/>
    <mergeCell ref="O207:P207"/>
    <mergeCell ref="D208:H208"/>
    <mergeCell ref="I208:K208"/>
    <mergeCell ref="L208:N208"/>
    <mergeCell ref="O208:P208"/>
    <mergeCell ref="D205:H205"/>
    <mergeCell ref="I205:K205"/>
    <mergeCell ref="L205:N205"/>
    <mergeCell ref="O205:P205"/>
    <mergeCell ref="D206:H206"/>
    <mergeCell ref="I206:K206"/>
    <mergeCell ref="L206:N206"/>
    <mergeCell ref="O206:P206"/>
    <mergeCell ref="D203:H203"/>
    <mergeCell ref="I203:K203"/>
    <mergeCell ref="L203:N203"/>
    <mergeCell ref="O203:P203"/>
    <mergeCell ref="D204:H204"/>
    <mergeCell ref="I204:K204"/>
    <mergeCell ref="L204:N204"/>
    <mergeCell ref="O204:P204"/>
    <mergeCell ref="D201:H201"/>
    <mergeCell ref="I201:K201"/>
    <mergeCell ref="L201:N201"/>
    <mergeCell ref="O201:P201"/>
    <mergeCell ref="D202:H202"/>
    <mergeCell ref="I202:K202"/>
    <mergeCell ref="L202:N202"/>
    <mergeCell ref="O202:P202"/>
    <mergeCell ref="D199:H199"/>
    <mergeCell ref="I199:K199"/>
    <mergeCell ref="L199:N199"/>
    <mergeCell ref="O199:P199"/>
    <mergeCell ref="D200:H200"/>
    <mergeCell ref="I200:K200"/>
    <mergeCell ref="L200:N200"/>
    <mergeCell ref="O200:P200"/>
    <mergeCell ref="D197:H197"/>
    <mergeCell ref="I197:K197"/>
    <mergeCell ref="L197:N197"/>
    <mergeCell ref="O197:P197"/>
    <mergeCell ref="D198:H198"/>
    <mergeCell ref="I198:K198"/>
    <mergeCell ref="L198:N198"/>
    <mergeCell ref="O198:P198"/>
    <mergeCell ref="D195:H195"/>
    <mergeCell ref="I195:K195"/>
    <mergeCell ref="L195:N195"/>
    <mergeCell ref="O195:P195"/>
    <mergeCell ref="D196:H196"/>
    <mergeCell ref="I196:K196"/>
    <mergeCell ref="L196:N196"/>
    <mergeCell ref="O196:P196"/>
    <mergeCell ref="D193:H193"/>
    <mergeCell ref="I193:K193"/>
    <mergeCell ref="L193:N193"/>
    <mergeCell ref="O193:P193"/>
    <mergeCell ref="D194:H194"/>
    <mergeCell ref="I194:K194"/>
    <mergeCell ref="L194:N194"/>
    <mergeCell ref="O194:P194"/>
    <mergeCell ref="D191:H191"/>
    <mergeCell ref="I191:K191"/>
    <mergeCell ref="L191:N191"/>
    <mergeCell ref="O191:P191"/>
    <mergeCell ref="D192:H192"/>
    <mergeCell ref="I192:K192"/>
    <mergeCell ref="L192:N192"/>
    <mergeCell ref="O192:P192"/>
    <mergeCell ref="D189:H189"/>
    <mergeCell ref="I189:K189"/>
    <mergeCell ref="L189:N189"/>
    <mergeCell ref="O189:P189"/>
    <mergeCell ref="D190:H190"/>
    <mergeCell ref="I190:K190"/>
    <mergeCell ref="L190:N190"/>
    <mergeCell ref="O190:P190"/>
    <mergeCell ref="D187:H187"/>
    <mergeCell ref="I187:K187"/>
    <mergeCell ref="L187:N187"/>
    <mergeCell ref="O187:P187"/>
    <mergeCell ref="D188:H188"/>
    <mergeCell ref="I188:K188"/>
    <mergeCell ref="L188:N188"/>
    <mergeCell ref="O188:P188"/>
    <mergeCell ref="D185:H185"/>
    <mergeCell ref="I185:K185"/>
    <mergeCell ref="L185:N185"/>
    <mergeCell ref="O185:P185"/>
    <mergeCell ref="D186:H186"/>
    <mergeCell ref="I186:K186"/>
    <mergeCell ref="L186:N186"/>
    <mergeCell ref="O186:P186"/>
    <mergeCell ref="D183:H183"/>
    <mergeCell ref="I183:K183"/>
    <mergeCell ref="L183:N183"/>
    <mergeCell ref="O183:P183"/>
    <mergeCell ref="D184:H184"/>
    <mergeCell ref="I184:K184"/>
    <mergeCell ref="L184:N184"/>
    <mergeCell ref="O184:P184"/>
    <mergeCell ref="D181:H181"/>
    <mergeCell ref="I181:K181"/>
    <mergeCell ref="L181:N181"/>
    <mergeCell ref="O181:P181"/>
    <mergeCell ref="D182:H182"/>
    <mergeCell ref="I182:K182"/>
    <mergeCell ref="L182:N182"/>
    <mergeCell ref="O182:P182"/>
    <mergeCell ref="D179:H179"/>
    <mergeCell ref="I179:K179"/>
    <mergeCell ref="L179:N179"/>
    <mergeCell ref="O179:P179"/>
    <mergeCell ref="D180:H180"/>
    <mergeCell ref="I180:K180"/>
    <mergeCell ref="L180:N180"/>
    <mergeCell ref="O180:P180"/>
    <mergeCell ref="D177:H177"/>
    <mergeCell ref="I177:K177"/>
    <mergeCell ref="L177:N177"/>
    <mergeCell ref="O177:P177"/>
    <mergeCell ref="D178:H178"/>
    <mergeCell ref="I178:K178"/>
    <mergeCell ref="L178:N178"/>
    <mergeCell ref="O178:P178"/>
    <mergeCell ref="D175:H175"/>
    <mergeCell ref="I175:K175"/>
    <mergeCell ref="L175:N175"/>
    <mergeCell ref="O175:P175"/>
    <mergeCell ref="D176:H176"/>
    <mergeCell ref="I176:K176"/>
    <mergeCell ref="L176:N176"/>
    <mergeCell ref="O176:P176"/>
    <mergeCell ref="D173:H173"/>
    <mergeCell ref="I173:K173"/>
    <mergeCell ref="L173:N173"/>
    <mergeCell ref="O173:P173"/>
    <mergeCell ref="D174:H174"/>
    <mergeCell ref="I174:K174"/>
    <mergeCell ref="L174:N174"/>
    <mergeCell ref="O174:P174"/>
    <mergeCell ref="D171:H171"/>
    <mergeCell ref="I171:K171"/>
    <mergeCell ref="L171:N171"/>
    <mergeCell ref="O171:P171"/>
    <mergeCell ref="D172:H172"/>
    <mergeCell ref="I172:K172"/>
    <mergeCell ref="L172:N172"/>
    <mergeCell ref="O172:P172"/>
    <mergeCell ref="D169:H169"/>
    <mergeCell ref="I169:K169"/>
    <mergeCell ref="L169:N169"/>
    <mergeCell ref="O169:P169"/>
    <mergeCell ref="D170:H170"/>
    <mergeCell ref="I170:K170"/>
    <mergeCell ref="L170:N170"/>
    <mergeCell ref="O170:P170"/>
    <mergeCell ref="D167:H167"/>
    <mergeCell ref="I167:K167"/>
    <mergeCell ref="L167:N167"/>
    <mergeCell ref="O167:P167"/>
    <mergeCell ref="D168:H168"/>
    <mergeCell ref="I168:K168"/>
    <mergeCell ref="L168:N168"/>
    <mergeCell ref="O168:P168"/>
    <mergeCell ref="D165:H165"/>
    <mergeCell ref="I165:K165"/>
    <mergeCell ref="L165:N165"/>
    <mergeCell ref="O165:P165"/>
    <mergeCell ref="D166:H166"/>
    <mergeCell ref="I166:K166"/>
    <mergeCell ref="L166:N166"/>
    <mergeCell ref="O166:P166"/>
    <mergeCell ref="D163:H163"/>
    <mergeCell ref="I163:K163"/>
    <mergeCell ref="L163:N163"/>
    <mergeCell ref="O163:P163"/>
    <mergeCell ref="D164:H164"/>
    <mergeCell ref="I164:K164"/>
    <mergeCell ref="L164:N164"/>
    <mergeCell ref="O164:P164"/>
    <mergeCell ref="D161:H161"/>
    <mergeCell ref="I161:K161"/>
    <mergeCell ref="L161:N161"/>
    <mergeCell ref="O161:P161"/>
    <mergeCell ref="D162:H162"/>
    <mergeCell ref="I162:K162"/>
    <mergeCell ref="L162:N162"/>
    <mergeCell ref="O162:P162"/>
    <mergeCell ref="D159:H159"/>
    <mergeCell ref="I159:K159"/>
    <mergeCell ref="L159:N159"/>
    <mergeCell ref="O159:P159"/>
    <mergeCell ref="D160:H160"/>
    <mergeCell ref="I160:K160"/>
    <mergeCell ref="L160:N160"/>
    <mergeCell ref="O160:P160"/>
    <mergeCell ref="D157:H157"/>
    <mergeCell ref="I157:K157"/>
    <mergeCell ref="L157:N157"/>
    <mergeCell ref="O157:P157"/>
    <mergeCell ref="D158:H158"/>
    <mergeCell ref="I158:K158"/>
    <mergeCell ref="L158:N158"/>
    <mergeCell ref="O158:P158"/>
    <mergeCell ref="D155:H155"/>
    <mergeCell ref="I155:K155"/>
    <mergeCell ref="L155:N155"/>
    <mergeCell ref="O155:P155"/>
    <mergeCell ref="D156:H156"/>
    <mergeCell ref="I156:K156"/>
    <mergeCell ref="L156:N156"/>
    <mergeCell ref="O156:P156"/>
    <mergeCell ref="D153:H153"/>
    <mergeCell ref="I153:K153"/>
    <mergeCell ref="L153:N153"/>
    <mergeCell ref="O153:P153"/>
    <mergeCell ref="D154:H154"/>
    <mergeCell ref="I154:K154"/>
    <mergeCell ref="L154:N154"/>
    <mergeCell ref="O154:P154"/>
    <mergeCell ref="D151:H151"/>
    <mergeCell ref="I151:K151"/>
    <mergeCell ref="L151:N151"/>
    <mergeCell ref="O151:P151"/>
    <mergeCell ref="D152:H152"/>
    <mergeCell ref="I152:K152"/>
    <mergeCell ref="L152:N152"/>
    <mergeCell ref="O152:P152"/>
    <mergeCell ref="D149:H149"/>
    <mergeCell ref="I149:K149"/>
    <mergeCell ref="L149:N149"/>
    <mergeCell ref="O149:P149"/>
    <mergeCell ref="D150:H150"/>
    <mergeCell ref="I150:K150"/>
    <mergeCell ref="L150:N150"/>
    <mergeCell ref="O150:P150"/>
    <mergeCell ref="D147:H147"/>
    <mergeCell ref="I147:K147"/>
    <mergeCell ref="L147:N147"/>
    <mergeCell ref="O147:P147"/>
    <mergeCell ref="D148:H148"/>
    <mergeCell ref="I148:K148"/>
    <mergeCell ref="L148:N148"/>
    <mergeCell ref="O148:P148"/>
    <mergeCell ref="D145:H145"/>
    <mergeCell ref="I145:K145"/>
    <mergeCell ref="L145:N145"/>
    <mergeCell ref="O145:P145"/>
    <mergeCell ref="D146:H146"/>
    <mergeCell ref="I146:K146"/>
    <mergeCell ref="L146:N146"/>
    <mergeCell ref="O146:P146"/>
    <mergeCell ref="D143:H143"/>
    <mergeCell ref="I143:K143"/>
    <mergeCell ref="L143:N143"/>
    <mergeCell ref="O143:P143"/>
    <mergeCell ref="D144:H144"/>
    <mergeCell ref="I144:K144"/>
    <mergeCell ref="L144:N144"/>
    <mergeCell ref="O144:P144"/>
    <mergeCell ref="D141:H141"/>
    <mergeCell ref="I141:K141"/>
    <mergeCell ref="L141:N141"/>
    <mergeCell ref="O141:P141"/>
    <mergeCell ref="D142:H142"/>
    <mergeCell ref="I142:K142"/>
    <mergeCell ref="L142:N142"/>
    <mergeCell ref="O142:P142"/>
    <mergeCell ref="D139:H139"/>
    <mergeCell ref="I139:K139"/>
    <mergeCell ref="L139:N139"/>
    <mergeCell ref="O139:P139"/>
    <mergeCell ref="D140:H140"/>
    <mergeCell ref="I140:K140"/>
    <mergeCell ref="L140:N140"/>
    <mergeCell ref="O140:P140"/>
    <mergeCell ref="D137:H137"/>
    <mergeCell ref="I137:K137"/>
    <mergeCell ref="L137:N137"/>
    <mergeCell ref="O137:P137"/>
    <mergeCell ref="D138:H138"/>
    <mergeCell ref="I138:K138"/>
    <mergeCell ref="L138:N138"/>
    <mergeCell ref="O138:P138"/>
    <mergeCell ref="D135:H135"/>
    <mergeCell ref="I135:K135"/>
    <mergeCell ref="L135:N135"/>
    <mergeCell ref="O135:P135"/>
    <mergeCell ref="D136:H136"/>
    <mergeCell ref="I136:K136"/>
    <mergeCell ref="L136:N136"/>
    <mergeCell ref="O136:P136"/>
    <mergeCell ref="D133:H133"/>
    <mergeCell ref="I133:K133"/>
    <mergeCell ref="L133:N133"/>
    <mergeCell ref="O133:P133"/>
    <mergeCell ref="D134:H134"/>
    <mergeCell ref="I134:K134"/>
    <mergeCell ref="L134:N134"/>
    <mergeCell ref="O134:P134"/>
    <mergeCell ref="D131:H131"/>
    <mergeCell ref="I131:K131"/>
    <mergeCell ref="L131:N131"/>
    <mergeCell ref="O131:P131"/>
    <mergeCell ref="D132:H132"/>
    <mergeCell ref="I132:K132"/>
    <mergeCell ref="L132:N132"/>
    <mergeCell ref="O132:P132"/>
    <mergeCell ref="D129:H129"/>
    <mergeCell ref="I129:K129"/>
    <mergeCell ref="L129:N129"/>
    <mergeCell ref="O129:P129"/>
    <mergeCell ref="D130:H130"/>
    <mergeCell ref="I130:K130"/>
    <mergeCell ref="L130:N130"/>
    <mergeCell ref="O130:P130"/>
    <mergeCell ref="D127:H127"/>
    <mergeCell ref="I127:K127"/>
    <mergeCell ref="L127:N127"/>
    <mergeCell ref="O127:P127"/>
    <mergeCell ref="D128:H128"/>
    <mergeCell ref="I128:K128"/>
    <mergeCell ref="L128:N128"/>
    <mergeCell ref="O128:P128"/>
    <mergeCell ref="D125:H125"/>
    <mergeCell ref="I125:K125"/>
    <mergeCell ref="L125:N125"/>
    <mergeCell ref="O125:P125"/>
    <mergeCell ref="D126:H126"/>
    <mergeCell ref="I126:K126"/>
    <mergeCell ref="L126:N126"/>
    <mergeCell ref="O126:P126"/>
    <mergeCell ref="D123:H123"/>
    <mergeCell ref="I123:K123"/>
    <mergeCell ref="L123:N123"/>
    <mergeCell ref="O123:P123"/>
    <mergeCell ref="D124:H124"/>
    <mergeCell ref="I124:K124"/>
    <mergeCell ref="L124:N124"/>
    <mergeCell ref="O124:P124"/>
    <mergeCell ref="D121:H121"/>
    <mergeCell ref="I121:K121"/>
    <mergeCell ref="L121:N121"/>
    <mergeCell ref="O121:P121"/>
    <mergeCell ref="D122:H122"/>
    <mergeCell ref="I122:K122"/>
    <mergeCell ref="L122:N122"/>
    <mergeCell ref="O122:P122"/>
    <mergeCell ref="D119:H119"/>
    <mergeCell ref="I119:K119"/>
    <mergeCell ref="L119:N119"/>
    <mergeCell ref="O119:P119"/>
    <mergeCell ref="D120:H120"/>
    <mergeCell ref="I120:K120"/>
    <mergeCell ref="L120:N120"/>
    <mergeCell ref="O120:P120"/>
    <mergeCell ref="D117:H117"/>
    <mergeCell ref="I117:K117"/>
    <mergeCell ref="L117:N117"/>
    <mergeCell ref="O117:P117"/>
    <mergeCell ref="D118:H118"/>
    <mergeCell ref="I118:K118"/>
    <mergeCell ref="L118:N118"/>
    <mergeCell ref="O118:P118"/>
    <mergeCell ref="D115:H115"/>
    <mergeCell ref="I115:K115"/>
    <mergeCell ref="L115:N115"/>
    <mergeCell ref="O115:P115"/>
    <mergeCell ref="D116:H116"/>
    <mergeCell ref="I116:K116"/>
    <mergeCell ref="L116:N116"/>
    <mergeCell ref="O116:P116"/>
    <mergeCell ref="D113:H113"/>
    <mergeCell ref="I113:K113"/>
    <mergeCell ref="L113:N113"/>
    <mergeCell ref="O113:P113"/>
    <mergeCell ref="D114:H114"/>
    <mergeCell ref="I114:K114"/>
    <mergeCell ref="L114:N114"/>
    <mergeCell ref="O114:P114"/>
    <mergeCell ref="D111:H111"/>
    <mergeCell ref="I111:K111"/>
    <mergeCell ref="L111:N111"/>
    <mergeCell ref="O111:P111"/>
    <mergeCell ref="D112:H112"/>
    <mergeCell ref="I112:K112"/>
    <mergeCell ref="L112:N112"/>
    <mergeCell ref="O112:P112"/>
    <mergeCell ref="D109:H109"/>
    <mergeCell ref="I109:K109"/>
    <mergeCell ref="L109:N109"/>
    <mergeCell ref="O109:P109"/>
    <mergeCell ref="D110:H110"/>
    <mergeCell ref="I110:K110"/>
    <mergeCell ref="L110:N110"/>
    <mergeCell ref="O110:P110"/>
    <mergeCell ref="D107:H107"/>
    <mergeCell ref="I107:K107"/>
    <mergeCell ref="L107:N107"/>
    <mergeCell ref="O107:P107"/>
    <mergeCell ref="D108:H108"/>
    <mergeCell ref="I108:K108"/>
    <mergeCell ref="L108:N108"/>
    <mergeCell ref="O108:P108"/>
    <mergeCell ref="D105:H105"/>
    <mergeCell ref="I105:K105"/>
    <mergeCell ref="L105:N105"/>
    <mergeCell ref="O105:P105"/>
    <mergeCell ref="D106:H106"/>
    <mergeCell ref="I106:K106"/>
    <mergeCell ref="L106:N106"/>
    <mergeCell ref="O106:P106"/>
    <mergeCell ref="D103:H103"/>
    <mergeCell ref="I103:K103"/>
    <mergeCell ref="L103:N103"/>
    <mergeCell ref="O103:P103"/>
    <mergeCell ref="D104:H104"/>
    <mergeCell ref="I104:K104"/>
    <mergeCell ref="L104:N104"/>
    <mergeCell ref="O104:P104"/>
    <mergeCell ref="D101:H101"/>
    <mergeCell ref="I101:K101"/>
    <mergeCell ref="L101:N101"/>
    <mergeCell ref="O101:P101"/>
    <mergeCell ref="D102:H102"/>
    <mergeCell ref="I102:K102"/>
    <mergeCell ref="L102:N102"/>
    <mergeCell ref="O102:P102"/>
    <mergeCell ref="D99:H99"/>
    <mergeCell ref="I99:K99"/>
    <mergeCell ref="L99:N99"/>
    <mergeCell ref="O99:P99"/>
    <mergeCell ref="D100:H100"/>
    <mergeCell ref="I100:K100"/>
    <mergeCell ref="L100:N100"/>
    <mergeCell ref="O100:P100"/>
    <mergeCell ref="D97:H97"/>
    <mergeCell ref="I97:K97"/>
    <mergeCell ref="L97:N97"/>
    <mergeCell ref="O97:P97"/>
    <mergeCell ref="D98:H98"/>
    <mergeCell ref="I98:K98"/>
    <mergeCell ref="L98:N98"/>
    <mergeCell ref="O98:P98"/>
    <mergeCell ref="D95:H95"/>
    <mergeCell ref="I95:K95"/>
    <mergeCell ref="L95:N95"/>
    <mergeCell ref="O95:P95"/>
    <mergeCell ref="D96:H96"/>
    <mergeCell ref="I96:K96"/>
    <mergeCell ref="L96:N96"/>
    <mergeCell ref="O96:P96"/>
    <mergeCell ref="D93:H93"/>
    <mergeCell ref="I93:K93"/>
    <mergeCell ref="L93:N93"/>
    <mergeCell ref="O93:P93"/>
    <mergeCell ref="D94:H94"/>
    <mergeCell ref="I94:K94"/>
    <mergeCell ref="L94:N94"/>
    <mergeCell ref="O94:P94"/>
    <mergeCell ref="D91:H91"/>
    <mergeCell ref="I91:K91"/>
    <mergeCell ref="L91:N91"/>
    <mergeCell ref="O91:P91"/>
    <mergeCell ref="D92:H92"/>
    <mergeCell ref="I92:K92"/>
    <mergeCell ref="L92:N92"/>
    <mergeCell ref="O92:P92"/>
    <mergeCell ref="D89:H89"/>
    <mergeCell ref="I89:K89"/>
    <mergeCell ref="L89:N89"/>
    <mergeCell ref="O89:P89"/>
    <mergeCell ref="D90:H90"/>
    <mergeCell ref="I90:K90"/>
    <mergeCell ref="L90:N90"/>
    <mergeCell ref="O90:P90"/>
    <mergeCell ref="D87:H87"/>
    <mergeCell ref="I87:K87"/>
    <mergeCell ref="L87:N87"/>
    <mergeCell ref="O87:P87"/>
    <mergeCell ref="D88:H88"/>
    <mergeCell ref="I88:K88"/>
    <mergeCell ref="L88:N88"/>
    <mergeCell ref="O88:P88"/>
    <mergeCell ref="D85:H85"/>
    <mergeCell ref="I85:K85"/>
    <mergeCell ref="L85:N85"/>
    <mergeCell ref="O85:P85"/>
    <mergeCell ref="D86:H86"/>
    <mergeCell ref="I86:K86"/>
    <mergeCell ref="L86:N86"/>
    <mergeCell ref="O86:P86"/>
    <mergeCell ref="D83:H83"/>
    <mergeCell ref="I83:K83"/>
    <mergeCell ref="L83:N83"/>
    <mergeCell ref="O83:P83"/>
    <mergeCell ref="D84:H84"/>
    <mergeCell ref="I84:K84"/>
    <mergeCell ref="L84:N84"/>
    <mergeCell ref="O84:P84"/>
    <mergeCell ref="D81:H81"/>
    <mergeCell ref="I81:K81"/>
    <mergeCell ref="L81:N81"/>
    <mergeCell ref="O81:P81"/>
    <mergeCell ref="D82:H82"/>
    <mergeCell ref="I82:K82"/>
    <mergeCell ref="L82:N82"/>
    <mergeCell ref="O82:P82"/>
    <mergeCell ref="D79:H79"/>
    <mergeCell ref="I79:K79"/>
    <mergeCell ref="L79:N79"/>
    <mergeCell ref="O79:P79"/>
    <mergeCell ref="D80:H80"/>
    <mergeCell ref="I80:K80"/>
    <mergeCell ref="L80:N80"/>
    <mergeCell ref="O80:P80"/>
    <mergeCell ref="D77:H77"/>
    <mergeCell ref="I77:K77"/>
    <mergeCell ref="L77:N77"/>
    <mergeCell ref="O77:P77"/>
    <mergeCell ref="D78:H78"/>
    <mergeCell ref="I78:K78"/>
    <mergeCell ref="L78:N78"/>
    <mergeCell ref="O78:P78"/>
    <mergeCell ref="D75:H75"/>
    <mergeCell ref="I75:K75"/>
    <mergeCell ref="L75:N75"/>
    <mergeCell ref="O75:P75"/>
    <mergeCell ref="D76:H76"/>
    <mergeCell ref="I76:K76"/>
    <mergeCell ref="L76:N76"/>
    <mergeCell ref="O76:P76"/>
    <mergeCell ref="D73:H73"/>
    <mergeCell ref="I73:K73"/>
    <mergeCell ref="L73:N73"/>
    <mergeCell ref="O73:P73"/>
    <mergeCell ref="D74:H74"/>
    <mergeCell ref="I74:K74"/>
    <mergeCell ref="L74:N74"/>
    <mergeCell ref="O74:P74"/>
    <mergeCell ref="D71:H71"/>
    <mergeCell ref="I71:K71"/>
    <mergeCell ref="L71:N71"/>
    <mergeCell ref="O71:P71"/>
    <mergeCell ref="D72:H72"/>
    <mergeCell ref="I72:K72"/>
    <mergeCell ref="L72:N72"/>
    <mergeCell ref="O72:P72"/>
    <mergeCell ref="D69:H69"/>
    <mergeCell ref="I69:K69"/>
    <mergeCell ref="L69:N69"/>
    <mergeCell ref="O69:P69"/>
    <mergeCell ref="D70:H70"/>
    <mergeCell ref="I70:K70"/>
    <mergeCell ref="L70:N70"/>
    <mergeCell ref="O70:P70"/>
    <mergeCell ref="D67:H67"/>
    <mergeCell ref="I67:K67"/>
    <mergeCell ref="L67:N67"/>
    <mergeCell ref="O67:P67"/>
    <mergeCell ref="D68:H68"/>
    <mergeCell ref="I68:K68"/>
    <mergeCell ref="L68:N68"/>
    <mergeCell ref="O68:P68"/>
    <mergeCell ref="D65:H65"/>
    <mergeCell ref="I65:K65"/>
    <mergeCell ref="L65:N65"/>
    <mergeCell ref="O65:P65"/>
    <mergeCell ref="D66:H66"/>
    <mergeCell ref="I66:K66"/>
    <mergeCell ref="L66:N66"/>
    <mergeCell ref="O66:P66"/>
    <mergeCell ref="D63:H63"/>
    <mergeCell ref="I63:K63"/>
    <mergeCell ref="L63:N63"/>
    <mergeCell ref="O63:P63"/>
    <mergeCell ref="D64:H64"/>
    <mergeCell ref="I64:K64"/>
    <mergeCell ref="L64:N64"/>
    <mergeCell ref="O64:P64"/>
    <mergeCell ref="D61:H61"/>
    <mergeCell ref="I61:K61"/>
    <mergeCell ref="L61:N61"/>
    <mergeCell ref="O61:P61"/>
    <mergeCell ref="D62:H62"/>
    <mergeCell ref="I62:K62"/>
    <mergeCell ref="L62:N62"/>
    <mergeCell ref="O62:P62"/>
    <mergeCell ref="D59:H59"/>
    <mergeCell ref="I59:K59"/>
    <mergeCell ref="L59:N59"/>
    <mergeCell ref="O59:P59"/>
    <mergeCell ref="D60:H60"/>
    <mergeCell ref="I60:K60"/>
    <mergeCell ref="L60:N60"/>
    <mergeCell ref="O60:P60"/>
    <mergeCell ref="D57:H57"/>
    <mergeCell ref="I57:K57"/>
    <mergeCell ref="L57:N57"/>
    <mergeCell ref="O57:P57"/>
    <mergeCell ref="D58:H58"/>
    <mergeCell ref="I58:K58"/>
    <mergeCell ref="L58:N58"/>
    <mergeCell ref="O58:P58"/>
    <mergeCell ref="D55:H55"/>
    <mergeCell ref="I55:K55"/>
    <mergeCell ref="L55:N55"/>
    <mergeCell ref="O55:P55"/>
    <mergeCell ref="D56:H56"/>
    <mergeCell ref="I56:K56"/>
    <mergeCell ref="L56:N56"/>
    <mergeCell ref="O56:P56"/>
    <mergeCell ref="D53:H53"/>
    <mergeCell ref="I53:K53"/>
    <mergeCell ref="L53:N53"/>
    <mergeCell ref="O53:P53"/>
    <mergeCell ref="D54:H54"/>
    <mergeCell ref="I54:K54"/>
    <mergeCell ref="L54:N54"/>
    <mergeCell ref="O54:P54"/>
    <mergeCell ref="D51:H51"/>
    <mergeCell ref="I51:K51"/>
    <mergeCell ref="L51:N51"/>
    <mergeCell ref="O51:P51"/>
    <mergeCell ref="D52:H52"/>
    <mergeCell ref="I52:K52"/>
    <mergeCell ref="L52:N52"/>
    <mergeCell ref="O52:P52"/>
    <mergeCell ref="D49:H49"/>
    <mergeCell ref="I49:K49"/>
    <mergeCell ref="L49:N49"/>
    <mergeCell ref="O49:P49"/>
    <mergeCell ref="D50:H50"/>
    <mergeCell ref="I50:K50"/>
    <mergeCell ref="L50:N50"/>
    <mergeCell ref="O50:P50"/>
    <mergeCell ref="D47:H47"/>
    <mergeCell ref="I47:K47"/>
    <mergeCell ref="L47:N47"/>
    <mergeCell ref="O47:P47"/>
    <mergeCell ref="D48:H48"/>
    <mergeCell ref="I48:K48"/>
    <mergeCell ref="L48:N48"/>
    <mergeCell ref="O48:P48"/>
    <mergeCell ref="D45:H45"/>
    <mergeCell ref="I45:K45"/>
    <mergeCell ref="L45:N45"/>
    <mergeCell ref="O45:P45"/>
    <mergeCell ref="D46:H46"/>
    <mergeCell ref="I46:K46"/>
    <mergeCell ref="L46:N46"/>
    <mergeCell ref="O46:P46"/>
    <mergeCell ref="C43:H43"/>
    <mergeCell ref="I43:K43"/>
    <mergeCell ref="L43:N43"/>
    <mergeCell ref="O43:P43"/>
    <mergeCell ref="C44:H44"/>
    <mergeCell ref="I44:K44"/>
    <mergeCell ref="L44:N44"/>
    <mergeCell ref="O44:P44"/>
    <mergeCell ref="D41:H41"/>
    <mergeCell ref="I41:K41"/>
    <mergeCell ref="L41:N41"/>
    <mergeCell ref="O41:P41"/>
    <mergeCell ref="D42:H42"/>
    <mergeCell ref="I42:K42"/>
    <mergeCell ref="L42:N42"/>
    <mergeCell ref="O42:P42"/>
    <mergeCell ref="D39:H39"/>
    <mergeCell ref="I39:K39"/>
    <mergeCell ref="L39:N39"/>
    <mergeCell ref="O39:P39"/>
    <mergeCell ref="D40:H40"/>
    <mergeCell ref="I40:K40"/>
    <mergeCell ref="L40:N40"/>
    <mergeCell ref="O40:P40"/>
    <mergeCell ref="D37:H37"/>
    <mergeCell ref="I37:K37"/>
    <mergeCell ref="L37:N37"/>
    <mergeCell ref="O37:P37"/>
    <mergeCell ref="D38:H38"/>
    <mergeCell ref="I38:K38"/>
    <mergeCell ref="L38:N38"/>
    <mergeCell ref="O38:P38"/>
    <mergeCell ref="D35:H35"/>
    <mergeCell ref="I35:K35"/>
    <mergeCell ref="L35:N35"/>
    <mergeCell ref="O35:P35"/>
    <mergeCell ref="D36:H36"/>
    <mergeCell ref="I36:K36"/>
    <mergeCell ref="L36:N36"/>
    <mergeCell ref="O36:P36"/>
    <mergeCell ref="C33:H33"/>
    <mergeCell ref="I33:K33"/>
    <mergeCell ref="L33:N33"/>
    <mergeCell ref="O33:P33"/>
    <mergeCell ref="C34:H34"/>
    <mergeCell ref="I34:K34"/>
    <mergeCell ref="L34:N34"/>
    <mergeCell ref="O34:P34"/>
    <mergeCell ref="D31:H31"/>
    <mergeCell ref="I31:K31"/>
    <mergeCell ref="L31:N31"/>
    <mergeCell ref="O31:P31"/>
    <mergeCell ref="D32:H32"/>
    <mergeCell ref="I32:K32"/>
    <mergeCell ref="L32:N32"/>
    <mergeCell ref="O32:P32"/>
    <mergeCell ref="C29:H29"/>
    <mergeCell ref="I29:K29"/>
    <mergeCell ref="L29:N29"/>
    <mergeCell ref="O29:P29"/>
    <mergeCell ref="C30:H30"/>
    <mergeCell ref="I30:K30"/>
    <mergeCell ref="L30:N30"/>
    <mergeCell ref="O30:P30"/>
    <mergeCell ref="D27:H27"/>
    <mergeCell ref="I27:K27"/>
    <mergeCell ref="L27:N27"/>
    <mergeCell ref="O27:P27"/>
    <mergeCell ref="D28:H28"/>
    <mergeCell ref="I28:K28"/>
    <mergeCell ref="L28:N28"/>
    <mergeCell ref="O28:P28"/>
    <mergeCell ref="C25:H25"/>
    <mergeCell ref="I25:K25"/>
    <mergeCell ref="L25:N25"/>
    <mergeCell ref="O25:P25"/>
    <mergeCell ref="D26:H26"/>
    <mergeCell ref="I26:K26"/>
    <mergeCell ref="L26:N26"/>
    <mergeCell ref="O26:P26"/>
    <mergeCell ref="D13:H13"/>
    <mergeCell ref="I13:K13"/>
    <mergeCell ref="L13:N13"/>
    <mergeCell ref="O13:P13"/>
    <mergeCell ref="D14:H14"/>
    <mergeCell ref="I14:K14"/>
    <mergeCell ref="L14:N14"/>
    <mergeCell ref="O14:P14"/>
    <mergeCell ref="B11:H11"/>
    <mergeCell ref="I11:K11"/>
    <mergeCell ref="L11:N11"/>
    <mergeCell ref="O11:P11"/>
    <mergeCell ref="C12:H12"/>
    <mergeCell ref="I12:K12"/>
    <mergeCell ref="L12:N12"/>
    <mergeCell ref="O12:P12"/>
    <mergeCell ref="A1:D2"/>
    <mergeCell ref="F2:O2"/>
    <mergeCell ref="H6:I6"/>
    <mergeCell ref="K6:L6"/>
    <mergeCell ref="A10:H10"/>
    <mergeCell ref="I10:K10"/>
    <mergeCell ref="L10:N10"/>
    <mergeCell ref="O10:P10"/>
    <mergeCell ref="D23:H23"/>
    <mergeCell ref="I23:K23"/>
    <mergeCell ref="L23:N23"/>
    <mergeCell ref="O23:P23"/>
    <mergeCell ref="C24:H24"/>
    <mergeCell ref="I24:K24"/>
    <mergeCell ref="L24:N24"/>
    <mergeCell ref="O24:P24"/>
    <mergeCell ref="D21:H21"/>
    <mergeCell ref="I21:K21"/>
    <mergeCell ref="L21:N21"/>
    <mergeCell ref="O21:P21"/>
    <mergeCell ref="D22:H22"/>
    <mergeCell ref="I22:K22"/>
    <mergeCell ref="L22:N22"/>
    <mergeCell ref="O22:P22"/>
    <mergeCell ref="D19:H19"/>
    <mergeCell ref="I19:K19"/>
    <mergeCell ref="L19:N19"/>
    <mergeCell ref="O19:P19"/>
    <mergeCell ref="D20:H20"/>
    <mergeCell ref="I20:K20"/>
    <mergeCell ref="L20:N20"/>
    <mergeCell ref="O20:P20"/>
    <mergeCell ref="D17:H17"/>
    <mergeCell ref="I17:K17"/>
    <mergeCell ref="L17:N17"/>
    <mergeCell ref="O17:P17"/>
    <mergeCell ref="D18:H18"/>
    <mergeCell ref="I18:K18"/>
    <mergeCell ref="L18:N18"/>
    <mergeCell ref="O18:P18"/>
    <mergeCell ref="D15:H15"/>
    <mergeCell ref="I15:K15"/>
    <mergeCell ref="L15:N15"/>
    <mergeCell ref="O15:P15"/>
    <mergeCell ref="D16:H16"/>
    <mergeCell ref="I16:K16"/>
    <mergeCell ref="L16:N16"/>
    <mergeCell ref="O16:P16"/>
  </mergeCells>
  <pageMargins left="0.5" right="0.5" top="0.5" bottom="0.80207992125984262" header="0.5" footer="0.5"/>
  <pageSetup orientation="portrait" horizontalDpi="0" verticalDpi="0"/>
  <headerFooter alignWithMargins="0">
    <oddFooter>&amp;L&amp;C&amp;"Times New Roman"&amp;9Page &amp;P of &amp;N &amp;R</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view="pageBreakPreview" zoomScale="75" zoomScaleNormal="100" zoomScaleSheetLayoutView="75" workbookViewId="0">
      <selection activeCell="AB36" sqref="AB36"/>
    </sheetView>
  </sheetViews>
  <sheetFormatPr defaultRowHeight="13.2" x14ac:dyDescent="0.25"/>
  <sheetData/>
  <pageMargins left="0.7" right="0.7" top="0.75" bottom="0.75" header="0.3" footer="0.3"/>
  <pageSetup paperSize="227" orientation="landscape" r:id="rId1"/>
  <drawing r:id="rId2"/>
  <legacyDrawing r:id="rId3"/>
  <oleObjects>
    <mc:AlternateContent xmlns:mc="http://schemas.openxmlformats.org/markup-compatibility/2006">
      <mc:Choice Requires="x14">
        <oleObject progId="AcroExch.Document.DC" shapeId="12291" r:id="rId4">
          <objectPr defaultSize="0" autoPict="0" r:id="rId5">
            <anchor moveWithCells="1">
              <from>
                <xdr:col>0</xdr:col>
                <xdr:colOff>0</xdr:colOff>
                <xdr:row>0</xdr:row>
                <xdr:rowOff>0</xdr:rowOff>
              </from>
              <to>
                <xdr:col>21</xdr:col>
                <xdr:colOff>487680</xdr:colOff>
                <xdr:row>51</xdr:row>
                <xdr:rowOff>60960</xdr:rowOff>
              </to>
            </anchor>
          </objectPr>
        </oleObject>
      </mc:Choice>
      <mc:Fallback>
        <oleObject progId="AcroExch.Document.DC" shapeId="1229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Life Span M2 SEQ2 Oct 2021</vt:lpstr>
      <vt:lpstr>Life Span CAP 2019 M1&amp;2 Lift 4</vt:lpstr>
      <vt:lpstr>2018 Base Tonnage LR 95-09</vt:lpstr>
      <vt:lpstr>Profile</vt:lpstr>
      <vt:lpstr>Study History</vt:lpstr>
      <vt:lpstr>Tonnage History</vt:lpstr>
      <vt:lpstr>3-22-2019 Lift 4 REM VOL</vt:lpstr>
      <vt:lpstr>WSA 3-22-2019</vt:lpstr>
      <vt:lpstr>2019 CAP Map</vt:lpstr>
      <vt:lpstr>'2018 Base Tonnage LR 95-09'!Print_Area</vt:lpstr>
      <vt:lpstr>'2019 CAP Map'!Print_Area</vt:lpstr>
      <vt:lpstr>'Life Span CAP 2019 M1&amp;2 Lift 4'!Print_Area</vt:lpstr>
      <vt:lpstr>'Life Span M2 SEQ2 Oct 2021'!Print_Area</vt:lpstr>
      <vt:lpstr>Profile!Print_Area</vt:lpstr>
      <vt:lpstr>'Study History'!Print_Area</vt:lpstr>
      <vt:lpstr>'Tonnage History'!Print_Area</vt:lpstr>
      <vt:lpstr>'2018 Base Tonnage LR 95-09'!Print_Titles</vt:lpstr>
      <vt:lpstr>'WSA 3-22-2019'!Print_Titles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Malcolm Valenzuela</dc:creator>
  <cp:lastModifiedBy>Malcolm Valenzuela</cp:lastModifiedBy>
  <cp:lastPrinted>2019-04-29T18:42:59Z</cp:lastPrinted>
  <dcterms:created xsi:type="dcterms:W3CDTF">2006-03-07T23:09:40Z</dcterms:created>
  <dcterms:modified xsi:type="dcterms:W3CDTF">2019-04-29T18:43:37Z</dcterms:modified>
</cp:coreProperties>
</file>