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OpsMaint\Waste Operations\OPS\STUDIES\Capacity Study\2019 Capacity Study\"/>
    </mc:Choice>
  </mc:AlternateContent>
  <bookViews>
    <workbookView xWindow="0" yWindow="0" windowWidth="23040" windowHeight="10644" tabRatio="671" activeTab="4"/>
  </bookViews>
  <sheets>
    <sheet name="Life Span" sheetId="1" r:id="rId1"/>
    <sheet name="Base Tonnage LR-2017" sheetId="22" r:id="rId2"/>
    <sheet name="Profile" sheetId="21" r:id="rId3"/>
    <sheet name="Cap Study History" sheetId="20" r:id="rId4"/>
    <sheet name="Tonnage History" sheetId="23" r:id="rId5"/>
    <sheet name="WSA 1-18-2019" sheetId="29" r:id="rId6"/>
    <sheet name="REM VOL 1-18-2019" sheetId="27" r:id="rId7"/>
    <sheet name="CAP MAP 2019" sheetId="30" r:id="rId8"/>
    <sheet name="Boron WSA 1-1-2018" sheetId="24" state="hidden" r:id="rId9"/>
    <sheet name="Remainng Volume 1-24-2018" sheetId="25" state="hidden" r:id="rId10"/>
    <sheet name="Boron CAP MAP" sheetId="26" state="hidden" r:id="rId11"/>
  </sheets>
  <definedNames>
    <definedName name="_xlnm.Print_Area" localSheetId="1">'Base Tonnage LR-2017'!$A$1:$AW$47</definedName>
    <definedName name="_xlnm.Print_Area" localSheetId="3">'Cap Study History'!$A$1:$J$31</definedName>
    <definedName name="_xlnm.Print_Area" localSheetId="0">'Life Span'!$A$1:$H$226</definedName>
    <definedName name="_xlnm.Print_Area" localSheetId="2">Profile!$A$1:$B$55</definedName>
    <definedName name="_xlnm.Print_Area" localSheetId="4">'Tonnage History'!$A$1:$R$21</definedName>
    <definedName name="_xlnm.Print_Titles" localSheetId="1">'Base Tonnage LR-2017'!$A:$A</definedName>
    <definedName name="_xlnm.Print_Titles" localSheetId="8">'Boron WSA 1-1-2018'!$1:$8</definedName>
    <definedName name="_xlnm.Print_Titles" localSheetId="5">'WSA 1-18-2019'!$1:$8</definedName>
  </definedNames>
  <calcPr calcId="152511"/>
</workbook>
</file>

<file path=xl/calcChain.xml><?xml version="1.0" encoding="utf-8"?>
<calcChain xmlns="http://schemas.openxmlformats.org/spreadsheetml/2006/main">
  <c r="G89" i="1" l="1"/>
  <c r="X32" i="22" l="1"/>
  <c r="X20" i="22"/>
  <c r="R19" i="23"/>
  <c r="R7" i="23"/>
  <c r="X14" i="22" l="1"/>
  <c r="Y14" i="22" s="1"/>
  <c r="Z14" i="22" s="1"/>
  <c r="AA14" i="22" s="1"/>
  <c r="AB14" i="22" s="1"/>
  <c r="AC14" i="22" s="1"/>
  <c r="AD14" i="22" s="1"/>
  <c r="AE14" i="22" s="1"/>
  <c r="AF14" i="22" s="1"/>
  <c r="AG14" i="22" s="1"/>
  <c r="AH14" i="22" s="1"/>
  <c r="AI14" i="22" s="1"/>
  <c r="AJ14" i="22" s="1"/>
  <c r="AK14" i="22" s="1"/>
  <c r="AL14" i="22" s="1"/>
  <c r="AM14" i="22" s="1"/>
  <c r="AN14" i="22" s="1"/>
  <c r="AO14" i="22" s="1"/>
  <c r="AP14" i="22" s="1"/>
  <c r="AQ14" i="22" s="1"/>
  <c r="AR14" i="22" s="1"/>
  <c r="AS14" i="22" s="1"/>
  <c r="AT14" i="22" s="1"/>
  <c r="AU14" i="22" s="1"/>
  <c r="AV14" i="22" s="1"/>
  <c r="AW14" i="22" s="1"/>
  <c r="W32" i="22" l="1"/>
  <c r="W20" i="22"/>
  <c r="Q19" i="23"/>
  <c r="Q7" i="23"/>
  <c r="X33" i="22" l="1"/>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l="1"/>
  <c r="V20" i="22" l="1"/>
  <c r="V32" i="22"/>
  <c r="V33" i="22" l="1"/>
  <c r="W33" i="22"/>
  <c r="P19" i="23"/>
  <c r="P7" i="23"/>
  <c r="O19" i="23" l="1"/>
  <c r="O7" i="23"/>
  <c r="G189" i="1" l="1"/>
  <c r="G190" i="1" s="1"/>
  <c r="T20" i="22" l="1"/>
  <c r="S20" i="22"/>
  <c r="T32" i="22" l="1"/>
  <c r="T33" i="22" l="1"/>
  <c r="U33" i="22"/>
  <c r="N19" i="23"/>
  <c r="N7" i="23"/>
  <c r="W12" i="22" l="1"/>
  <c r="G202" i="1" l="1"/>
  <c r="D49" i="1" l="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E91" i="1" s="1"/>
  <c r="M19" i="23" l="1"/>
  <c r="M7" i="23"/>
  <c r="V12" i="22" l="1"/>
  <c r="U12" i="22"/>
  <c r="R32" i="22" l="1"/>
  <c r="R20" i="22"/>
  <c r="L19" i="23"/>
  <c r="L7" i="23"/>
  <c r="S33" i="22" l="1"/>
  <c r="G203" i="1"/>
  <c r="G204" i="1" s="1"/>
  <c r="Q32" i="22" l="1"/>
  <c r="Q20" i="22"/>
  <c r="R33" i="22" l="1"/>
  <c r="K19" i="23"/>
  <c r="K7" i="23"/>
  <c r="T12" i="22" l="1"/>
  <c r="J19" i="23"/>
  <c r="J7" i="23"/>
  <c r="Q12" i="22"/>
  <c r="P32" i="22"/>
  <c r="P20" i="22"/>
  <c r="I19" i="23"/>
  <c r="H19" i="23"/>
  <c r="G19" i="23"/>
  <c r="F19" i="23"/>
  <c r="E19" i="23"/>
  <c r="C19" i="23"/>
  <c r="B14" i="23"/>
  <c r="B19" i="23" s="1"/>
  <c r="I7" i="23"/>
  <c r="H7" i="23"/>
  <c r="G7" i="23"/>
  <c r="F7" i="23"/>
  <c r="E7" i="23"/>
  <c r="D7" i="23"/>
  <c r="C7" i="23"/>
  <c r="B7" i="23"/>
  <c r="O32" i="22"/>
  <c r="O33" i="22" s="1"/>
  <c r="N32" i="22"/>
  <c r="O20" i="22"/>
  <c r="S12" i="22"/>
  <c r="R12" i="22"/>
  <c r="P12" i="22"/>
  <c r="O12" i="22"/>
  <c r="N12" i="22"/>
  <c r="M12" i="22"/>
  <c r="L12" i="22"/>
  <c r="K12" i="22"/>
  <c r="J12" i="22"/>
  <c r="I12" i="22"/>
  <c r="H12" i="22"/>
  <c r="G12" i="22"/>
  <c r="F12" i="22"/>
  <c r="G9" i="22"/>
  <c r="H9" i="22"/>
  <c r="I9" i="22" s="1"/>
  <c r="J9" i="22" s="1"/>
  <c r="K9" i="22" s="1"/>
  <c r="N20" i="22"/>
  <c r="G8" i="22"/>
  <c r="G10" i="22" s="1"/>
  <c r="H10" i="22" s="1"/>
  <c r="I10" i="22" s="1"/>
  <c r="J10" i="22" s="1"/>
  <c r="K10" i="22" s="1"/>
  <c r="L10" i="22" s="1"/>
  <c r="M10" i="22" s="1"/>
  <c r="N10" i="22" s="1"/>
  <c r="O10" i="22" s="1"/>
  <c r="P10" i="22" s="1"/>
  <c r="Q10" i="22" s="1"/>
  <c r="I8" i="22"/>
  <c r="J10" i="20"/>
  <c r="J9" i="20"/>
  <c r="P33" i="22" l="1"/>
  <c r="Q33" i="22"/>
  <c r="K8" i="22"/>
  <c r="L9" i="22"/>
  <c r="F136" i="1"/>
  <c r="F137" i="1" s="1"/>
  <c r="G195" i="1"/>
  <c r="F197" i="1" l="1"/>
  <c r="E47" i="1" s="1"/>
  <c r="M9" i="22"/>
  <c r="L8" i="22"/>
  <c r="E48" i="1" l="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C91" i="1" s="1"/>
  <c r="N9" i="22"/>
  <c r="M8" i="22"/>
  <c r="G91" i="1" l="1"/>
  <c r="G92" i="1" s="1"/>
  <c r="O9" i="22"/>
  <c r="N8" i="22"/>
  <c r="G7" i="1" l="1"/>
  <c r="G93" i="1"/>
  <c r="G95" i="1" s="1"/>
  <c r="G8" i="1" s="1"/>
  <c r="O8" i="22"/>
  <c r="P9" i="22"/>
  <c r="P8" i="22" l="1"/>
  <c r="Q9" i="22"/>
  <c r="R9" i="22" s="1"/>
  <c r="S9" i="22" s="1"/>
</calcChain>
</file>

<file path=xl/comments1.xml><?xml version="1.0" encoding="utf-8"?>
<comments xmlns="http://schemas.openxmlformats.org/spreadsheetml/2006/main">
  <authors>
    <author>wmd</author>
  </authors>
  <commentList>
    <comment ref="A20" authorId="0" shapeId="0">
      <text>
        <r>
          <rPr>
            <b/>
            <sz val="9"/>
            <color indexed="81"/>
            <rFont val="Tahoma"/>
            <family val="2"/>
          </rPr>
          <t>WMD:</t>
        </r>
        <r>
          <rPr>
            <sz val="9"/>
            <color indexed="81"/>
            <rFont val="Tahoma"/>
            <family val="2"/>
          </rPr>
          <t xml:space="preserve">
- Designed Air Space Volume is based on the 3-28-96 Volume Study by the Design &amp; Construction Division.
</t>
        </r>
      </text>
    </comment>
  </commentList>
</comments>
</file>

<file path=xl/sharedStrings.xml><?xml version="1.0" encoding="utf-8"?>
<sst xmlns="http://schemas.openxmlformats.org/spreadsheetml/2006/main" count="321" uniqueCount="247">
  <si>
    <t>years</t>
  </si>
  <si>
    <t>ASSUMPTIONS</t>
  </si>
  <si>
    <t>cy/ton</t>
  </si>
  <si>
    <t>REFERENCES</t>
  </si>
  <si>
    <t>NOTES</t>
  </si>
  <si>
    <t>LANDFILL LIFE PROJECTION</t>
  </si>
  <si>
    <t>tons</t>
  </si>
  <si>
    <t>SUPPORT CALCULATIONS</t>
  </si>
  <si>
    <t>cy</t>
  </si>
  <si>
    <t>Estimated Completion Date</t>
  </si>
  <si>
    <t>Remaining Landfill Volume</t>
  </si>
  <si>
    <t>In-Place Landfill Volume</t>
  </si>
  <si>
    <r>
      <t xml:space="preserve">Designed Air Space Volume </t>
    </r>
    <r>
      <rPr>
        <vertAlign val="subscript"/>
        <sz val="10"/>
        <rFont val="Comic Sans MS"/>
        <family val="4"/>
      </rPr>
      <t>(1)</t>
    </r>
  </si>
  <si>
    <t>Boron Sanitary Landfill</t>
  </si>
  <si>
    <t>Packers</t>
  </si>
  <si>
    <t>Roll-offs</t>
  </si>
  <si>
    <t>Traffic Count</t>
  </si>
  <si>
    <t>Demo</t>
  </si>
  <si>
    <t>Glass</t>
  </si>
  <si>
    <t>Metal</t>
  </si>
  <si>
    <t>Organics</t>
  </si>
  <si>
    <t>Paper</t>
  </si>
  <si>
    <t>Plastic</t>
  </si>
  <si>
    <t>Textiles</t>
  </si>
  <si>
    <t>Mixed Muni.</t>
  </si>
  <si>
    <t>2031</t>
  </si>
  <si>
    <t>Mat. Type (tons)</t>
  </si>
  <si>
    <t>Total</t>
  </si>
  <si>
    <t xml:space="preserve">Calculated by:  </t>
  </si>
  <si>
    <t xml:space="preserve">Checked by:  </t>
  </si>
  <si>
    <t>95</t>
  </si>
  <si>
    <t>96</t>
  </si>
  <si>
    <t>97</t>
  </si>
  <si>
    <t>98</t>
  </si>
  <si>
    <t>99</t>
  </si>
  <si>
    <t>00</t>
  </si>
  <si>
    <t>01</t>
  </si>
  <si>
    <t>02</t>
  </si>
  <si>
    <t>03</t>
  </si>
  <si>
    <t>04</t>
  </si>
  <si>
    <t>05</t>
  </si>
  <si>
    <t>06</t>
  </si>
  <si>
    <t>07</t>
  </si>
  <si>
    <t>08</t>
  </si>
  <si>
    <t>09</t>
  </si>
  <si>
    <t>10</t>
  </si>
  <si>
    <t>Actual Disposal</t>
  </si>
  <si>
    <t>Study Year</t>
  </si>
  <si>
    <t>Rem. Life Date</t>
  </si>
  <si>
    <t>Fill Rate (cy/ton)</t>
  </si>
  <si>
    <t>Fill Plan</t>
  </si>
  <si>
    <t>Rem. Volume (cy)</t>
  </si>
  <si>
    <t>Rem. Capacity (tons)</t>
  </si>
  <si>
    <t>2045</t>
  </si>
  <si>
    <t>Capacity Study Tons</t>
  </si>
  <si>
    <t>Permitted Volume (cy)</t>
  </si>
  <si>
    <t>7-2003 All trailers are getting weighed.</t>
  </si>
  <si>
    <t>1-2004 Implemented site specific SVW.  Anticipated impact -400 tons.</t>
  </si>
  <si>
    <t>Actual Tonnage</t>
  </si>
  <si>
    <t>Existing Refuse Footprint Area (ERFA) = Total Disposal Area</t>
  </si>
  <si>
    <t>Property Owner:</t>
  </si>
  <si>
    <t>County of Kern</t>
  </si>
  <si>
    <t>Permitted Property</t>
  </si>
  <si>
    <t>N1/2 of the NW1/4 of the SW1/4 of Section 5, T10N,</t>
  </si>
  <si>
    <t>Landfill Location:</t>
  </si>
  <si>
    <t>0.5 miles south of the Community of Boron on Boron Ave.</t>
  </si>
  <si>
    <t>Site Area:</t>
  </si>
  <si>
    <t>Landfill Method:</t>
  </si>
  <si>
    <t>Area Method</t>
  </si>
  <si>
    <t>Solid Waste Facility Permit No.:</t>
  </si>
  <si>
    <t>Classification:</t>
  </si>
  <si>
    <t>Class III</t>
  </si>
  <si>
    <t>Waste Discharge Order No.:</t>
  </si>
  <si>
    <t>Permitted Types of Waste:</t>
  </si>
  <si>
    <t>Accepts non-hazardous waste, inert solid waste, dead animals,</t>
  </si>
  <si>
    <t>Does not accept liquid waste.</t>
  </si>
  <si>
    <t>Designed Air Space Volume:</t>
  </si>
  <si>
    <t>Remaining Waste Capacity:</t>
  </si>
  <si>
    <t>Remaining Landfill Volume:</t>
  </si>
  <si>
    <t>Contracted Landfill Operator:</t>
  </si>
  <si>
    <t>Operation Contract Expiration Date:</t>
  </si>
  <si>
    <t>Hours of Operation:</t>
  </si>
  <si>
    <t>Wed   Closed</t>
  </si>
  <si>
    <t>Fri   Closed</t>
  </si>
  <si>
    <t>Communities Served:</t>
  </si>
  <si>
    <t>Estimated Completion Date:</t>
  </si>
  <si>
    <t>Post Closure Landuse:</t>
  </si>
  <si>
    <t>Open Space</t>
  </si>
  <si>
    <t>Year to Year Growth</t>
  </si>
  <si>
    <t>Thu  12:00pm to 4:00pm</t>
  </si>
  <si>
    <t>Tue  12:00pm to 4:00pm</t>
  </si>
  <si>
    <t>Mon 12:00pm to 4:00pm</t>
  </si>
  <si>
    <t>Sun  12:00pm to 4:00pm</t>
  </si>
  <si>
    <t>05 Capacity Study (2000 tons w/1.07%)</t>
  </si>
  <si>
    <t>Sat  8:00am to 4:00pm</t>
  </si>
  <si>
    <t xml:space="preserve">Base Tonnage </t>
  </si>
  <si>
    <t>3,238 (2000)</t>
  </si>
  <si>
    <t>229 Reed Ave.</t>
  </si>
  <si>
    <t>Mojave, CA 93501</t>
  </si>
  <si>
    <t>R7W; SBB&amp;M</t>
  </si>
  <si>
    <t>08 Cap Study Pop.Gr. Rate 1.07% (1960-2010)</t>
  </si>
  <si>
    <t>- Fill Rate (Space used by each ton of waste disposed, incl. cover)</t>
  </si>
  <si>
    <t>Year</t>
  </si>
  <si>
    <t>R6V-2002-052 (issued in September 2002)</t>
  </si>
  <si>
    <t>11</t>
  </si>
  <si>
    <t>12</t>
  </si>
  <si>
    <t>LR(2000-2008)</t>
  </si>
  <si>
    <t>Projected Completion Date:</t>
  </si>
  <si>
    <t>Page 1 of 2</t>
  </si>
  <si>
    <t>Page 2 of 2</t>
  </si>
  <si>
    <t>CAPACITY SUMMARY</t>
  </si>
  <si>
    <t>(see item 3)</t>
  </si>
  <si>
    <t>divided</t>
  </si>
  <si>
    <t>Annual Proj. Tonnage</t>
  </si>
  <si>
    <t>Boron, Desert Lake, Kramer Junction, Edwards AFB, Cal. City</t>
  </si>
  <si>
    <t xml:space="preserve"> Year Ending Rem. Waste Cap. (tons)</t>
  </si>
  <si>
    <t>Remaining Life and Tonnage Projections:</t>
  </si>
  <si>
    <t>ERFA:</t>
  </si>
  <si>
    <t>1)  Disposal Tonnage and Future Projection:</t>
  </si>
  <si>
    <r>
      <t>0.8 ton</t>
    </r>
    <r>
      <rPr>
        <vertAlign val="superscript"/>
        <sz val="10"/>
        <rFont val="Comic Sans MS"/>
        <family val="4"/>
      </rPr>
      <t/>
    </r>
  </si>
  <si>
    <r>
      <t xml:space="preserve">0.8 ton </t>
    </r>
    <r>
      <rPr>
        <vertAlign val="subscript"/>
        <sz val="10"/>
        <rFont val="Comic Sans MS"/>
        <family val="4"/>
      </rPr>
      <t xml:space="preserve">(1) </t>
    </r>
  </si>
  <si>
    <t>Boron Sanitary Landfill - Capacity Study History</t>
  </si>
  <si>
    <t>Boron Sanitary Landfill - Vehicle Count and Material Type Tonnage History</t>
  </si>
  <si>
    <t>Cullinan Engineering, Inc.</t>
  </si>
  <si>
    <t>Self-haul and other</t>
  </si>
  <si>
    <t>Annual Projected Tonnage Increase</t>
  </si>
  <si>
    <t>Total property = 260.21 acres</t>
  </si>
  <si>
    <t>0.8 ton</t>
  </si>
  <si>
    <t>14.1 acres</t>
  </si>
  <si>
    <t xml:space="preserve">Permitted disposal area = 14.1 acres                                 </t>
  </si>
  <si>
    <t xml:space="preserve">  </t>
  </si>
  <si>
    <t>A small site like Boron is greatly impacted by demolition fluctuations.</t>
  </si>
  <si>
    <t xml:space="preserve">(2) During 2012, the effective air space density (ASD) skyrocketed to over 5,000lbs/cy. This can be explained by the mining of soil by the contractor. Because the volume of waste coming in is small in comparison to the volume of soil excavated (all, or nearly, at once), it affects the ASD immensely. This high ASD essentially had the effect of adding capacity to the landfill. </t>
  </si>
  <si>
    <r>
      <t xml:space="preserve">(1) </t>
    </r>
    <r>
      <rPr>
        <vertAlign val="subscript"/>
        <sz val="8"/>
        <rFont val="Comic Sans MS"/>
        <family val="4"/>
      </rPr>
      <t>The Linear Regression (1999-2008) increment is added to 2010 thru end of Life Span.</t>
    </r>
  </si>
  <si>
    <r>
      <t>166,284</t>
    </r>
    <r>
      <rPr>
        <vertAlign val="subscript"/>
        <sz val="10"/>
        <rFont val="Comic Sans MS"/>
        <family val="4"/>
      </rPr>
      <t>(2)</t>
    </r>
  </si>
  <si>
    <r>
      <t>92,380</t>
    </r>
    <r>
      <rPr>
        <vertAlign val="subscript"/>
        <sz val="10"/>
        <rFont val="Comic Sans MS"/>
        <family val="4"/>
      </rPr>
      <t>(3)</t>
    </r>
  </si>
  <si>
    <t>(3) Tons =cy/fill rate @1.80cy/tons</t>
  </si>
  <si>
    <t>Designed Airspace Volume</t>
  </si>
  <si>
    <t>Boron's contract terminates January 31, 2021.</t>
  </si>
  <si>
    <t>Converted to Volume based on the Fill Rate of</t>
  </si>
  <si>
    <t>Public Works Director:</t>
  </si>
  <si>
    <t>Craig Pope</t>
  </si>
  <si>
    <t>Permitted 2010 FF Plan (cy)</t>
  </si>
  <si>
    <t>- 2010 Final Fill Plan / Assumed 25' deep subgrade (KCWMD-D&amp;C) (Designed Air Space Volume)</t>
  </si>
  <si>
    <t>15-AA-0045 (review due date on June 2019)</t>
  </si>
  <si>
    <t xml:space="preserve">     </t>
  </si>
  <si>
    <t>Permitted property = 120.21 acres</t>
  </si>
  <si>
    <t>Graded Color Scale dark blue is the lowest, white is the middle and red is the highest.</t>
  </si>
  <si>
    <t>1,051,895 cy (per 2010 Final Fill Plan that excludes Closure Cover)</t>
  </si>
  <si>
    <t>Material Type (tons)</t>
  </si>
  <si>
    <t>Boron Sanitary Landfill Tonnage History and Projection</t>
  </si>
  <si>
    <t>Vehicle Type Count</t>
  </si>
  <si>
    <r>
      <t>x</t>
    </r>
    <r>
      <rPr>
        <vertAlign val="subscript"/>
        <sz val="14"/>
        <rFont val="Comic Sans MS"/>
        <family val="4"/>
      </rPr>
      <t>1 time series</t>
    </r>
  </si>
  <si>
    <t xml:space="preserve">In the past, the Contractor has excavated excess soil placed within the refuse limit to use as cover.  The removal of the uncontaminated soil created additional capacity for refuse disposal and decreased the amount of soil needed from the cover soil borrow area.                                                      </t>
  </si>
  <si>
    <r>
      <t>x</t>
    </r>
    <r>
      <rPr>
        <vertAlign val="subscript"/>
        <sz val="14"/>
        <rFont val="Comic Sans MS"/>
        <family val="4"/>
      </rPr>
      <t>2 time series</t>
    </r>
  </si>
  <si>
    <t>Tonnage Projection: Linear Regression 1999-2008  y =(( 0.8 * x1) + 3,326.7)</t>
  </si>
  <si>
    <r>
      <t>(1)</t>
    </r>
    <r>
      <rPr>
        <sz val="8"/>
        <color rgb="FF000000"/>
        <rFont val="Comic Sans MS"/>
        <family val="4"/>
      </rPr>
      <t xml:space="preserve">  </t>
    </r>
    <r>
      <rPr>
        <i/>
        <sz val="8"/>
        <color rgb="FF000000"/>
        <rFont val="Comic Sans MS"/>
        <family val="4"/>
      </rPr>
      <t xml:space="preserve">The designed airspace volume was calculated by the Design &amp; Construction Division as part of the 2010 Final Fill design.  A 25' depth was assumed for fill below original ground level. Also excludes closure cover.
</t>
    </r>
  </si>
  <si>
    <t>- Fill Rate: Based on current airspace study calculations.</t>
  </si>
  <si>
    <r>
      <t>1.69</t>
    </r>
    <r>
      <rPr>
        <vertAlign val="subscript"/>
        <sz val="10"/>
        <rFont val="Comic Sans MS"/>
        <family val="4"/>
      </rPr>
      <t>(4)</t>
    </r>
  </si>
  <si>
    <t xml:space="preserve">(4) The fill rate changed in this study from 1.80 cy/ton to the 2011-2018 fill rate average of 1.69 cy/ton.       
</t>
  </si>
  <si>
    <t xml:space="preserve">The Permit volume is the 2010 fill design 1,057,000 cy. Only 1,051,895 cy of the  1,057,000 cy is usable and does not include closure cover.  The fill dynamics have not changed at this facility. </t>
  </si>
  <si>
    <t>Tonnage Projection: Adjusted Linear Regression, Base Year 2017, then 2018-2044 y = ((0.8 * x2) + 4,324)</t>
  </si>
  <si>
    <t xml:space="preserve">This chart demonstrates the assumptions used in this study, as referenced in the study notes and in the Capacity Study Summary sheet. As seen above, the annual tonnage has deviated in the past. A small change in the number of roll-offs or a small construction project could have a tremendous  impact on the annual tonnage. The 1999-2008 trendline (shown in blue) for Boron's tonnage projection used results in an almost flat projection. The short term tonnage projection is shown in red. </t>
  </si>
  <si>
    <t>Converted to Capacity based on the Fill Rate of 1.69 cy/ton</t>
  </si>
  <si>
    <t>Print Date: 4/25/2018</t>
  </si>
  <si>
    <r>
      <t xml:space="preserve">WASTE STREAM ANALYSIS 
</t>
    </r>
    <r>
      <rPr>
        <b/>
        <sz val="10"/>
        <color indexed="8"/>
        <rFont val="Times New Roman"/>
        <family val="1"/>
      </rPr>
      <t>BY SITE, GROUP AND MATERIAL</t>
    </r>
  </si>
  <si>
    <t>Start Date: 1/1/2018</t>
  </si>
  <si>
    <t>End Date: 1/24/2018</t>
  </si>
  <si>
    <t>14 - Boron Landfill</t>
  </si>
  <si>
    <t>Tons In</t>
  </si>
  <si>
    <t>Tons Out</t>
  </si>
  <si>
    <t>Tons Diverted</t>
  </si>
  <si>
    <t>Tons Disposed</t>
  </si>
  <si>
    <t>Demolition</t>
  </si>
  <si>
    <t>120-CONC - Concrete Scrap - Loose</t>
  </si>
  <si>
    <t>Totals for 120-CONC - Concrete Scrap - Loose</t>
  </si>
  <si>
    <t>200-DEMO - Demolition Waste - Mixed</t>
  </si>
  <si>
    <t>Totals for 200-DEMO - Demolition Waste - Mixed</t>
  </si>
  <si>
    <t>500-SHET - Sheetrock - Scrap - Loose</t>
  </si>
  <si>
    <t>Totals for 500-SHET - Sheetrock - Scrap - Loose</t>
  </si>
  <si>
    <t>Totals for Demolition</t>
  </si>
  <si>
    <t>General</t>
  </si>
  <si>
    <t>110-COMP - Compactor Bin</t>
  </si>
  <si>
    <t>Totals for 110-COMP - Compactor Bin</t>
  </si>
  <si>
    <t>360-MUNI - Municipal Waste - Mixed</t>
  </si>
  <si>
    <t>Totals for 360-MUNI - Municipal Waste - Mixed</t>
  </si>
  <si>
    <t>420-PKR - Packer Material</t>
  </si>
  <si>
    <t>Totals for 420-PKR - Packer Material</t>
  </si>
  <si>
    <t>Totals for General</t>
  </si>
  <si>
    <t>215-SCRP - Scrap Metal</t>
  </si>
  <si>
    <t>Totals for 215-SCRP - Scrap Metal</t>
  </si>
  <si>
    <t>1290-SWHT - Src Sep White Goods - Whole</t>
  </si>
  <si>
    <t>Totals for 1290-SWHT - Src Sep White Goods - Whole</t>
  </si>
  <si>
    <t>Totals for Metal</t>
  </si>
  <si>
    <t>270-GRN - Green Waste - Mixed</t>
  </si>
  <si>
    <t>Totals for 270-GRN - Green Waste - Mixed</t>
  </si>
  <si>
    <t>440-PRN - Prunings - Loose</t>
  </si>
  <si>
    <t>Totals for 440-PRN - Prunings - Loose</t>
  </si>
  <si>
    <t>610-WOOD - Wood Scrap - Loose</t>
  </si>
  <si>
    <t>Totals for 610-WOOD - Wood Scrap - Loose</t>
  </si>
  <si>
    <t>2320-TWOO - Treated Wood Waste</t>
  </si>
  <si>
    <t>Totals for 2320-TWOO - Treated Wood Waste</t>
  </si>
  <si>
    <t>Totals for Organics</t>
  </si>
  <si>
    <t>540-TELV - Televisions - Whole</t>
  </si>
  <si>
    <t>Totals for 540-TELV - Televisions - Whole</t>
  </si>
  <si>
    <t>Totals for Textiles</t>
  </si>
  <si>
    <t>Totals for 14</t>
  </si>
  <si>
    <t>Grand Total</t>
  </si>
  <si>
    <t>The fill rate changed in this study from 1.80 cy/ton to the 2011-2018 fill rate average of 1.69 cy/ton. The 1.69 cy/ton fill rate increased remaining capacity from the 2017 Cap Study of 112,320 tons to the 2018 Cap Study of 115,696 tons. The new base year is 2017 with 4,324 disposed tons for the adjusted linear regression, a 37.96% increase. The 2017 base year adjusted linear regression decreased Boron SL's remaining life date from June 2050 in the 2017 Cap Study to September 2044 in the 2018 Cap Study. The increase in the disposed tonnage is the effect of the Benz dirty MRF becoming a clean MRF.  Formerly municipal waste from some service areas near the Boron Landfill were taken to the dirty MRF for sorting where the non-divertible items are taken and disposed at the Tehachapi Landfill.  Municipal waste from these areas are now directly taken to the Clean MRF or directly disposed at the Boron Landfill.</t>
  </si>
  <si>
    <t>2)  Remaining ERFA Landfill Volume as of 1-1-2019:</t>
  </si>
  <si>
    <t>Waste tons disposed from 1-1-2019 to 1-18-2019</t>
  </si>
  <si>
    <t>Remaining Landfill Volume as of  1-1-2019</t>
  </si>
  <si>
    <t>3)  Remaining ERFA Waste Capacity as of 1-1-2019:</t>
  </si>
  <si>
    <t>Remaining Landfill Volume as of 1-1-2019</t>
  </si>
  <si>
    <t>Remaining Waste Capacity as of 1-1-2019</t>
  </si>
  <si>
    <t>4) In-Place Landfill Volume as of 1-1-2019:</t>
  </si>
  <si>
    <t>In-Place Landfill Volume as of 1-1-2019</t>
  </si>
  <si>
    <t>Volume Summary as of 1-1-2019</t>
  </si>
  <si>
    <t>Capacity Calculations as of 1-1-2019</t>
  </si>
  <si>
    <t>Remaining Life Span 1-1-2019</t>
  </si>
  <si>
    <t>Complete years from 1-1-19 to 1-1-2045</t>
  </si>
  <si>
    <t>Remaining 1-1-2045 Waste Capacity divided by 2045 Projected Tons</t>
  </si>
  <si>
    <t>Remaining Life of Landfill  as of 1-1-2019</t>
  </si>
  <si>
    <t>- 2010 Final Fill Plan (KCPWD) / 1-18-2019 GPS (Remaining Volume Study).</t>
  </si>
  <si>
    <t>PROFILE SHEET -  January 2019</t>
  </si>
  <si>
    <t>February 2045</t>
  </si>
  <si>
    <t>191,312 cy</t>
  </si>
  <si>
    <t xml:space="preserve">113,202 tons </t>
  </si>
  <si>
    <t>Waste Disposed in 2018:</t>
  </si>
  <si>
    <t>3,849 tons (14 tons/day)</t>
  </si>
  <si>
    <t>Minus Remaining Landfill Volume 1-1-2019(see item 2)</t>
  </si>
  <si>
    <t xml:space="preserve">2019 Capacity Study Assumptions:  The study uses linear regression compared to the compound growth rate that has been used in studies prior 2008.  The trend line stabilizes the projection and appears to track better than the compound growth.
  </t>
  </si>
  <si>
    <t>Print Date: 3/20/2019</t>
  </si>
  <si>
    <r>
      <t xml:space="preserve">WASTE STREAM ANALYSIS 
</t>
    </r>
    <r>
      <rPr>
        <b/>
        <sz val="10"/>
        <color indexed="8"/>
        <rFont val="Times New Roman"/>
        <family val="1"/>
      </rPr>
      <t>BY SITE, GROUP AND MATERIAL</t>
    </r>
  </si>
  <si>
    <t>Start Date: 1/1/2019</t>
  </si>
  <si>
    <t>End Date: 1/18/2019</t>
  </si>
  <si>
    <t>425-PMUN - PKR MUNI</t>
  </si>
  <si>
    <t>Totals for 425-PMUN - PKR MUNI</t>
  </si>
  <si>
    <t>50-CARP - Carpeting</t>
  </si>
  <si>
    <t>Totals for 50-CARP - Carpeting</t>
  </si>
  <si>
    <t>230-FURN - Furniture - Whole</t>
  </si>
  <si>
    <t>Totals for 230-FURN - Furniture - Whole</t>
  </si>
  <si>
    <t>3,331 (County Financial Population and Kern County Tonnage Only)</t>
  </si>
  <si>
    <t>Kern County Population Served:</t>
  </si>
  <si>
    <r>
      <t>The 2019 adjusted linear regression projection is based on the 1999-2008 Linear Regression of 0.8 tons/X</t>
    </r>
    <r>
      <rPr>
        <vertAlign val="subscript"/>
        <sz val="10"/>
        <color rgb="FF000000"/>
        <rFont val="Comic Sans MS"/>
        <family val="4"/>
      </rPr>
      <t>2</t>
    </r>
    <r>
      <rPr>
        <sz val="10"/>
        <color rgb="FF000000"/>
        <rFont val="Comic Sans MS"/>
        <family val="4"/>
      </rPr>
      <t xml:space="preserve"> + 4,324 annually, where the 4,324 is the 2017 disposed tons.</t>
    </r>
  </si>
  <si>
    <t xml:space="preserve">The 2019 adjusted linear regression tonnage  projection uses 2017 disposed tons as the base year, then adds the 1999-2008 linear regression increment of 0.8 tons to each year's projected tons  until the end of life span. </t>
  </si>
  <si>
    <t>Remaining Landfill Fill Volume as of 1-18-2019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</si>
</sst>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mmm\ yyyy"/>
    <numFmt numFmtId="165" formatCode="_(* #,##0_);_(* \(#,##0\);_(* &quot;-&quot;??_);_(@_)"/>
    <numFmt numFmtId="166" formatCode="0.000%"/>
    <numFmt numFmtId="167" formatCode="[$-409]mmm\-yy;@"/>
    <numFmt numFmtId="168" formatCode="[$-10409]#,##0.00;\(#,##0.00\)"/>
    <numFmt numFmtId="169" formatCode="[$-10409]0.00;\(0.00\)"/>
  </numFmts>
  <fonts count="42" x14ac:knownFonts="1">
    <font>
      <sz val="10"/>
      <name val="Arial"/>
    </font>
    <font>
      <sz val="10"/>
      <name val="Arial"/>
      <family val="2"/>
    </font>
    <font>
      <sz val="10"/>
      <name val="Comic Sans MS"/>
      <family val="4"/>
    </font>
    <font>
      <sz val="10"/>
      <color indexed="9"/>
      <name val="Comic Sans MS"/>
      <family val="4"/>
    </font>
    <font>
      <vertAlign val="subscript"/>
      <sz val="10"/>
      <name val="Comic Sans MS"/>
      <family val="4"/>
    </font>
    <font>
      <sz val="12"/>
      <name val="Comic Sans MS"/>
      <family val="4"/>
    </font>
    <font>
      <sz val="14"/>
      <name val="Comic Sans MS"/>
      <family val="4"/>
    </font>
    <font>
      <sz val="16"/>
      <name val="Comic Sans MS"/>
      <family val="4"/>
    </font>
    <font>
      <sz val="8"/>
      <name val="Arial"/>
      <family val="2"/>
    </font>
    <font>
      <b/>
      <sz val="10"/>
      <name val="Comic Sans MS"/>
      <family val="4"/>
    </font>
    <font>
      <sz val="8"/>
      <name val="Comic Sans MS"/>
      <family val="4"/>
    </font>
    <font>
      <u/>
      <sz val="10"/>
      <name val="Comic Sans MS"/>
      <family val="4"/>
    </font>
    <font>
      <b/>
      <i/>
      <sz val="10"/>
      <name val="Comic Sans MS"/>
      <family val="4"/>
    </font>
    <font>
      <sz val="10"/>
      <color indexed="56"/>
      <name val="Comic Sans MS"/>
      <family val="4"/>
    </font>
    <font>
      <i/>
      <sz val="10"/>
      <name val="Comic Sans MS"/>
      <family val="4"/>
    </font>
    <font>
      <sz val="9"/>
      <color indexed="81"/>
      <name val="Tahoma"/>
      <family val="2"/>
    </font>
    <font>
      <b/>
      <sz val="9"/>
      <color indexed="81"/>
      <name val="Tahoma"/>
      <family val="2"/>
    </font>
    <font>
      <vertAlign val="superscript"/>
      <sz val="10"/>
      <name val="Comic Sans MS"/>
      <family val="4"/>
    </font>
    <font>
      <sz val="10"/>
      <color indexed="10"/>
      <name val="Comic Sans MS"/>
      <family val="4"/>
    </font>
    <font>
      <b/>
      <sz val="10"/>
      <color indexed="10"/>
      <name val="Comic Sans MS"/>
      <family val="4"/>
    </font>
    <font>
      <b/>
      <sz val="10"/>
      <color indexed="18"/>
      <name val="Comic Sans MS"/>
      <family val="4"/>
    </font>
    <font>
      <sz val="10"/>
      <color rgb="FF000000"/>
      <name val="Comic Sans MS"/>
      <family val="4"/>
    </font>
    <font>
      <vertAlign val="subscript"/>
      <sz val="8"/>
      <name val="Comic Sans MS"/>
      <family val="4"/>
    </font>
    <font>
      <sz val="11"/>
      <name val="Comic Sans MS"/>
      <family val="4"/>
    </font>
    <font>
      <vertAlign val="subscript"/>
      <sz val="14"/>
      <name val="Comic Sans MS"/>
      <family val="4"/>
    </font>
    <font>
      <b/>
      <sz val="14"/>
      <name val="Comic Sans MS"/>
      <family val="4"/>
    </font>
    <font>
      <b/>
      <sz val="10"/>
      <color rgb="FF0070C0"/>
      <name val="Comic Sans MS"/>
      <family val="4"/>
    </font>
    <font>
      <vertAlign val="subscript"/>
      <sz val="8"/>
      <color rgb="FF000000"/>
      <name val="Comic Sans MS"/>
      <family val="4"/>
    </font>
    <font>
      <sz val="8"/>
      <color rgb="FF000000"/>
      <name val="Comic Sans MS"/>
      <family val="4"/>
    </font>
    <font>
      <i/>
      <sz val="8"/>
      <color rgb="FF000000"/>
      <name val="Comic Sans MS"/>
      <family val="4"/>
    </font>
    <font>
      <sz val="10"/>
      <color rgb="FFFF0000"/>
      <name val="Comic Sans MS"/>
      <family val="4"/>
    </font>
    <font>
      <vertAlign val="subscript"/>
      <sz val="10"/>
      <color rgb="FF000000"/>
      <name val="Comic Sans MS"/>
      <family val="4"/>
    </font>
    <font>
      <sz val="8"/>
      <color indexed="8"/>
      <name val="Times New Roman"/>
      <family val="1"/>
    </font>
    <font>
      <b/>
      <sz val="11.95"/>
      <color indexed="8"/>
      <name val="Times New Roman"/>
      <family val="1"/>
    </font>
    <font>
      <b/>
      <sz val="10"/>
      <color indexed="8"/>
      <name val="Times New Roman"/>
      <family val="1"/>
    </font>
    <font>
      <sz val="9"/>
      <color indexed="8"/>
      <name val="Times New Roman"/>
      <family val="1"/>
    </font>
    <font>
      <sz val="10"/>
      <color indexed="8"/>
      <name val="Times New Roman"/>
      <family val="1"/>
    </font>
    <font>
      <sz val="8"/>
      <color indexed="8"/>
      <name val="Times New Roman"/>
      <family val="1"/>
    </font>
    <font>
      <b/>
      <sz val="11.95"/>
      <color indexed="8"/>
      <name val="Times New Roman"/>
      <family val="1"/>
    </font>
    <font>
      <b/>
      <sz val="10"/>
      <color indexed="8"/>
      <name val="Times New Roman"/>
      <family val="1"/>
    </font>
    <font>
      <sz val="9"/>
      <color indexed="8"/>
      <name val="Times New Roman"/>
      <family val="1"/>
    </font>
    <font>
      <sz val="10"/>
      <color indexed="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9"/>
      </bottom>
      <diagonal/>
    </border>
    <border>
      <left/>
      <right/>
      <top/>
      <bottom style="thin">
        <color indexed="10"/>
      </bottom>
      <diagonal/>
    </border>
    <border>
      <left/>
      <right/>
      <top style="medium">
        <color indexed="8"/>
      </top>
      <bottom/>
      <diagonal/>
    </border>
    <border>
      <left/>
      <right/>
      <top style="thick">
        <color indexed="8"/>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89">
    <xf numFmtId="0" fontId="0" fillId="0" borderId="0" xfId="0"/>
    <xf numFmtId="0" fontId="2" fillId="0" borderId="0" xfId="0" applyFont="1"/>
    <xf numFmtId="49" fontId="2" fillId="0" borderId="0" xfId="0" applyNumberFormat="1" applyFont="1"/>
    <xf numFmtId="0" fontId="2" fillId="0" borderId="0" xfId="0" applyFont="1" applyBorder="1"/>
    <xf numFmtId="3" fontId="2" fillId="0" borderId="0" xfId="0" applyNumberFormat="1" applyFont="1" applyFill="1"/>
    <xf numFmtId="0" fontId="3" fillId="0" borderId="0" xfId="0" applyFont="1" applyFill="1" applyBorder="1"/>
    <xf numFmtId="0" fontId="2" fillId="0" borderId="0" xfId="0" applyFont="1" applyAlignment="1">
      <alignment horizontal="center"/>
    </xf>
    <xf numFmtId="0" fontId="5" fillId="0" borderId="0" xfId="0" applyFont="1"/>
    <xf numFmtId="0" fontId="6" fillId="0" borderId="0" xfId="0" applyFont="1" applyFill="1" applyBorder="1" applyAlignment="1">
      <alignment horizontal="right"/>
    </xf>
    <xf numFmtId="0" fontId="6" fillId="0" borderId="0" xfId="0" applyFont="1" applyFill="1" applyBorder="1"/>
    <xf numFmtId="0" fontId="6" fillId="0" borderId="1" xfId="0" applyFont="1" applyFill="1" applyBorder="1" applyAlignment="1">
      <alignment horizontal="left"/>
    </xf>
    <xf numFmtId="0" fontId="6" fillId="0" borderId="1" xfId="0" applyFont="1" applyFill="1" applyBorder="1" applyAlignment="1">
      <alignment horizontal="centerContinuous"/>
    </xf>
    <xf numFmtId="0" fontId="6" fillId="0" borderId="1" xfId="0" applyFont="1" applyFill="1" applyBorder="1" applyAlignment="1">
      <alignment horizontal="right"/>
    </xf>
    <xf numFmtId="0" fontId="2" fillId="0" borderId="0" xfId="0" applyFont="1" applyBorder="1" applyAlignment="1">
      <alignment horizontal="center"/>
    </xf>
    <xf numFmtId="165" fontId="2" fillId="0" borderId="0" xfId="1" applyNumberFormat="1" applyFont="1"/>
    <xf numFmtId="0" fontId="2" fillId="0" borderId="0" xfId="2" applyNumberFormat="1" applyFont="1" applyBorder="1" applyAlignment="1">
      <alignment horizontal="center"/>
    </xf>
    <xf numFmtId="49" fontId="2" fillId="0" borderId="0" xfId="0" applyNumberFormat="1" applyFont="1" applyAlignment="1">
      <alignment horizontal="center"/>
    </xf>
    <xf numFmtId="3" fontId="2" fillId="0" borderId="0" xfId="0" applyNumberFormat="1" applyFont="1" applyAlignment="1">
      <alignment horizontal="center"/>
    </xf>
    <xf numFmtId="3" fontId="2" fillId="0" borderId="0" xfId="1" applyNumberFormat="1" applyFont="1" applyAlignment="1">
      <alignment horizontal="center"/>
    </xf>
    <xf numFmtId="165" fontId="2" fillId="0" borderId="0" xfId="1" applyNumberFormat="1" applyFont="1" applyAlignment="1">
      <alignment horizontal="center"/>
    </xf>
    <xf numFmtId="165" fontId="2" fillId="0" borderId="0" xfId="1" applyNumberFormat="1" applyFont="1" applyBorder="1" applyAlignment="1">
      <alignment horizontal="center"/>
    </xf>
    <xf numFmtId="166" fontId="2" fillId="0" borderId="0" xfId="2" applyNumberFormat="1" applyFont="1" applyBorder="1" applyAlignment="1">
      <alignment horizontal="center"/>
    </xf>
    <xf numFmtId="165" fontId="2" fillId="0" borderId="0" xfId="0" quotePrefix="1" applyNumberFormat="1" applyFont="1" applyAlignment="1">
      <alignment horizontal="center"/>
    </xf>
    <xf numFmtId="165" fontId="2" fillId="0" borderId="0" xfId="0" applyNumberFormat="1" applyFont="1" applyAlignment="1">
      <alignment horizontal="center"/>
    </xf>
    <xf numFmtId="43" fontId="2" fillId="0" borderId="0" xfId="1" applyFont="1"/>
    <xf numFmtId="165" fontId="2" fillId="0" borderId="0" xfId="1" applyNumberFormat="1" applyFont="1" applyFill="1"/>
    <xf numFmtId="0" fontId="2" fillId="0" borderId="0" xfId="0" applyFont="1" applyFill="1" applyAlignment="1">
      <alignment horizontal="center"/>
    </xf>
    <xf numFmtId="0" fontId="2" fillId="0" borderId="0" xfId="0" applyFont="1" applyFill="1" applyAlignment="1">
      <alignment horizontal="right"/>
    </xf>
    <xf numFmtId="0" fontId="2" fillId="0" borderId="0" xfId="0" quotePrefix="1" applyFont="1" applyFill="1" applyAlignment="1">
      <alignment horizontal="left"/>
    </xf>
    <xf numFmtId="43" fontId="5" fillId="0" borderId="0" xfId="1" applyFont="1"/>
    <xf numFmtId="10" fontId="5" fillId="0" borderId="0" xfId="2" applyNumberFormat="1" applyFont="1"/>
    <xf numFmtId="165" fontId="5" fillId="0" borderId="0" xfId="1" applyNumberFormat="1" applyFont="1"/>
    <xf numFmtId="10" fontId="2" fillId="0" borderId="0" xfId="2" applyNumberFormat="1" applyFont="1"/>
    <xf numFmtId="0" fontId="2" fillId="0" borderId="0" xfId="0" applyFont="1" applyAlignment="1">
      <alignment horizontal="center" wrapText="1"/>
    </xf>
    <xf numFmtId="43" fontId="2" fillId="0" borderId="0" xfId="1" applyFont="1" applyAlignment="1">
      <alignment horizontal="center" wrapText="1"/>
    </xf>
    <xf numFmtId="10" fontId="2" fillId="0" borderId="0" xfId="2" applyNumberFormat="1" applyFont="1" applyAlignment="1">
      <alignment horizontal="center" wrapText="1"/>
    </xf>
    <xf numFmtId="165" fontId="2" fillId="0" borderId="0" xfId="1" applyNumberFormat="1" applyFont="1" applyAlignment="1">
      <alignment horizontal="center" wrapText="1"/>
    </xf>
    <xf numFmtId="0" fontId="2" fillId="0" borderId="2" xfId="0" applyFont="1" applyFill="1" applyBorder="1" applyAlignment="1">
      <alignment horizontal="right"/>
    </xf>
    <xf numFmtId="0" fontId="2" fillId="0" borderId="0" xfId="0" applyFont="1" applyFill="1" applyBorder="1" applyAlignment="1"/>
    <xf numFmtId="0" fontId="2" fillId="0" borderId="2" xfId="0" applyFont="1" applyFill="1" applyBorder="1" applyAlignment="1"/>
    <xf numFmtId="0" fontId="2" fillId="0" borderId="0" xfId="0" applyFont="1" applyFill="1" applyBorder="1" applyAlignment="1">
      <alignment horizontal="right"/>
    </xf>
    <xf numFmtId="165" fontId="2" fillId="0" borderId="0" xfId="0" applyNumberFormat="1" applyFont="1" applyFill="1" applyBorder="1" applyAlignment="1"/>
    <xf numFmtId="0" fontId="2"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Continuous"/>
    </xf>
    <xf numFmtId="49" fontId="11" fillId="0" borderId="0" xfId="0" applyNumberFormat="1" applyFont="1"/>
    <xf numFmtId="0" fontId="2" fillId="0" borderId="0" xfId="0" applyFont="1" applyFill="1" applyBorder="1" applyAlignment="1">
      <alignment horizontal="center"/>
    </xf>
    <xf numFmtId="165" fontId="2" fillId="0" borderId="0" xfId="1" applyNumberFormat="1" applyFont="1" applyFill="1" applyAlignment="1">
      <alignment horizontal="center"/>
    </xf>
    <xf numFmtId="165" fontId="2" fillId="0" borderId="0" xfId="0" applyNumberFormat="1" applyFont="1" applyFill="1" applyBorder="1" applyAlignment="1">
      <alignment horizontal="center"/>
    </xf>
    <xf numFmtId="0" fontId="9" fillId="0" borderId="2" xfId="0" applyFont="1" applyFill="1" applyBorder="1" applyAlignment="1">
      <alignment horizontal="right"/>
    </xf>
    <xf numFmtId="0" fontId="9" fillId="0" borderId="2" xfId="0" applyFont="1" applyFill="1" applyBorder="1" applyAlignment="1">
      <alignment horizontal="center"/>
    </xf>
    <xf numFmtId="3" fontId="2" fillId="0" borderId="3" xfId="0" applyNumberFormat="1" applyFont="1" applyFill="1" applyBorder="1"/>
    <xf numFmtId="0" fontId="2" fillId="0" borderId="0" xfId="0" applyFont="1" applyFill="1"/>
    <xf numFmtId="165" fontId="2" fillId="0" borderId="0" xfId="1" applyNumberFormat="1" applyFont="1" applyFill="1" applyBorder="1"/>
    <xf numFmtId="3" fontId="2" fillId="0" borderId="0" xfId="0" applyNumberFormat="1" applyFont="1" applyFill="1" applyBorder="1"/>
    <xf numFmtId="0" fontId="2" fillId="0" borderId="0" xfId="0" applyFont="1" applyFill="1" applyAlignment="1"/>
    <xf numFmtId="0" fontId="12" fillId="0" borderId="0" xfId="0" applyFont="1" applyFill="1" applyAlignment="1">
      <alignment horizontal="right"/>
    </xf>
    <xf numFmtId="10" fontId="12" fillId="0" borderId="0" xfId="2" applyNumberFormat="1" applyFont="1" applyFill="1" applyAlignment="1">
      <alignment horizontal="center"/>
    </xf>
    <xf numFmtId="0" fontId="2" fillId="0" borderId="0" xfId="0" applyFont="1" applyFill="1" applyAlignment="1">
      <alignment horizontal="centerContinuous"/>
    </xf>
    <xf numFmtId="0" fontId="5" fillId="0" borderId="0" xfId="0" applyFont="1" applyFill="1" applyAlignment="1">
      <alignment horizontal="centerContinuous"/>
    </xf>
    <xf numFmtId="49" fontId="2" fillId="0" borderId="0" xfId="0" applyNumberFormat="1" applyFont="1" applyFill="1"/>
    <xf numFmtId="49" fontId="2" fillId="0" borderId="2" xfId="0" applyNumberFormat="1" applyFont="1" applyFill="1" applyBorder="1"/>
    <xf numFmtId="0" fontId="2" fillId="0" borderId="2" xfId="0" applyFont="1" applyFill="1" applyBorder="1"/>
    <xf numFmtId="164" fontId="2" fillId="0" borderId="2" xfId="0" applyNumberFormat="1" applyFont="1" applyFill="1" applyBorder="1" applyAlignment="1">
      <alignment horizontal="right"/>
    </xf>
    <xf numFmtId="0" fontId="2" fillId="0" borderId="0" xfId="0" applyFont="1" applyFill="1" applyBorder="1"/>
    <xf numFmtId="49" fontId="5" fillId="0" borderId="0" xfId="0" applyNumberFormat="1" applyFont="1" applyFill="1" applyAlignment="1">
      <alignment horizontal="centerContinuous"/>
    </xf>
    <xf numFmtId="0" fontId="2" fillId="0" borderId="5" xfId="0" applyFont="1" applyFill="1" applyBorder="1"/>
    <xf numFmtId="0" fontId="2" fillId="0" borderId="6" xfId="0" applyFont="1" applyFill="1" applyBorder="1"/>
    <xf numFmtId="0" fontId="2" fillId="0" borderId="7" xfId="0" applyFont="1" applyFill="1" applyBorder="1"/>
    <xf numFmtId="165" fontId="2" fillId="0" borderId="8" xfId="1" applyNumberFormat="1" applyFont="1" applyFill="1" applyBorder="1"/>
    <xf numFmtId="165" fontId="2" fillId="0" borderId="6" xfId="1" applyNumberFormat="1" applyFont="1" applyFill="1" applyBorder="1"/>
    <xf numFmtId="0" fontId="2" fillId="0" borderId="9" xfId="0" applyFont="1" applyFill="1" applyBorder="1"/>
    <xf numFmtId="3" fontId="2" fillId="0" borderId="10" xfId="0" applyNumberFormat="1" applyFont="1" applyFill="1" applyBorder="1"/>
    <xf numFmtId="0" fontId="2" fillId="0" borderId="11" xfId="0" applyFont="1" applyFill="1" applyBorder="1" applyAlignment="1">
      <alignment horizontal="center"/>
    </xf>
    <xf numFmtId="0" fontId="2" fillId="0" borderId="12" xfId="0" applyFont="1" applyFill="1" applyBorder="1" applyAlignment="1">
      <alignment horizontal="left"/>
    </xf>
    <xf numFmtId="165" fontId="2" fillId="0" borderId="13" xfId="1" applyNumberFormat="1" applyFont="1" applyFill="1" applyBorder="1"/>
    <xf numFmtId="165" fontId="2" fillId="0" borderId="11" xfId="1" applyNumberFormat="1" applyFont="1" applyFill="1" applyBorder="1"/>
    <xf numFmtId="0" fontId="2" fillId="0" borderId="14" xfId="0" applyFont="1" applyFill="1" applyBorder="1"/>
    <xf numFmtId="0" fontId="9" fillId="0" borderId="0" xfId="0" applyFont="1" applyFill="1"/>
    <xf numFmtId="165" fontId="2" fillId="0" borderId="0" xfId="0" applyNumberFormat="1" applyFont="1" applyFill="1"/>
    <xf numFmtId="3" fontId="2" fillId="0" borderId="2" xfId="0" applyNumberFormat="1" applyFont="1" applyFill="1" applyBorder="1"/>
    <xf numFmtId="0" fontId="2" fillId="0" borderId="3" xfId="0" applyFont="1" applyFill="1" applyBorder="1" applyAlignment="1"/>
    <xf numFmtId="0" fontId="2" fillId="0" borderId="3" xfId="0" applyFont="1" applyFill="1" applyBorder="1"/>
    <xf numFmtId="10" fontId="9" fillId="0" borderId="0" xfId="2" applyNumberFormat="1" applyFont="1" applyAlignment="1">
      <alignment horizontal="right"/>
    </xf>
    <xf numFmtId="0" fontId="2" fillId="0" borderId="0" xfId="0" quotePrefix="1" applyFont="1"/>
    <xf numFmtId="43" fontId="2" fillId="0" borderId="0" xfId="1" applyFont="1" applyFill="1"/>
    <xf numFmtId="165" fontId="2" fillId="0" borderId="3" xfId="1" applyNumberFormat="1" applyFont="1" applyFill="1" applyBorder="1"/>
    <xf numFmtId="3" fontId="10" fillId="0" borderId="0" xfId="1" quotePrefix="1" applyNumberFormat="1" applyFont="1" applyFill="1" applyAlignment="1">
      <alignment horizontal="center"/>
    </xf>
    <xf numFmtId="0" fontId="9" fillId="0" borderId="2" xfId="0" applyFont="1" applyBorder="1" applyAlignment="1">
      <alignment horizontal="center"/>
    </xf>
    <xf numFmtId="3" fontId="2" fillId="0" borderId="0" xfId="0" applyNumberFormat="1" applyFont="1"/>
    <xf numFmtId="3" fontId="2" fillId="0" borderId="0" xfId="1" applyNumberFormat="1" applyFont="1"/>
    <xf numFmtId="3" fontId="2" fillId="0" borderId="3" xfId="1" applyNumberFormat="1" applyFont="1" applyFill="1" applyBorder="1"/>
    <xf numFmtId="3" fontId="2" fillId="0" borderId="0" xfId="1" applyNumberFormat="1" applyFont="1" applyFill="1" applyBorder="1"/>
    <xf numFmtId="0" fontId="4" fillId="0" borderId="0" xfId="0" applyFont="1" applyFill="1" applyAlignment="1">
      <alignment horizontal="left"/>
    </xf>
    <xf numFmtId="0" fontId="2" fillId="0" borderId="0" xfId="0" applyFont="1" applyAlignment="1">
      <alignment horizontal="left"/>
    </xf>
    <xf numFmtId="0" fontId="2" fillId="0" borderId="0" xfId="0" quotePrefix="1" applyFont="1" applyAlignment="1">
      <alignment horizontal="left"/>
    </xf>
    <xf numFmtId="3" fontId="2" fillId="0" borderId="2" xfId="0" applyNumberFormat="1" applyFont="1" applyBorder="1"/>
    <xf numFmtId="3" fontId="2" fillId="0" borderId="0" xfId="0" applyNumberFormat="1" applyFont="1" applyBorder="1"/>
    <xf numFmtId="14" fontId="2" fillId="0" borderId="0" xfId="0" applyNumberFormat="1" applyFont="1"/>
    <xf numFmtId="0" fontId="2" fillId="0" borderId="0" xfId="0" applyFont="1" applyAlignment="1">
      <alignment horizontal="right"/>
    </xf>
    <xf numFmtId="0" fontId="9" fillId="0" borderId="0" xfId="0" applyFont="1" applyAlignment="1">
      <alignment horizontal="center"/>
    </xf>
    <xf numFmtId="1" fontId="2" fillId="0" borderId="0" xfId="0" applyNumberFormat="1" applyFont="1" applyAlignment="1">
      <alignment horizontal="center"/>
    </xf>
    <xf numFmtId="4" fontId="2" fillId="0" borderId="0" xfId="0" applyNumberFormat="1" applyFont="1"/>
    <xf numFmtId="2" fontId="2" fillId="0" borderId="3" xfId="0" applyNumberFormat="1" applyFont="1" applyBorder="1"/>
    <xf numFmtId="0" fontId="2" fillId="0" borderId="4" xfId="0" applyFont="1" applyBorder="1"/>
    <xf numFmtId="0" fontId="13" fillId="0" borderId="0" xfId="0" applyFont="1"/>
    <xf numFmtId="164" fontId="2" fillId="0" borderId="0" xfId="0" applyNumberFormat="1" applyFont="1" applyFill="1" applyBorder="1" applyAlignment="1">
      <alignment horizontal="center"/>
    </xf>
    <xf numFmtId="0" fontId="9" fillId="0" borderId="0" xfId="0" applyFont="1" applyAlignment="1">
      <alignment horizontal="center" wrapText="1"/>
    </xf>
    <xf numFmtId="2" fontId="2" fillId="0" borderId="0" xfId="0" applyNumberFormat="1" applyFont="1" applyFill="1"/>
    <xf numFmtId="165" fontId="2" fillId="0" borderId="0" xfId="0" applyNumberFormat="1" applyFont="1" applyBorder="1" applyAlignment="1">
      <alignment horizontal="right"/>
    </xf>
    <xf numFmtId="0" fontId="2" fillId="0" borderId="2" xfId="0" applyFont="1" applyBorder="1" applyAlignment="1">
      <alignment horizontal="center"/>
    </xf>
    <xf numFmtId="0" fontId="2" fillId="0" borderId="2" xfId="0" applyFont="1" applyBorder="1" applyAlignment="1">
      <alignment horizontal="center" wrapText="1"/>
    </xf>
    <xf numFmtId="1" fontId="2" fillId="0" borderId="0" xfId="0" applyNumberFormat="1" applyFont="1" applyAlignment="1">
      <alignment horizontal="left"/>
    </xf>
    <xf numFmtId="0" fontId="14" fillId="0" borderId="0" xfId="0" applyFont="1"/>
    <xf numFmtId="2" fontId="2" fillId="0" borderId="3" xfId="0" applyNumberFormat="1" applyFont="1" applyBorder="1" applyAlignment="1">
      <alignment horizontal="left"/>
    </xf>
    <xf numFmtId="0" fontId="2" fillId="0" borderId="3" xfId="0" applyFont="1" applyBorder="1"/>
    <xf numFmtId="0" fontId="10" fillId="0" borderId="0" xfId="0" quotePrefix="1" applyFont="1" applyFill="1" applyBorder="1" applyAlignment="1">
      <alignment horizontal="left"/>
    </xf>
    <xf numFmtId="3" fontId="2" fillId="0" borderId="0" xfId="1" applyNumberFormat="1" applyFont="1" applyBorder="1"/>
    <xf numFmtId="3" fontId="2" fillId="0" borderId="0" xfId="1" applyNumberFormat="1" applyFont="1" applyFill="1" applyBorder="1" applyAlignment="1">
      <alignment horizontal="center"/>
    </xf>
    <xf numFmtId="49" fontId="9" fillId="0" borderId="0" xfId="0" applyNumberFormat="1" applyFont="1" applyAlignment="1">
      <alignment horizontal="center"/>
    </xf>
    <xf numFmtId="49" fontId="9" fillId="0" borderId="0" xfId="0" applyNumberFormat="1" applyFont="1" applyBorder="1" applyAlignment="1">
      <alignment horizontal="center"/>
    </xf>
    <xf numFmtId="49" fontId="9" fillId="0" borderId="0" xfId="0" applyNumberFormat="1" applyFont="1" applyFill="1" applyBorder="1" applyAlignment="1">
      <alignment horizontal="center"/>
    </xf>
    <xf numFmtId="0" fontId="9" fillId="0" borderId="0" xfId="0" quotePrefix="1" applyFont="1" applyBorder="1" applyAlignment="1">
      <alignment horizontal="center"/>
    </xf>
    <xf numFmtId="0" fontId="9" fillId="0" borderId="0" xfId="0" applyFont="1"/>
    <xf numFmtId="0" fontId="2" fillId="0" borderId="0" xfId="0" applyFont="1" applyBorder="1" applyAlignment="1">
      <alignment horizontal="right"/>
    </xf>
    <xf numFmtId="0" fontId="2" fillId="0" borderId="0" xfId="0" applyFont="1" applyBorder="1" applyAlignment="1">
      <alignment horizontal="left"/>
    </xf>
    <xf numFmtId="49" fontId="5" fillId="0" borderId="0" xfId="0" applyNumberFormat="1" applyFont="1" applyFill="1" applyAlignment="1">
      <alignment horizontal="left"/>
    </xf>
    <xf numFmtId="165" fontId="2" fillId="0" borderId="0" xfId="1" applyNumberFormat="1" applyFont="1" applyBorder="1" applyAlignment="1">
      <alignment horizontal="right"/>
    </xf>
    <xf numFmtId="41" fontId="2" fillId="0" borderId="0" xfId="0" applyNumberFormat="1" applyFont="1" applyFill="1" applyBorder="1"/>
    <xf numFmtId="0" fontId="2" fillId="0" borderId="0" xfId="0" applyNumberFormat="1" applyFont="1" applyFill="1" applyBorder="1"/>
    <xf numFmtId="0" fontId="2" fillId="0" borderId="15" xfId="0" applyFont="1" applyFill="1" applyBorder="1"/>
    <xf numFmtId="0" fontId="2" fillId="0" borderId="16" xfId="0" applyFont="1" applyFill="1" applyBorder="1"/>
    <xf numFmtId="0" fontId="2" fillId="0" borderId="17" xfId="0" applyFont="1" applyFill="1" applyBorder="1"/>
    <xf numFmtId="0" fontId="2" fillId="0" borderId="18" xfId="0" applyFont="1" applyFill="1" applyBorder="1"/>
    <xf numFmtId="0" fontId="2" fillId="0" borderId="19" xfId="0" applyFont="1" applyBorder="1" applyAlignment="1">
      <alignment horizontal="center" wrapText="1"/>
    </xf>
    <xf numFmtId="3" fontId="2" fillId="0" borderId="20" xfId="0" applyNumberFormat="1" applyFont="1" applyBorder="1" applyAlignment="1">
      <alignment horizontal="center"/>
    </xf>
    <xf numFmtId="167" fontId="2" fillId="0" borderId="0" xfId="0" applyNumberFormat="1" applyFont="1" applyAlignment="1">
      <alignment horizontal="center"/>
    </xf>
    <xf numFmtId="10" fontId="2" fillId="0" borderId="0" xfId="2" applyNumberFormat="1" applyFont="1" applyAlignment="1">
      <alignment horizontal="center"/>
    </xf>
    <xf numFmtId="17" fontId="2" fillId="0" borderId="0" xfId="0" applyNumberFormat="1" applyFont="1" applyAlignment="1">
      <alignment horizontal="center"/>
    </xf>
    <xf numFmtId="17" fontId="2" fillId="0" borderId="0" xfId="0" quotePrefix="1" applyNumberFormat="1" applyFont="1" applyAlignment="1">
      <alignment horizontal="center"/>
    </xf>
    <xf numFmtId="17" fontId="2" fillId="0" borderId="0" xfId="0" applyNumberFormat="1" applyFont="1" applyFill="1" applyAlignment="1">
      <alignment horizontal="center"/>
    </xf>
    <xf numFmtId="10" fontId="2" fillId="0" borderId="0" xfId="2" applyNumberFormat="1" applyFont="1" applyFill="1" applyAlignment="1">
      <alignment horizontal="center"/>
    </xf>
    <xf numFmtId="10" fontId="2" fillId="0" borderId="0" xfId="0" applyNumberFormat="1" applyFont="1" applyAlignment="1">
      <alignment horizontal="center"/>
    </xf>
    <xf numFmtId="2" fontId="2" fillId="0" borderId="0" xfId="1" applyNumberFormat="1" applyFont="1" applyAlignment="1">
      <alignment horizontal="center"/>
    </xf>
    <xf numFmtId="2" fontId="2" fillId="0" borderId="0" xfId="1" applyNumberFormat="1" applyFont="1" applyFill="1" applyAlignment="1">
      <alignment horizontal="center"/>
    </xf>
    <xf numFmtId="3" fontId="2" fillId="0" borderId="0" xfId="1" applyNumberFormat="1" applyFont="1" applyAlignment="1">
      <alignment horizontal="center" wrapText="1"/>
    </xf>
    <xf numFmtId="3" fontId="2" fillId="0" borderId="0" xfId="1" applyNumberFormat="1" applyFont="1" applyFill="1" applyAlignment="1">
      <alignment horizontal="center"/>
    </xf>
    <xf numFmtId="0" fontId="6" fillId="0" borderId="0" xfId="0" applyFont="1"/>
    <xf numFmtId="14" fontId="0" fillId="0" borderId="0" xfId="0" applyNumberFormat="1"/>
    <xf numFmtId="0" fontId="3" fillId="0" borderId="0" xfId="0" applyFont="1"/>
    <xf numFmtId="14" fontId="3" fillId="0" borderId="0" xfId="0" applyNumberFormat="1" applyFont="1"/>
    <xf numFmtId="3" fontId="0" fillId="0" borderId="3" xfId="0" applyNumberFormat="1" applyBorder="1"/>
    <xf numFmtId="49" fontId="2" fillId="0" borderId="0" xfId="0" applyNumberFormat="1" applyFont="1" applyAlignment="1">
      <alignment horizontal="left" wrapText="1"/>
    </xf>
    <xf numFmtId="49" fontId="11" fillId="0" borderId="0" xfId="0" applyNumberFormat="1" applyFont="1" applyAlignment="1">
      <alignment vertical="top"/>
    </xf>
    <xf numFmtId="0" fontId="18" fillId="0" borderId="0" xfId="0" applyFont="1"/>
    <xf numFmtId="0" fontId="2" fillId="0" borderId="0" xfId="0" applyFont="1" applyFill="1"/>
    <xf numFmtId="0" fontId="2" fillId="0" borderId="0" xfId="0" applyFont="1" applyFill="1" applyBorder="1" applyAlignment="1" applyProtection="1">
      <alignment horizontal="left"/>
      <protection locked="0"/>
    </xf>
    <xf numFmtId="0" fontId="19" fillId="0" borderId="0" xfId="0" applyFont="1"/>
    <xf numFmtId="0" fontId="20" fillId="0" borderId="0" xfId="0" applyFont="1"/>
    <xf numFmtId="164" fontId="2" fillId="0" borderId="4" xfId="0" applyNumberFormat="1" applyFont="1" applyFill="1" applyBorder="1" applyAlignment="1">
      <alignment horizontal="center"/>
    </xf>
    <xf numFmtId="17" fontId="2" fillId="0" borderId="0" xfId="0" applyNumberFormat="1" applyFont="1" applyFill="1"/>
    <xf numFmtId="165" fontId="2" fillId="0" borderId="0" xfId="0" applyNumberFormat="1" applyFont="1" applyBorder="1"/>
    <xf numFmtId="0" fontId="2" fillId="0" borderId="3" xfId="0" applyFont="1" applyBorder="1" applyAlignment="1">
      <alignment horizontal="right"/>
    </xf>
    <xf numFmtId="0" fontId="2" fillId="0" borderId="3" xfId="0" applyFont="1" applyBorder="1" applyAlignment="1">
      <alignment horizontal="left"/>
    </xf>
    <xf numFmtId="165" fontId="2" fillId="0" borderId="3" xfId="0" applyNumberFormat="1" applyFont="1" applyBorder="1"/>
    <xf numFmtId="0" fontId="2" fillId="0" borderId="21" xfId="0" applyFont="1" applyFill="1" applyBorder="1"/>
    <xf numFmtId="0" fontId="2" fillId="0" borderId="19" xfId="0" applyFont="1" applyFill="1" applyBorder="1"/>
    <xf numFmtId="0" fontId="2" fillId="0" borderId="19" xfId="0" applyFont="1" applyFill="1" applyBorder="1" applyAlignment="1">
      <alignment horizontal="center"/>
    </xf>
    <xf numFmtId="0" fontId="2" fillId="0" borderId="22" xfId="0" applyFont="1" applyFill="1" applyBorder="1"/>
    <xf numFmtId="2" fontId="2" fillId="0" borderId="0" xfId="0" applyNumberFormat="1" applyFont="1" applyFill="1" applyAlignment="1">
      <alignment horizontal="center"/>
    </xf>
    <xf numFmtId="0" fontId="9" fillId="0" borderId="0" xfId="0" applyFont="1" applyBorder="1" applyAlignment="1">
      <alignment horizontal="center"/>
    </xf>
    <xf numFmtId="0" fontId="23" fillId="0" borderId="0" xfId="0" applyFont="1" applyFill="1"/>
    <xf numFmtId="0" fontId="25" fillId="0" borderId="0" xfId="0" applyFont="1"/>
    <xf numFmtId="0" fontId="2" fillId="0" borderId="0" xfId="0" applyFont="1" applyFill="1" applyAlignment="1">
      <alignment horizontal="left" vertical="top"/>
    </xf>
    <xf numFmtId="0" fontId="26" fillId="0" borderId="0" xfId="0" applyFont="1"/>
    <xf numFmtId="165" fontId="2" fillId="0" borderId="0" xfId="0" applyNumberFormat="1" applyFont="1"/>
    <xf numFmtId="0" fontId="6" fillId="0" borderId="1" xfId="0" applyFont="1" applyFill="1" applyBorder="1" applyAlignment="1">
      <alignment horizontal="left"/>
    </xf>
    <xf numFmtId="0" fontId="19" fillId="0" borderId="0" xfId="3" applyFont="1" applyAlignment="1">
      <alignment horizontal="left"/>
    </xf>
    <xf numFmtId="1" fontId="2" fillId="0" borderId="0"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Alignment="1">
      <alignment horizontal="center"/>
    </xf>
    <xf numFmtId="0" fontId="2" fillId="0" borderId="0" xfId="0" applyFont="1" applyFill="1" applyAlignment="1">
      <alignment horizontal="left" vertical="center"/>
    </xf>
    <xf numFmtId="0" fontId="30" fillId="0" borderId="0" xfId="0" applyFont="1" applyFill="1"/>
    <xf numFmtId="0" fontId="21" fillId="0" borderId="0" xfId="0" applyFont="1" applyAlignment="1">
      <alignment vertical="top" wrapText="1" readingOrder="1"/>
    </xf>
    <xf numFmtId="49" fontId="2" fillId="0" borderId="0" xfId="0" applyNumberFormat="1" applyFont="1" applyAlignment="1">
      <alignment horizontal="left" vertical="center"/>
    </xf>
    <xf numFmtId="0" fontId="21" fillId="0" borderId="0" xfId="0" applyFont="1" applyAlignment="1">
      <alignment horizontal="left" vertical="center" readingOrder="1"/>
    </xf>
    <xf numFmtId="0" fontId="2" fillId="0" borderId="0" xfId="0" applyFont="1" applyAlignment="1">
      <alignment wrapText="1"/>
    </xf>
    <xf numFmtId="4" fontId="2" fillId="0" borderId="0" xfId="0" applyNumberFormat="1" applyFont="1" applyFill="1" applyAlignment="1">
      <alignment horizontal="right"/>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34" fillId="0" borderId="32" xfId="0" applyFont="1" applyBorder="1" applyAlignment="1" applyProtection="1">
      <alignment horizontal="right" vertical="top" wrapText="1" readingOrder="1"/>
      <protection locked="0"/>
    </xf>
    <xf numFmtId="0" fontId="36" fillId="0" borderId="0" xfId="0" applyFont="1" applyAlignment="1" applyProtection="1">
      <alignment vertical="top" wrapText="1" readingOrder="1"/>
      <protection locked="0"/>
    </xf>
    <xf numFmtId="0" fontId="36" fillId="0" borderId="33" xfId="0" applyFont="1" applyBorder="1" applyAlignment="1" applyProtection="1">
      <alignment horizontal="right" vertical="top" wrapText="1" readingOrder="1"/>
      <protection locked="0"/>
    </xf>
    <xf numFmtId="168" fontId="36" fillId="0" borderId="33" xfId="0" applyNumberFormat="1" applyFont="1" applyBorder="1" applyAlignment="1" applyProtection="1">
      <alignment horizontal="right" vertical="top" wrapText="1" readingOrder="1"/>
      <protection locked="0"/>
    </xf>
    <xf numFmtId="168" fontId="36" fillId="0" borderId="0" xfId="0" applyNumberFormat="1" applyFont="1" applyAlignment="1" applyProtection="1">
      <alignment horizontal="right" vertical="top" wrapText="1" readingOrder="1"/>
      <protection locked="0"/>
    </xf>
    <xf numFmtId="168" fontId="36" fillId="0" borderId="25" xfId="0" applyNumberFormat="1" applyFont="1" applyBorder="1" applyAlignment="1" applyProtection="1">
      <alignment horizontal="right" vertical="top" wrapText="1" readingOrder="1"/>
      <protection locked="0"/>
    </xf>
    <xf numFmtId="168" fontId="36" fillId="0" borderId="34" xfId="0" applyNumberFormat="1" applyFont="1" applyBorder="1" applyAlignment="1" applyProtection="1">
      <alignment horizontal="right" vertical="top" wrapText="1" readingOrder="1"/>
      <protection locked="0"/>
    </xf>
    <xf numFmtId="168" fontId="36" fillId="0" borderId="35" xfId="0" applyNumberFormat="1" applyFont="1" applyBorder="1" applyAlignment="1" applyProtection="1">
      <alignment horizontal="right" vertical="top" wrapText="1" readingOrder="1"/>
      <protection locked="0"/>
    </xf>
    <xf numFmtId="0" fontId="34" fillId="0" borderId="35" xfId="0" applyFont="1" applyBorder="1" applyAlignment="1" applyProtection="1">
      <alignment vertical="top" wrapText="1" readingOrder="1"/>
      <protection locked="0"/>
    </xf>
    <xf numFmtId="169" fontId="36" fillId="0" borderId="35" xfId="0" applyNumberFormat="1" applyFont="1" applyBorder="1" applyAlignment="1" applyProtection="1">
      <alignment horizontal="right" vertical="top" wrapText="1" readingOrder="1"/>
      <protection locked="0"/>
    </xf>
    <xf numFmtId="0" fontId="0" fillId="0" borderId="0" xfId="0"/>
    <xf numFmtId="0" fontId="0" fillId="0" borderId="25" xfId="0" applyBorder="1" applyAlignment="1" applyProtection="1">
      <alignment vertical="top" wrapText="1"/>
      <protection locked="0"/>
    </xf>
    <xf numFmtId="0" fontId="39" fillId="0" borderId="32" xfId="0" applyFont="1" applyBorder="1" applyAlignment="1" applyProtection="1">
      <alignment horizontal="right" vertical="top" wrapText="1" readingOrder="1"/>
      <protection locked="0"/>
    </xf>
    <xf numFmtId="0" fontId="41" fillId="0" borderId="0" xfId="0" applyFont="1" applyAlignment="1" applyProtection="1">
      <alignment vertical="top" wrapText="1" readingOrder="1"/>
      <protection locked="0"/>
    </xf>
    <xf numFmtId="0" fontId="41" fillId="0" borderId="33" xfId="0" applyFont="1" applyBorder="1" applyAlignment="1" applyProtection="1">
      <alignment horizontal="right" vertical="top" wrapText="1" readingOrder="1"/>
      <protection locked="0"/>
    </xf>
    <xf numFmtId="168" fontId="41" fillId="0" borderId="33" xfId="0" applyNumberFormat="1" applyFont="1" applyBorder="1" applyAlignment="1" applyProtection="1">
      <alignment horizontal="right" vertical="top" wrapText="1" readingOrder="1"/>
      <protection locked="0"/>
    </xf>
    <xf numFmtId="168" fontId="41" fillId="0" borderId="0" xfId="0" applyNumberFormat="1" applyFont="1" applyAlignment="1" applyProtection="1">
      <alignment horizontal="right" vertical="top" wrapText="1" readingOrder="1"/>
      <protection locked="0"/>
    </xf>
    <xf numFmtId="168" fontId="41" fillId="0" borderId="25" xfId="0" applyNumberFormat="1" applyFont="1" applyBorder="1" applyAlignment="1" applyProtection="1">
      <alignment horizontal="right" vertical="top" wrapText="1" readingOrder="1"/>
      <protection locked="0"/>
    </xf>
    <xf numFmtId="168" fontId="41" fillId="0" borderId="34" xfId="0" applyNumberFormat="1" applyFont="1" applyBorder="1" applyAlignment="1" applyProtection="1">
      <alignment horizontal="right" vertical="top" wrapText="1" readingOrder="1"/>
      <protection locked="0"/>
    </xf>
    <xf numFmtId="168" fontId="41" fillId="0" borderId="35" xfId="0" applyNumberFormat="1" applyFont="1" applyBorder="1" applyAlignment="1" applyProtection="1">
      <alignment horizontal="right" vertical="top" wrapText="1" readingOrder="1"/>
      <protection locked="0"/>
    </xf>
    <xf numFmtId="0" fontId="39" fillId="0" borderId="35" xfId="0" applyFont="1" applyBorder="1" applyAlignment="1" applyProtection="1">
      <alignment vertical="top" wrapText="1" readingOrder="1"/>
      <protection locked="0"/>
    </xf>
    <xf numFmtId="169" fontId="41" fillId="0" borderId="35" xfId="0" applyNumberFormat="1" applyFont="1" applyBorder="1" applyAlignment="1" applyProtection="1">
      <alignment horizontal="right" vertical="top" wrapText="1" readingOrder="1"/>
      <protection locked="0"/>
    </xf>
    <xf numFmtId="0" fontId="2" fillId="0" borderId="0" xfId="3" applyFont="1"/>
    <xf numFmtId="0" fontId="0" fillId="0" borderId="0" xfId="0"/>
    <xf numFmtId="0" fontId="27"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0" xfId="0" applyFont="1" applyFill="1" applyBorder="1" applyAlignment="1">
      <alignment horizontal="center"/>
    </xf>
    <xf numFmtId="0" fontId="7" fillId="0" borderId="0" xfId="0" quotePrefix="1" applyFont="1" applyFill="1" applyAlignment="1">
      <alignment horizontal="center"/>
    </xf>
    <xf numFmtId="0" fontId="7" fillId="0" borderId="0" xfId="0" applyFont="1" applyFill="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left"/>
    </xf>
    <xf numFmtId="0" fontId="2" fillId="0" borderId="8" xfId="0" applyFont="1" applyBorder="1" applyAlignment="1">
      <alignment horizontal="center"/>
    </xf>
    <xf numFmtId="0" fontId="2" fillId="0" borderId="6" xfId="0" applyFont="1" applyBorder="1" applyAlignment="1">
      <alignment horizontal="center"/>
    </xf>
    <xf numFmtId="0" fontId="2" fillId="0" borderId="23" xfId="0" applyFont="1" applyBorder="1" applyAlignment="1">
      <alignment horizontal="center"/>
    </xf>
    <xf numFmtId="0" fontId="0" fillId="0" borderId="0" xfId="0" applyFill="1" applyAlignment="1">
      <alignment horizontal="left" vertical="top" wrapText="1"/>
    </xf>
    <xf numFmtId="49" fontId="2" fillId="0" borderId="0" xfId="0" applyNumberFormat="1" applyFont="1" applyFill="1" applyAlignment="1">
      <alignment horizontal="left" vertical="center" wrapText="1"/>
    </xf>
    <xf numFmtId="0" fontId="0" fillId="0" borderId="0" xfId="0" applyAlignment="1">
      <alignment horizontal="left" vertical="top"/>
    </xf>
    <xf numFmtId="0" fontId="21" fillId="0" borderId="0" xfId="0" applyFont="1" applyAlignment="1">
      <alignment vertical="top" wrapText="1" readingOrder="1"/>
    </xf>
    <xf numFmtId="0" fontId="7" fillId="0" borderId="0" xfId="0" applyFont="1" applyAlignment="1">
      <alignment horizontal="center"/>
    </xf>
    <xf numFmtId="49" fontId="5" fillId="0" borderId="1" xfId="0" applyNumberFormat="1" applyFont="1" applyFill="1" applyBorder="1" applyAlignment="1">
      <alignment horizontal="center"/>
    </xf>
    <xf numFmtId="0" fontId="4" fillId="0" borderId="0" xfId="0" applyFont="1" applyAlignment="1">
      <alignment horizontal="left" vertical="top" wrapText="1"/>
    </xf>
    <xf numFmtId="0" fontId="2" fillId="0" borderId="0" xfId="0" applyFont="1" applyAlignment="1">
      <alignment horizontal="left" vertical="top" wrapText="1"/>
    </xf>
    <xf numFmtId="0" fontId="39" fillId="0" borderId="35" xfId="0" applyFont="1" applyBorder="1" applyAlignment="1" applyProtection="1">
      <alignment vertical="top" wrapText="1" readingOrder="1"/>
      <protection locked="0"/>
    </xf>
    <xf numFmtId="0" fontId="0" fillId="0" borderId="35" xfId="0" applyBorder="1" applyAlignment="1" applyProtection="1">
      <alignment vertical="top" wrapText="1"/>
      <protection locked="0"/>
    </xf>
    <xf numFmtId="168" fontId="41" fillId="0" borderId="35" xfId="0" applyNumberFormat="1" applyFont="1" applyBorder="1" applyAlignment="1" applyProtection="1">
      <alignment horizontal="right" vertical="top" wrapText="1" readingOrder="1"/>
      <protection locked="0"/>
    </xf>
    <xf numFmtId="0" fontId="41" fillId="0" borderId="35" xfId="0" applyFont="1" applyBorder="1" applyAlignment="1" applyProtection="1">
      <alignment horizontal="right" vertical="top" wrapText="1" readingOrder="1"/>
      <protection locked="0"/>
    </xf>
    <xf numFmtId="0" fontId="39" fillId="0" borderId="35" xfId="0" applyFont="1" applyBorder="1" applyAlignment="1" applyProtection="1">
      <alignment horizontal="right" vertical="top" wrapText="1" readingOrder="1"/>
      <protection locked="0"/>
    </xf>
    <xf numFmtId="169" fontId="41" fillId="0" borderId="35" xfId="0" applyNumberFormat="1" applyFont="1" applyBorder="1" applyAlignment="1" applyProtection="1">
      <alignment horizontal="right" vertical="top" wrapText="1" readingOrder="1"/>
      <protection locked="0"/>
    </xf>
    <xf numFmtId="0" fontId="39" fillId="0" borderId="25" xfId="0" applyFont="1" applyBorder="1" applyAlignment="1" applyProtection="1">
      <alignment vertical="top" wrapText="1" readingOrder="1"/>
      <protection locked="0"/>
    </xf>
    <xf numFmtId="0" fontId="0" fillId="0" borderId="25" xfId="0" applyBorder="1" applyAlignment="1" applyProtection="1">
      <alignment vertical="top" wrapText="1"/>
      <protection locked="0"/>
    </xf>
    <xf numFmtId="168" fontId="41" fillId="0" borderId="25" xfId="0" applyNumberFormat="1" applyFont="1" applyBorder="1" applyAlignment="1" applyProtection="1">
      <alignment horizontal="right" vertical="top" wrapText="1" readingOrder="1"/>
      <protection locked="0"/>
    </xf>
    <xf numFmtId="0" fontId="41" fillId="0" borderId="25" xfId="0" applyFont="1" applyBorder="1" applyAlignment="1" applyProtection="1">
      <alignment horizontal="right" vertical="top" wrapText="1" readingOrder="1"/>
      <protection locked="0"/>
    </xf>
    <xf numFmtId="0" fontId="39" fillId="0" borderId="34" xfId="0" applyFont="1" applyBorder="1" applyAlignment="1" applyProtection="1">
      <alignment vertical="top" wrapText="1" readingOrder="1"/>
      <protection locked="0"/>
    </xf>
    <xf numFmtId="0" fontId="0" fillId="0" borderId="34" xfId="0" applyBorder="1" applyAlignment="1" applyProtection="1">
      <alignment vertical="top" wrapText="1"/>
      <protection locked="0"/>
    </xf>
    <xf numFmtId="168" fontId="41" fillId="0" borderId="34" xfId="0" applyNumberFormat="1" applyFont="1" applyBorder="1" applyAlignment="1" applyProtection="1">
      <alignment horizontal="right" vertical="top" wrapText="1" readingOrder="1"/>
      <protection locked="0"/>
    </xf>
    <xf numFmtId="0" fontId="41" fillId="0" borderId="34" xfId="0" applyFont="1" applyBorder="1" applyAlignment="1" applyProtection="1">
      <alignment horizontal="right" vertical="top" wrapText="1" readingOrder="1"/>
      <protection locked="0"/>
    </xf>
    <xf numFmtId="0" fontId="41" fillId="0" borderId="0" xfId="0" applyFont="1" applyAlignment="1" applyProtection="1">
      <alignment vertical="top" wrapText="1" readingOrder="1"/>
      <protection locked="0"/>
    </xf>
    <xf numFmtId="0" fontId="0" fillId="0" borderId="0" xfId="0"/>
    <xf numFmtId="168" fontId="41" fillId="0" borderId="0" xfId="0" applyNumberFormat="1" applyFont="1" applyAlignment="1" applyProtection="1">
      <alignment horizontal="right" vertical="top" wrapText="1" readingOrder="1"/>
      <protection locked="0"/>
    </xf>
    <xf numFmtId="0" fontId="41" fillId="0" borderId="0" xfId="0" applyFont="1" applyAlignment="1" applyProtection="1">
      <alignment horizontal="right" vertical="top" wrapText="1" readingOrder="1"/>
      <protection locked="0"/>
    </xf>
    <xf numFmtId="0" fontId="39" fillId="0" borderId="33" xfId="0" applyFont="1" applyBorder="1" applyAlignment="1" applyProtection="1">
      <alignment vertical="top" wrapText="1" readingOrder="1"/>
      <protection locked="0"/>
    </xf>
    <xf numFmtId="0" fontId="0" fillId="0" borderId="33" xfId="0" applyBorder="1" applyAlignment="1" applyProtection="1">
      <alignment vertical="top" wrapText="1"/>
      <protection locked="0"/>
    </xf>
    <xf numFmtId="168" fontId="41" fillId="0" borderId="33" xfId="0" applyNumberFormat="1" applyFont="1" applyBorder="1" applyAlignment="1" applyProtection="1">
      <alignment horizontal="right" vertical="top" wrapText="1" readingOrder="1"/>
      <protection locked="0"/>
    </xf>
    <xf numFmtId="0" fontId="41" fillId="0" borderId="33" xfId="0" applyFont="1" applyBorder="1" applyAlignment="1" applyProtection="1">
      <alignment horizontal="right" vertical="top" wrapText="1" readingOrder="1"/>
      <protection locked="0"/>
    </xf>
    <xf numFmtId="0" fontId="37" fillId="0" borderId="0" xfId="0" applyFont="1" applyAlignment="1" applyProtection="1">
      <alignment vertical="top" wrapText="1" readingOrder="1"/>
      <protection locked="0"/>
    </xf>
    <xf numFmtId="0" fontId="38" fillId="0" borderId="0" xfId="0" applyFont="1" applyAlignment="1" applyProtection="1">
      <alignment horizontal="center" vertical="top" wrapText="1" readingOrder="1"/>
      <protection locked="0"/>
    </xf>
    <xf numFmtId="0" fontId="40" fillId="0" borderId="0" xfId="0" applyFont="1" applyAlignment="1" applyProtection="1">
      <alignment horizontal="center" vertical="top" wrapText="1" readingOrder="1"/>
      <protection locked="0"/>
    </xf>
    <xf numFmtId="0" fontId="39" fillId="0" borderId="32" xfId="0" applyFont="1" applyBorder="1" applyAlignment="1" applyProtection="1">
      <alignment vertical="top" wrapText="1" readingOrder="1"/>
      <protection locked="0"/>
    </xf>
    <xf numFmtId="0" fontId="0" fillId="0" borderId="32" xfId="0" applyBorder="1" applyAlignment="1" applyProtection="1">
      <alignment vertical="top" wrapText="1"/>
      <protection locked="0"/>
    </xf>
    <xf numFmtId="0" fontId="39" fillId="0" borderId="32" xfId="0" applyFont="1" applyBorder="1" applyAlignment="1" applyProtection="1">
      <alignment horizontal="right" vertical="top" wrapText="1" readingOrder="1"/>
      <protection locked="0"/>
    </xf>
    <xf numFmtId="0" fontId="34" fillId="0" borderId="33" xfId="0" applyFont="1" applyBorder="1" applyAlignment="1" applyProtection="1">
      <alignment vertical="top" wrapText="1" readingOrder="1"/>
      <protection locked="0"/>
    </xf>
    <xf numFmtId="0" fontId="36" fillId="0" borderId="33" xfId="0" applyFont="1" applyBorder="1" applyAlignment="1" applyProtection="1">
      <alignment horizontal="right" vertical="top" wrapText="1" readingOrder="1"/>
      <protection locked="0"/>
    </xf>
    <xf numFmtId="168" fontId="36" fillId="0" borderId="33" xfId="0" applyNumberFormat="1" applyFont="1" applyBorder="1" applyAlignment="1" applyProtection="1">
      <alignment horizontal="right" vertical="top" wrapText="1" readingOrder="1"/>
      <protection locked="0"/>
    </xf>
    <xf numFmtId="0" fontId="32" fillId="0" borderId="0" xfId="0" applyFont="1" applyAlignment="1" applyProtection="1">
      <alignment vertical="top" wrapText="1" readingOrder="1"/>
      <protection locked="0"/>
    </xf>
    <xf numFmtId="0" fontId="33" fillId="0" borderId="0" xfId="0" applyFont="1" applyAlignment="1" applyProtection="1">
      <alignment horizontal="center" vertical="top" wrapText="1" readingOrder="1"/>
      <protection locked="0"/>
    </xf>
    <xf numFmtId="0" fontId="35" fillId="0" borderId="0" xfId="0" applyFont="1" applyAlignment="1" applyProtection="1">
      <alignment horizontal="center" vertical="top" wrapText="1" readingOrder="1"/>
      <protection locked="0"/>
    </xf>
    <xf numFmtId="0" fontId="34" fillId="0" borderId="32" xfId="0" applyFont="1" applyBorder="1" applyAlignment="1" applyProtection="1">
      <alignment vertical="top" wrapText="1" readingOrder="1"/>
      <protection locked="0"/>
    </xf>
    <xf numFmtId="0" fontId="34" fillId="0" borderId="32" xfId="0" applyFont="1" applyBorder="1" applyAlignment="1" applyProtection="1">
      <alignment horizontal="right" vertical="top" wrapText="1" readingOrder="1"/>
      <protection locked="0"/>
    </xf>
    <xf numFmtId="0" fontId="34" fillId="0" borderId="25" xfId="0" applyFont="1" applyBorder="1" applyAlignment="1" applyProtection="1">
      <alignment vertical="top" wrapText="1" readingOrder="1"/>
      <protection locked="0"/>
    </xf>
    <xf numFmtId="168" fontId="36" fillId="0" borderId="25" xfId="0" applyNumberFormat="1" applyFont="1" applyBorder="1" applyAlignment="1" applyProtection="1">
      <alignment horizontal="right" vertical="top" wrapText="1" readingOrder="1"/>
      <protection locked="0"/>
    </xf>
    <xf numFmtId="0" fontId="36" fillId="0" borderId="25" xfId="0" applyFont="1" applyBorder="1" applyAlignment="1" applyProtection="1">
      <alignment horizontal="right" vertical="top" wrapText="1" readingOrder="1"/>
      <protection locked="0"/>
    </xf>
    <xf numFmtId="0" fontId="36" fillId="0" borderId="0" xfId="0" applyFont="1" applyAlignment="1" applyProtection="1">
      <alignment vertical="top" wrapText="1" readingOrder="1"/>
      <protection locked="0"/>
    </xf>
    <xf numFmtId="168" fontId="36" fillId="0" borderId="0" xfId="0" applyNumberFormat="1" applyFont="1" applyAlignment="1" applyProtection="1">
      <alignment horizontal="right" vertical="top" wrapText="1" readingOrder="1"/>
      <protection locked="0"/>
    </xf>
    <xf numFmtId="0" fontId="36" fillId="0" borderId="0" xfId="0" applyFont="1" applyAlignment="1" applyProtection="1">
      <alignment horizontal="right" vertical="top" wrapText="1" readingOrder="1"/>
      <protection locked="0"/>
    </xf>
    <xf numFmtId="0" fontId="34" fillId="0" borderId="34" xfId="0" applyFont="1" applyBorder="1" applyAlignment="1" applyProtection="1">
      <alignment vertical="top" wrapText="1" readingOrder="1"/>
      <protection locked="0"/>
    </xf>
    <xf numFmtId="168" fontId="36" fillId="0" borderId="34" xfId="0" applyNumberFormat="1" applyFont="1" applyBorder="1" applyAlignment="1" applyProtection="1">
      <alignment horizontal="right" vertical="top" wrapText="1" readingOrder="1"/>
      <protection locked="0"/>
    </xf>
    <xf numFmtId="0" fontId="36" fillId="0" borderId="34" xfId="0" applyFont="1" applyBorder="1" applyAlignment="1" applyProtection="1">
      <alignment horizontal="right" vertical="top" wrapText="1" readingOrder="1"/>
      <protection locked="0"/>
    </xf>
    <xf numFmtId="0" fontId="34" fillId="0" borderId="35" xfId="0" applyFont="1" applyBorder="1" applyAlignment="1" applyProtection="1">
      <alignment vertical="top" wrapText="1" readingOrder="1"/>
      <protection locked="0"/>
    </xf>
    <xf numFmtId="168" fontId="36" fillId="0" borderId="35" xfId="0" applyNumberFormat="1" applyFont="1" applyBorder="1" applyAlignment="1" applyProtection="1">
      <alignment horizontal="right" vertical="top" wrapText="1" readingOrder="1"/>
      <protection locked="0"/>
    </xf>
    <xf numFmtId="0" fontId="36" fillId="0" borderId="35" xfId="0" applyFont="1" applyBorder="1" applyAlignment="1" applyProtection="1">
      <alignment horizontal="right" vertical="top" wrapText="1" readingOrder="1"/>
      <protection locked="0"/>
    </xf>
    <xf numFmtId="0" fontId="34" fillId="0" borderId="35" xfId="0" applyFont="1" applyBorder="1" applyAlignment="1" applyProtection="1">
      <alignment horizontal="right" vertical="top" wrapText="1" readingOrder="1"/>
      <protection locked="0"/>
    </xf>
    <xf numFmtId="169" fontId="36" fillId="0" borderId="35" xfId="0" applyNumberFormat="1" applyFont="1" applyBorder="1" applyAlignment="1" applyProtection="1">
      <alignment horizontal="right" vertical="top" wrapText="1" readingOrder="1"/>
      <protection locked="0"/>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omic Sans MS"/>
                <a:ea typeface="Comic Sans MS"/>
                <a:cs typeface="Comic Sans MS"/>
              </a:defRPr>
            </a:pPr>
            <a:r>
              <a:rPr lang="en-US"/>
              <a:t>Boron SL Disposal Tonnage History and Projection 
</a:t>
            </a:r>
          </a:p>
        </c:rich>
      </c:tx>
      <c:layout>
        <c:manualLayout>
          <c:xMode val="edge"/>
          <c:yMode val="edge"/>
          <c:x val="9.9513663733209815E-2"/>
          <c:y val="9.2056904085277502E-2"/>
        </c:manualLayout>
      </c:layout>
      <c:overlay val="0"/>
      <c:spPr>
        <a:noFill/>
        <a:ln w="25400">
          <a:noFill/>
        </a:ln>
      </c:spPr>
    </c:title>
    <c:autoTitleDeleted val="0"/>
    <c:plotArea>
      <c:layout>
        <c:manualLayout>
          <c:layoutTarget val="inner"/>
          <c:xMode val="edge"/>
          <c:yMode val="edge"/>
          <c:x val="0.13712641311992863"/>
          <c:y val="0.24803907803250699"/>
          <c:w val="0.58361656064178413"/>
          <c:h val="0.54086035697035728"/>
        </c:manualLayout>
      </c:layout>
      <c:lineChart>
        <c:grouping val="standard"/>
        <c:varyColors val="0"/>
        <c:ser>
          <c:idx val="0"/>
          <c:order val="0"/>
          <c:tx>
            <c:strRef>
              <c:f>'Base Tonnage LR-2017'!$A$7</c:f>
              <c:strCache>
                <c:ptCount val="1"/>
                <c:pt idx="0">
                  <c:v>Actual Disposal</c:v>
                </c:pt>
              </c:strCache>
            </c:strRef>
          </c:tx>
          <c:spPr>
            <a:ln w="28575">
              <a:noFill/>
            </a:ln>
          </c:spPr>
          <c:marker>
            <c:symbol val="diamond"/>
            <c:size val="10"/>
            <c:spPr>
              <a:solidFill>
                <a:srgbClr val="002060"/>
              </a:solidFill>
              <a:ln>
                <a:solidFill>
                  <a:srgbClr val="000080"/>
                </a:solidFill>
                <a:prstDash val="solid"/>
              </a:ln>
            </c:spPr>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LR-2017'!$F$7:$Y$7</c:f>
              <c:numCache>
                <c:formatCode>_(* #,##0_);_(* \(#,##0\);_(* "-"??_);_(@_)</c:formatCode>
                <c:ptCount val="20"/>
                <c:pt idx="0">
                  <c:v>3839</c:v>
                </c:pt>
                <c:pt idx="1">
                  <c:v>3238</c:v>
                </c:pt>
                <c:pt idx="2">
                  <c:v>2703</c:v>
                </c:pt>
                <c:pt idx="3">
                  <c:v>3423</c:v>
                </c:pt>
                <c:pt idx="4">
                  <c:v>3365</c:v>
                </c:pt>
                <c:pt idx="5">
                  <c:v>3110</c:v>
                </c:pt>
                <c:pt idx="6">
                  <c:v>3188</c:v>
                </c:pt>
                <c:pt idx="7">
                  <c:v>3640</c:v>
                </c:pt>
                <c:pt idx="8">
                  <c:v>3811</c:v>
                </c:pt>
                <c:pt idx="9">
                  <c:v>2994</c:v>
                </c:pt>
                <c:pt idx="10">
                  <c:v>3107</c:v>
                </c:pt>
                <c:pt idx="11">
                  <c:v>3010</c:v>
                </c:pt>
                <c:pt idx="12">
                  <c:v>2558</c:v>
                </c:pt>
                <c:pt idx="13">
                  <c:v>2731.81</c:v>
                </c:pt>
                <c:pt idx="14">
                  <c:v>2789</c:v>
                </c:pt>
                <c:pt idx="15">
                  <c:v>3170</c:v>
                </c:pt>
                <c:pt idx="16">
                  <c:v>2952</c:v>
                </c:pt>
                <c:pt idx="17" formatCode="General">
                  <c:v>3134</c:v>
                </c:pt>
                <c:pt idx="18">
                  <c:v>4324.18</c:v>
                </c:pt>
                <c:pt idx="19">
                  <c:v>3528.51</c:v>
                </c:pt>
              </c:numCache>
            </c:numRef>
          </c:val>
          <c:smooth val="0"/>
          <c:extLst xmlns:c16r2="http://schemas.microsoft.com/office/drawing/2015/06/chart">
            <c:ext xmlns:c16="http://schemas.microsoft.com/office/drawing/2014/chart" uri="{C3380CC4-5D6E-409C-BE32-E72D297353CC}">
              <c16:uniqueId val="{00000000-47C2-4E8B-83BB-7767DC16A85E}"/>
            </c:ext>
          </c:extLst>
        </c:ser>
        <c:ser>
          <c:idx val="3"/>
          <c:order val="1"/>
          <c:tx>
            <c:strRef>
              <c:f>'Base Tonnage LR-2017'!$A$14</c:f>
              <c:strCache>
                <c:ptCount val="1"/>
                <c:pt idx="0">
                  <c:v>Tonnage Projection: Adjusted Linear Regression, Base Year 2017, then 2018-2044 y = ((0.8 * x2) + 4,324)</c:v>
                </c:pt>
              </c:strCache>
            </c:strRef>
          </c:tx>
          <c:spPr>
            <a:ln w="28575">
              <a:solidFill>
                <a:srgbClr val="339933"/>
              </a:solidFill>
            </a:ln>
          </c:spPr>
          <c:marker>
            <c:symbol val="circle"/>
            <c:size val="8"/>
            <c:spPr>
              <a:solidFill>
                <a:srgbClr val="FF0000"/>
              </a:solidFill>
            </c:spPr>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LR-2017'!$F$14:$AF$14</c:f>
              <c:numCache>
                <c:formatCode>0.000%</c:formatCode>
                <c:ptCount val="27"/>
                <c:pt idx="18" formatCode="_(* #,##0_);_(* \(#,##0\);_(* &quot;-&quot;??_);_(@_)">
                  <c:v>4324.18</c:v>
                </c:pt>
                <c:pt idx="19" formatCode="_(* #,##0_);_(* \(#,##0\);_(* &quot;-&quot;??_);_(@_)">
                  <c:v>4324.9800000000005</c:v>
                </c:pt>
                <c:pt idx="20" formatCode="_(* #,##0_);_(* \(#,##0\);_(* &quot;-&quot;??_);_(@_)">
                  <c:v>4326.5800000000008</c:v>
                </c:pt>
                <c:pt idx="21" formatCode="_(* #,##0_);_(* \(#,##0\);_(* &quot;-&quot;??_);_(@_)">
                  <c:v>4328.9800000000005</c:v>
                </c:pt>
                <c:pt idx="22" formatCode="_(* #,##0_);_(* \(#,##0\);_(* &quot;-&quot;??_);_(@_)">
                  <c:v>4332.18</c:v>
                </c:pt>
                <c:pt idx="23" formatCode="_(* #,##0_);_(* \(#,##0\);_(* &quot;-&quot;??_);_(@_)">
                  <c:v>4336.18</c:v>
                </c:pt>
                <c:pt idx="24" formatCode="_(* #,##0_);_(* \(#,##0\);_(* &quot;-&quot;??_);_(@_)">
                  <c:v>4340.9800000000005</c:v>
                </c:pt>
                <c:pt idx="25" formatCode="_(* #,##0_);_(* \(#,##0\);_(* &quot;-&quot;??_);_(@_)">
                  <c:v>4346.5800000000008</c:v>
                </c:pt>
                <c:pt idx="26" formatCode="_(* #,##0_);_(* \(#,##0\);_(* &quot;-&quot;??_);_(@_)">
                  <c:v>4352.9800000000005</c:v>
                </c:pt>
              </c:numCache>
            </c:numRef>
          </c:val>
          <c:smooth val="0"/>
          <c:extLst xmlns:c16r2="http://schemas.microsoft.com/office/drawing/2015/06/chart">
            <c:ext xmlns:c16="http://schemas.microsoft.com/office/drawing/2014/chart" uri="{C3380CC4-5D6E-409C-BE32-E72D297353CC}">
              <c16:uniqueId val="{00000000-0D57-4FC5-83B2-DB5E00CBF186}"/>
            </c:ext>
          </c:extLst>
        </c:ser>
        <c:ser>
          <c:idx val="2"/>
          <c:order val="2"/>
          <c:tx>
            <c:strRef>
              <c:f>'Base Tonnage LR-2017'!$A$9</c:f>
              <c:strCache>
                <c:ptCount val="1"/>
                <c:pt idx="0">
                  <c:v>08 Cap Study Pop.Gr. Rate 1.07% (1960-2010)</c:v>
                </c:pt>
              </c:strCache>
            </c:strRef>
          </c:tx>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LR-2017'!$F$9:$S$9</c:f>
            </c:numRef>
          </c:val>
          <c:smooth val="0"/>
          <c:extLst xmlns:c16r2="http://schemas.microsoft.com/office/drawing/2015/06/chart">
            <c:ext xmlns:c16="http://schemas.microsoft.com/office/drawing/2014/chart" uri="{C3380CC4-5D6E-409C-BE32-E72D297353CC}">
              <c16:uniqueId val="{00000001-47C2-4E8B-83BB-7767DC16A85E}"/>
            </c:ext>
          </c:extLst>
        </c:ser>
        <c:ser>
          <c:idx val="1"/>
          <c:order val="3"/>
          <c:tx>
            <c:strRef>
              <c:f>'Base Tonnage LR-2017'!$A$12</c:f>
              <c:strCache>
                <c:ptCount val="1"/>
                <c:pt idx="0">
                  <c:v>Tonnage Projection: Linear Regression 1999-2008  y =(( 0.8 * x1) + 3,326.7)</c:v>
                </c:pt>
              </c:strCache>
            </c:strRef>
          </c:tx>
          <c:spPr>
            <a:ln w="38100">
              <a:solidFill>
                <a:srgbClr val="0070C0"/>
              </a:solidFill>
              <a:prstDash val="solid"/>
            </a:ln>
          </c:spPr>
          <c:marker>
            <c:symbol val="none"/>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LR-2017'!$F$12:$W$12</c:f>
              <c:numCache>
                <c:formatCode>_(* #,##0_);_(* \(#,##0\);_(* "-"??_);_(@_)</c:formatCode>
                <c:ptCount val="18"/>
                <c:pt idx="0">
                  <c:v>3327.5</c:v>
                </c:pt>
                <c:pt idx="1">
                  <c:v>3328.2999999999997</c:v>
                </c:pt>
                <c:pt idx="2">
                  <c:v>3329.1</c:v>
                </c:pt>
                <c:pt idx="3">
                  <c:v>3329.8999999999996</c:v>
                </c:pt>
                <c:pt idx="4">
                  <c:v>3330.7</c:v>
                </c:pt>
                <c:pt idx="5">
                  <c:v>3331.5</c:v>
                </c:pt>
                <c:pt idx="6">
                  <c:v>3332.2999999999997</c:v>
                </c:pt>
                <c:pt idx="7">
                  <c:v>3333.1</c:v>
                </c:pt>
                <c:pt idx="8">
                  <c:v>3333.8999999999996</c:v>
                </c:pt>
                <c:pt idx="9">
                  <c:v>3334.7</c:v>
                </c:pt>
                <c:pt idx="10">
                  <c:v>3335.5</c:v>
                </c:pt>
                <c:pt idx="11">
                  <c:v>3336.2999999999997</c:v>
                </c:pt>
                <c:pt idx="12">
                  <c:v>3337.1</c:v>
                </c:pt>
                <c:pt idx="13">
                  <c:v>3337.8999999999996</c:v>
                </c:pt>
                <c:pt idx="14">
                  <c:v>3338.7</c:v>
                </c:pt>
                <c:pt idx="15">
                  <c:v>3339.5</c:v>
                </c:pt>
                <c:pt idx="16">
                  <c:v>3340.2999999999997</c:v>
                </c:pt>
                <c:pt idx="17">
                  <c:v>3341.1</c:v>
                </c:pt>
              </c:numCache>
            </c:numRef>
          </c:val>
          <c:smooth val="0"/>
          <c:extLst xmlns:c16r2="http://schemas.microsoft.com/office/drawing/2015/06/chart">
            <c:ext xmlns:c16="http://schemas.microsoft.com/office/drawing/2014/chart" uri="{C3380CC4-5D6E-409C-BE32-E72D297353CC}">
              <c16:uniqueId val="{00000002-47C2-4E8B-83BB-7767DC16A85E}"/>
            </c:ext>
          </c:extLst>
        </c:ser>
        <c:dLbls>
          <c:showLegendKey val="0"/>
          <c:showVal val="0"/>
          <c:showCatName val="0"/>
          <c:showSerName val="0"/>
          <c:showPercent val="0"/>
          <c:showBubbleSize val="0"/>
        </c:dLbls>
        <c:dropLines>
          <c:spPr>
            <a:ln w="3175">
              <a:solidFill>
                <a:srgbClr val="000000"/>
              </a:solidFill>
              <a:prstDash val="solid"/>
            </a:ln>
          </c:spPr>
        </c:dropLines>
        <c:marker val="1"/>
        <c:smooth val="0"/>
        <c:axId val="489020128"/>
        <c:axId val="489020976"/>
      </c:lineChart>
      <c:catAx>
        <c:axId val="489020128"/>
        <c:scaling>
          <c:orientation val="minMax"/>
        </c:scaling>
        <c:delete val="0"/>
        <c:axPos val="b"/>
        <c:title>
          <c:tx>
            <c:rich>
              <a:bodyPr/>
              <a:lstStyle/>
              <a:p>
                <a:pPr>
                  <a:defRPr sz="1050" b="1" i="0" u="none" strike="noStrike" baseline="0">
                    <a:solidFill>
                      <a:srgbClr val="000000"/>
                    </a:solidFill>
                    <a:latin typeface="Comic Sans MS"/>
                    <a:ea typeface="Comic Sans MS"/>
                    <a:cs typeface="Comic Sans MS"/>
                  </a:defRPr>
                </a:pPr>
                <a:r>
                  <a:rPr lang="en-US" sz="1050" baseline="0"/>
                  <a:t>Year</a:t>
                </a:r>
              </a:p>
            </c:rich>
          </c:tx>
          <c:layout>
            <c:manualLayout>
              <c:xMode val="edge"/>
              <c:yMode val="edge"/>
              <c:x val="0.38529087165991044"/>
              <c:y val="0.864823348694316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Comic Sans MS"/>
                <a:ea typeface="Comic Sans MS"/>
                <a:cs typeface="Comic Sans MS"/>
              </a:defRPr>
            </a:pPr>
            <a:endParaRPr lang="en-US"/>
          </a:p>
        </c:txPr>
        <c:crossAx val="489020976"/>
        <c:crossesAt val="1000"/>
        <c:auto val="1"/>
        <c:lblAlgn val="ctr"/>
        <c:lblOffset val="100"/>
        <c:tickLblSkip val="1"/>
        <c:tickMarkSkip val="1"/>
        <c:noMultiLvlLbl val="0"/>
      </c:catAx>
      <c:valAx>
        <c:axId val="489020976"/>
        <c:scaling>
          <c:orientation val="minMax"/>
          <c:max val="5000"/>
          <c:min val="2000"/>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Comic Sans MS"/>
                    <a:ea typeface="Comic Sans MS"/>
                    <a:cs typeface="Comic Sans MS"/>
                  </a:defRPr>
                </a:pPr>
                <a:r>
                  <a:rPr lang="en-US" sz="1050" baseline="0"/>
                  <a:t>Annual Tons</a:t>
                </a:r>
              </a:p>
            </c:rich>
          </c:tx>
          <c:layout>
            <c:manualLayout>
              <c:xMode val="edge"/>
              <c:yMode val="edge"/>
              <c:x val="5.9832624153578658E-3"/>
              <c:y val="0.3986710640883493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en-US"/>
          </a:p>
        </c:txPr>
        <c:crossAx val="489020128"/>
        <c:crosses val="autoZero"/>
        <c:crossBetween val="between"/>
        <c:minorUnit val="1000"/>
      </c:valAx>
      <c:spPr>
        <a:noFill/>
        <a:ln w="25400">
          <a:noFill/>
        </a:ln>
      </c:spPr>
    </c:plotArea>
    <c:legend>
      <c:legendPos val="r"/>
      <c:legendEntry>
        <c:idx val="0"/>
        <c:txPr>
          <a:bodyPr/>
          <a:lstStyle/>
          <a:p>
            <a:pPr>
              <a:defRPr sz="850" b="0" i="0" u="none" strike="noStrike" baseline="0">
                <a:solidFill>
                  <a:srgbClr val="000000"/>
                </a:solidFill>
                <a:latin typeface="Comic Sans MS"/>
                <a:ea typeface="Comic Sans MS"/>
                <a:cs typeface="Comic Sans MS"/>
              </a:defRPr>
            </a:pPr>
            <a:endParaRPr lang="en-US"/>
          </a:p>
        </c:txPr>
      </c:legendEntry>
      <c:legendEntry>
        <c:idx val="2"/>
        <c:txPr>
          <a:bodyPr/>
          <a:lstStyle/>
          <a:p>
            <a:pPr>
              <a:defRPr sz="850" b="0" i="0" u="none" strike="noStrike" baseline="0">
                <a:solidFill>
                  <a:srgbClr val="000000"/>
                </a:solidFill>
                <a:latin typeface="Comic Sans MS"/>
                <a:ea typeface="Comic Sans MS"/>
                <a:cs typeface="Comic Sans MS"/>
              </a:defRPr>
            </a:pPr>
            <a:endParaRPr lang="en-US"/>
          </a:p>
        </c:txPr>
      </c:legendEntry>
      <c:layout>
        <c:manualLayout>
          <c:xMode val="edge"/>
          <c:yMode val="edge"/>
          <c:x val="0.7236405743399722"/>
          <c:y val="2.8782560346861066E-2"/>
          <c:w val="0.27200217167129909"/>
          <c:h val="0.90692149572601566"/>
        </c:manualLayout>
      </c:layout>
      <c:overlay val="0"/>
      <c:spPr>
        <a:solidFill>
          <a:srgbClr val="FFFFFF"/>
        </a:solidFill>
      </c:spPr>
      <c:txPr>
        <a:bodyPr/>
        <a:lstStyle/>
        <a:p>
          <a:pPr>
            <a:defRPr sz="920" b="0" i="0" u="none" strike="noStrike" baseline="0">
              <a:solidFill>
                <a:srgbClr val="000000"/>
              </a:solidFill>
              <a:latin typeface="Comic Sans MS"/>
              <a:ea typeface="Comic Sans MS"/>
              <a:cs typeface="Comic Sans MS"/>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Comic Sans MS"/>
                <a:ea typeface="Comic Sans MS"/>
                <a:cs typeface="Comic Sans MS"/>
              </a:defRPr>
            </a:pPr>
            <a:r>
              <a:rPr lang="en-US" sz="200" b="0" i="0" u="none" strike="noStrike" baseline="0">
                <a:solidFill>
                  <a:srgbClr val="000000"/>
                </a:solidFill>
                <a:latin typeface="Comic Sans MS"/>
              </a:rPr>
              <a:t>Bena Tonnage Projection</a:t>
            </a:r>
          </a:p>
          <a:p>
            <a:pPr>
              <a:defRPr sz="175" b="0" i="0" u="none" strike="noStrike" baseline="0">
                <a:solidFill>
                  <a:srgbClr val="000000"/>
                </a:solidFill>
                <a:latin typeface="Comic Sans MS"/>
                <a:ea typeface="Comic Sans MS"/>
                <a:cs typeface="Comic Sans MS"/>
              </a:defRPr>
            </a:pPr>
            <a:r>
              <a:rPr lang="en-US" sz="200" b="0" i="0" u="none" strike="noStrike" baseline="0">
                <a:solidFill>
                  <a:srgbClr val="000000"/>
                </a:solidFill>
                <a:latin typeface="Comic Sans MS"/>
              </a:rPr>
              <a:t>Adjusted to meet 2010 Linear Growth Projection</a:t>
            </a:r>
            <a:endParaRPr lang="en-US" sz="200" b="1" i="0" u="none" strike="noStrike" baseline="0">
              <a:solidFill>
                <a:srgbClr val="000000"/>
              </a:solidFill>
              <a:latin typeface="Comic Sans MS"/>
            </a:endParaRPr>
          </a:p>
          <a:p>
            <a:pPr>
              <a:defRPr sz="175" b="0" i="0" u="none" strike="noStrike" baseline="0">
                <a:solidFill>
                  <a:srgbClr val="000000"/>
                </a:solidFill>
                <a:latin typeface="Comic Sans MS"/>
                <a:ea typeface="Comic Sans MS"/>
                <a:cs typeface="Comic Sans MS"/>
              </a:defRPr>
            </a:pPr>
            <a:endParaRPr lang="en-US" sz="200" b="1" i="0" u="none" strike="noStrike" baseline="0">
              <a:solidFill>
                <a:srgbClr val="000000"/>
              </a:solidFill>
              <a:latin typeface="Comic Sans MS"/>
            </a:endParaRP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0-D8BA-49AE-BAB9-E1E7B21C154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ser>
          <c:idx val="1"/>
          <c:order val="1"/>
          <c:spPr>
            <a:ln w="12700">
              <a:solidFill>
                <a:srgbClr val="FF00FF"/>
              </a:solidFill>
              <a:prstDash val="solid"/>
            </a:ln>
          </c:spPr>
          <c:marker>
            <c:symbol val="none"/>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1-D8BA-49AE-BAB9-E1E7B21C154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ser>
          <c:idx val="2"/>
          <c:order val="2"/>
          <c:spPr>
            <a:ln w="25400">
              <a:solidFill>
                <a:srgbClr val="00FF00"/>
              </a:solidFill>
              <a:prstDash val="solid"/>
            </a:ln>
          </c:spPr>
          <c:marker>
            <c:symbol val="none"/>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2-D8BA-49AE-BAB9-E1E7B21C154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87299312"/>
        <c:axId val="487298888"/>
      </c:lineChart>
      <c:catAx>
        <c:axId val="48729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Comic Sans MS"/>
                <a:ea typeface="Comic Sans MS"/>
                <a:cs typeface="Comic Sans MS"/>
              </a:defRPr>
            </a:pPr>
            <a:endParaRPr lang="en-US"/>
          </a:p>
        </c:txPr>
        <c:crossAx val="487298888"/>
        <c:crosses val="autoZero"/>
        <c:auto val="1"/>
        <c:lblAlgn val="ctr"/>
        <c:lblOffset val="100"/>
        <c:tickLblSkip val="1"/>
        <c:tickMarkSkip val="1"/>
        <c:noMultiLvlLbl val="0"/>
      </c:catAx>
      <c:valAx>
        <c:axId val="487298888"/>
        <c:scaling>
          <c:orientation val="minMax"/>
          <c:min val="3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Comic Sans MS"/>
                <a:ea typeface="Comic Sans MS"/>
                <a:cs typeface="Comic Sans MS"/>
              </a:defRPr>
            </a:pPr>
            <a:endParaRPr lang="en-US"/>
          </a:p>
        </c:txPr>
        <c:crossAx val="4872993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Comic Sans MS"/>
              <a:ea typeface="Comic Sans MS"/>
              <a:cs typeface="Comic Sans MS"/>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horizont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Comic Sans MS"/>
                <a:ea typeface="Comic Sans MS"/>
                <a:cs typeface="Comic Sans MS"/>
              </a:defRPr>
            </a:pPr>
            <a:r>
              <a:rPr lang="en-US" sz="125" b="0" i="0" u="none" strike="noStrike" baseline="0">
                <a:solidFill>
                  <a:srgbClr val="000000"/>
                </a:solidFill>
                <a:latin typeface="Comic Sans MS"/>
              </a:rPr>
              <a:t>Bena Tonnage Projection</a:t>
            </a:r>
          </a:p>
          <a:p>
            <a:pPr>
              <a:defRPr sz="100" b="0" i="0" u="none" strike="noStrike" baseline="0">
                <a:solidFill>
                  <a:srgbClr val="000000"/>
                </a:solidFill>
                <a:latin typeface="Comic Sans MS"/>
                <a:ea typeface="Comic Sans MS"/>
                <a:cs typeface="Comic Sans MS"/>
              </a:defRPr>
            </a:pPr>
            <a:r>
              <a:rPr lang="en-US" sz="125" b="0" i="0" u="none" strike="noStrike" baseline="0">
                <a:solidFill>
                  <a:srgbClr val="000000"/>
                </a:solidFill>
                <a:latin typeface="Comic Sans MS"/>
              </a:rPr>
              <a:t>Current Method of Growth Projection</a:t>
            </a:r>
            <a:endParaRPr lang="en-US" sz="125" b="1" i="0" u="none" strike="noStrike" baseline="0">
              <a:solidFill>
                <a:srgbClr val="000000"/>
              </a:solidFill>
              <a:latin typeface="Comic Sans MS"/>
            </a:endParaRPr>
          </a:p>
          <a:p>
            <a:pPr>
              <a:defRPr sz="100" b="0" i="0" u="none" strike="noStrike" baseline="0">
                <a:solidFill>
                  <a:srgbClr val="000000"/>
                </a:solidFill>
                <a:latin typeface="Comic Sans MS"/>
                <a:ea typeface="Comic Sans MS"/>
                <a:cs typeface="Comic Sans MS"/>
              </a:defRPr>
            </a:pPr>
            <a:endParaRPr lang="en-US" sz="125" b="1" i="0" u="none" strike="noStrike" baseline="0">
              <a:solidFill>
                <a:srgbClr val="000000"/>
              </a:solidFill>
              <a:latin typeface="Comic Sans MS"/>
            </a:endParaRP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0-6FFF-4A0B-81A5-4D8C7DB3242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ser>
          <c:idx val="1"/>
          <c:order val="1"/>
          <c:spPr>
            <a:ln w="12700">
              <a:solidFill>
                <a:srgbClr val="FF00FF"/>
              </a:solidFill>
              <a:prstDash val="solid"/>
            </a:ln>
          </c:spPr>
          <c:marker>
            <c:symbol val="none"/>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1-6FFF-4A0B-81A5-4D8C7DB3242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ser>
          <c:idx val="2"/>
          <c:order val="2"/>
          <c:spPr>
            <a:ln w="25400">
              <a:solidFill>
                <a:srgbClr val="00FF00"/>
              </a:solidFill>
              <a:prstDash val="solid"/>
            </a:ln>
          </c:spPr>
          <c:marker>
            <c:symbol val="none"/>
          </c:marker>
          <c:val>
            <c:numRef>
              <c:f>'[1]Base Tonnage (2)'!#REF!</c:f>
              <c:numCache>
                <c:formatCode>General</c:formatCode>
                <c:ptCount val="1"/>
                <c:pt idx="0">
                  <c:v>0</c:v>
                </c:pt>
              </c:numCache>
            </c:numRef>
          </c:val>
          <c:smooth val="0"/>
          <c:extLst xmlns:c16r2="http://schemas.microsoft.com/office/drawing/2015/06/chart">
            <c:ext xmlns:c16="http://schemas.microsoft.com/office/drawing/2014/chart" uri="{C3380CC4-5D6E-409C-BE32-E72D297353CC}">
              <c16:uniqueId val="{00000002-6FFF-4A0B-81A5-4D8C7DB3242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'[1]Base Tonnage (2)'!#REF!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'[1]Base Tonnage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89018432"/>
        <c:axId val="489015888"/>
      </c:lineChart>
      <c:catAx>
        <c:axId val="48901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Comic Sans MS"/>
                <a:ea typeface="Comic Sans MS"/>
                <a:cs typeface="Comic Sans MS"/>
              </a:defRPr>
            </a:pPr>
            <a:endParaRPr lang="en-US"/>
          </a:p>
        </c:txPr>
        <c:crossAx val="489015888"/>
        <c:crosses val="autoZero"/>
        <c:auto val="1"/>
        <c:lblAlgn val="ctr"/>
        <c:lblOffset val="100"/>
        <c:tickLblSkip val="1"/>
        <c:tickMarkSkip val="1"/>
        <c:noMultiLvlLbl val="0"/>
      </c:catAx>
      <c:valAx>
        <c:axId val="489015888"/>
        <c:scaling>
          <c:orientation val="minMax"/>
          <c:min val="3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Comic Sans MS"/>
                <a:ea typeface="Comic Sans MS"/>
                <a:cs typeface="Comic Sans MS"/>
              </a:defRPr>
            </a:pPr>
            <a:endParaRPr lang="en-US"/>
          </a:p>
        </c:txPr>
        <c:crossAx val="4890184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Comic Sans MS"/>
              <a:ea typeface="Comic Sans MS"/>
              <a:cs typeface="Comic Sans MS"/>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omic Sans MS"/>
                <a:ea typeface="Comic Sans MS"/>
                <a:cs typeface="Comic Sans MS"/>
              </a:defRPr>
            </a:pPr>
            <a:r>
              <a:rPr lang="en-US"/>
              <a:t>Boron SL Disposal Tonnage History and Projection 
</a:t>
            </a:r>
          </a:p>
        </c:rich>
      </c:tx>
      <c:layout>
        <c:manualLayout>
          <c:xMode val="edge"/>
          <c:yMode val="edge"/>
          <c:x val="9.9513663733209815E-2"/>
          <c:y val="9.2056904085277502E-2"/>
        </c:manualLayout>
      </c:layout>
      <c:overlay val="0"/>
      <c:spPr>
        <a:noFill/>
        <a:ln w="25400">
          <a:noFill/>
        </a:ln>
      </c:spPr>
    </c:title>
    <c:autoTitleDeleted val="0"/>
    <c:plotArea>
      <c:layout>
        <c:manualLayout>
          <c:layoutTarget val="inner"/>
          <c:xMode val="edge"/>
          <c:yMode val="edge"/>
          <c:x val="0.13712641311992863"/>
          <c:y val="0.24803907803250699"/>
          <c:w val="0.58361656064178413"/>
          <c:h val="0.54086035697035728"/>
        </c:manualLayout>
      </c:layout>
      <c:lineChart>
        <c:grouping val="standard"/>
        <c:varyColors val="0"/>
        <c:ser>
          <c:idx val="0"/>
          <c:order val="0"/>
          <c:tx>
            <c:strRef>
              <c:f>'Base Tonnage LR-2017'!$A$7</c:f>
              <c:strCache>
                <c:ptCount val="1"/>
                <c:pt idx="0">
                  <c:v>Actual Disposal</c:v>
                </c:pt>
              </c:strCache>
            </c:strRef>
          </c:tx>
          <c:spPr>
            <a:ln w="28575">
              <a:noFill/>
            </a:ln>
          </c:spPr>
          <c:marker>
            <c:symbol val="diamond"/>
            <c:size val="10"/>
            <c:spPr>
              <a:solidFill>
                <a:srgbClr val="002060"/>
              </a:solidFill>
              <a:ln>
                <a:solidFill>
                  <a:srgbClr val="000080"/>
                </a:solidFill>
                <a:prstDash val="solid"/>
              </a:ln>
            </c:spPr>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LR-2017'!$F$7:$Y$7</c:f>
              <c:numCache>
                <c:formatCode>_(* #,##0_);_(* \(#,##0\);_(* "-"??_);_(@_)</c:formatCode>
                <c:ptCount val="20"/>
                <c:pt idx="0">
                  <c:v>3839</c:v>
                </c:pt>
                <c:pt idx="1">
                  <c:v>3238</c:v>
                </c:pt>
                <c:pt idx="2">
                  <c:v>2703</c:v>
                </c:pt>
                <c:pt idx="3">
                  <c:v>3423</c:v>
                </c:pt>
                <c:pt idx="4">
                  <c:v>3365</c:v>
                </c:pt>
                <c:pt idx="5">
                  <c:v>3110</c:v>
                </c:pt>
                <c:pt idx="6">
                  <c:v>3188</c:v>
                </c:pt>
                <c:pt idx="7">
                  <c:v>3640</c:v>
                </c:pt>
                <c:pt idx="8">
                  <c:v>3811</c:v>
                </c:pt>
                <c:pt idx="9">
                  <c:v>2994</c:v>
                </c:pt>
                <c:pt idx="10">
                  <c:v>3107</c:v>
                </c:pt>
                <c:pt idx="11">
                  <c:v>3010</c:v>
                </c:pt>
                <c:pt idx="12">
                  <c:v>2558</c:v>
                </c:pt>
                <c:pt idx="13">
                  <c:v>2731.81</c:v>
                </c:pt>
                <c:pt idx="14">
                  <c:v>2789</c:v>
                </c:pt>
                <c:pt idx="15">
                  <c:v>3170</c:v>
                </c:pt>
                <c:pt idx="16">
                  <c:v>2952</c:v>
                </c:pt>
                <c:pt idx="17" formatCode="General">
                  <c:v>3134</c:v>
                </c:pt>
                <c:pt idx="18">
                  <c:v>4324.18</c:v>
                </c:pt>
                <c:pt idx="19">
                  <c:v>3528.51</c:v>
                </c:pt>
              </c:numCache>
            </c:numRef>
          </c:val>
          <c:smooth val="0"/>
          <c:extLst xmlns:c16r2="http://schemas.microsoft.com/office/drawing/2015/06/chart">
            <c:ext xmlns:c16="http://schemas.microsoft.com/office/drawing/2014/chart" uri="{C3380CC4-5D6E-409C-BE32-E72D297353CC}">
              <c16:uniqueId val="{00000000-47C2-4E8B-83BB-7767DC16A85E}"/>
            </c:ext>
          </c:extLst>
        </c:ser>
        <c:ser>
          <c:idx val="3"/>
          <c:order val="1"/>
          <c:tx>
            <c:strRef>
              <c:f>'Base Tonnage LR-2017'!$A$14</c:f>
              <c:strCache>
                <c:ptCount val="1"/>
                <c:pt idx="0">
                  <c:v>Tonnage Projection: Adjusted Linear Regression, Base Year 2017, then 2018-2044 y = ((0.8 * x2) + 4,324)</c:v>
                </c:pt>
              </c:strCache>
            </c:strRef>
          </c:tx>
          <c:spPr>
            <a:ln w="28575">
              <a:solidFill>
                <a:srgbClr val="339933"/>
              </a:solidFill>
            </a:ln>
          </c:spPr>
          <c:marker>
            <c:symbol val="circle"/>
            <c:size val="8"/>
            <c:spPr>
              <a:solidFill>
                <a:srgbClr val="FF0000"/>
              </a:solidFill>
            </c:spPr>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LR-2017'!$F$14:$AF$14</c:f>
              <c:numCache>
                <c:formatCode>0.000%</c:formatCode>
                <c:ptCount val="27"/>
                <c:pt idx="18" formatCode="_(* #,##0_);_(* \(#,##0\);_(* &quot;-&quot;??_);_(@_)">
                  <c:v>4324.18</c:v>
                </c:pt>
                <c:pt idx="19" formatCode="_(* #,##0_);_(* \(#,##0\);_(* &quot;-&quot;??_);_(@_)">
                  <c:v>4324.9800000000005</c:v>
                </c:pt>
                <c:pt idx="20" formatCode="_(* #,##0_);_(* \(#,##0\);_(* &quot;-&quot;??_);_(@_)">
                  <c:v>4326.5800000000008</c:v>
                </c:pt>
                <c:pt idx="21" formatCode="_(* #,##0_);_(* \(#,##0\);_(* &quot;-&quot;??_);_(@_)">
                  <c:v>4328.9800000000005</c:v>
                </c:pt>
                <c:pt idx="22" formatCode="_(* #,##0_);_(* \(#,##0\);_(* &quot;-&quot;??_);_(@_)">
                  <c:v>4332.18</c:v>
                </c:pt>
                <c:pt idx="23" formatCode="_(* #,##0_);_(* \(#,##0\);_(* &quot;-&quot;??_);_(@_)">
                  <c:v>4336.18</c:v>
                </c:pt>
                <c:pt idx="24" formatCode="_(* #,##0_);_(* \(#,##0\);_(* &quot;-&quot;??_);_(@_)">
                  <c:v>4340.9800000000005</c:v>
                </c:pt>
                <c:pt idx="25" formatCode="_(* #,##0_);_(* \(#,##0\);_(* &quot;-&quot;??_);_(@_)">
                  <c:v>4346.5800000000008</c:v>
                </c:pt>
                <c:pt idx="26" formatCode="_(* #,##0_);_(* \(#,##0\);_(* &quot;-&quot;??_);_(@_)">
                  <c:v>4352.9800000000005</c:v>
                </c:pt>
              </c:numCache>
            </c:numRef>
          </c:val>
          <c:smooth val="0"/>
          <c:extLst xmlns:c16r2="http://schemas.microsoft.com/office/drawing/2015/06/chart">
            <c:ext xmlns:c16="http://schemas.microsoft.com/office/drawing/2014/chart" uri="{C3380CC4-5D6E-409C-BE32-E72D297353CC}">
              <c16:uniqueId val="{00000000-0D57-4FC5-83B2-DB5E00CBF186}"/>
            </c:ext>
          </c:extLst>
        </c:ser>
        <c:ser>
          <c:idx val="2"/>
          <c:order val="2"/>
          <c:tx>
            <c:strRef>
              <c:f>'Base Tonnage LR-2017'!$A$9</c:f>
              <c:strCache>
                <c:ptCount val="1"/>
                <c:pt idx="0">
                  <c:v>08 Cap Study Pop.Gr. Rate 1.07% (1960-2010)</c:v>
                </c:pt>
              </c:strCache>
            </c:strRef>
          </c:tx>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LR-2017'!$F$9:$S$9</c:f>
            </c:numRef>
          </c:val>
          <c:smooth val="0"/>
          <c:extLst xmlns:c16r2="http://schemas.microsoft.com/office/drawing/2015/06/chart">
            <c:ext xmlns:c16="http://schemas.microsoft.com/office/drawing/2014/chart" uri="{C3380CC4-5D6E-409C-BE32-E72D297353CC}">
              <c16:uniqueId val="{00000001-47C2-4E8B-83BB-7767DC16A85E}"/>
            </c:ext>
          </c:extLst>
        </c:ser>
        <c:ser>
          <c:idx val="1"/>
          <c:order val="3"/>
          <c:tx>
            <c:strRef>
              <c:f>'Base Tonnage LR-2017'!$A$12</c:f>
              <c:strCache>
                <c:ptCount val="1"/>
                <c:pt idx="0">
                  <c:v>Tonnage Projection: Linear Regression 1999-2008  y =(( 0.8 * x1) + 3,326.7)</c:v>
                </c:pt>
              </c:strCache>
            </c:strRef>
          </c:tx>
          <c:spPr>
            <a:ln w="38100">
              <a:solidFill>
                <a:srgbClr val="0070C0"/>
              </a:solidFill>
              <a:prstDash val="solid"/>
            </a:ln>
          </c:spPr>
          <c:marker>
            <c:symbol val="none"/>
          </c:marker>
          <c:cat>
            <c:strRef>
              <c:f>'Base Tonnage LR-2017'!$F$5:$AF$5</c:f>
              <c:strCache>
                <c:ptCount val="27"/>
                <c:pt idx="0">
                  <c:v>99</c:v>
                </c:pt>
                <c:pt idx="1">
                  <c:v>00</c:v>
                </c:pt>
                <c:pt idx="2">
                  <c:v>01</c:v>
                </c:pt>
                <c:pt idx="3">
                  <c:v>02</c:v>
                </c:pt>
                <c:pt idx="4">
                  <c:v>03</c:v>
                </c:pt>
                <c:pt idx="5">
                  <c:v>04</c:v>
                </c:pt>
                <c:pt idx="6">
                  <c:v>05</c:v>
                </c:pt>
                <c:pt idx="7">
                  <c:v>06</c:v>
                </c:pt>
                <c:pt idx="8">
                  <c:v>07</c:v>
                </c:pt>
                <c:pt idx="9">
                  <c:v>08</c:v>
                </c:pt>
                <c:pt idx="10">
                  <c:v>09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cat>
          <c:val>
            <c:numRef>
              <c:f>'Base Tonnage LR-2017'!$F$12:$W$12</c:f>
              <c:numCache>
                <c:formatCode>_(* #,##0_);_(* \(#,##0\);_(* "-"??_);_(@_)</c:formatCode>
                <c:ptCount val="18"/>
                <c:pt idx="0">
                  <c:v>3327.5</c:v>
                </c:pt>
                <c:pt idx="1">
                  <c:v>3328.2999999999997</c:v>
                </c:pt>
                <c:pt idx="2">
                  <c:v>3329.1</c:v>
                </c:pt>
                <c:pt idx="3">
                  <c:v>3329.8999999999996</c:v>
                </c:pt>
                <c:pt idx="4">
                  <c:v>3330.7</c:v>
                </c:pt>
                <c:pt idx="5">
                  <c:v>3331.5</c:v>
                </c:pt>
                <c:pt idx="6">
                  <c:v>3332.2999999999997</c:v>
                </c:pt>
                <c:pt idx="7">
                  <c:v>3333.1</c:v>
                </c:pt>
                <c:pt idx="8">
                  <c:v>3333.8999999999996</c:v>
                </c:pt>
                <c:pt idx="9">
                  <c:v>3334.7</c:v>
                </c:pt>
                <c:pt idx="10">
                  <c:v>3335.5</c:v>
                </c:pt>
                <c:pt idx="11">
                  <c:v>3336.2999999999997</c:v>
                </c:pt>
                <c:pt idx="12">
                  <c:v>3337.1</c:v>
                </c:pt>
                <c:pt idx="13">
                  <c:v>3337.8999999999996</c:v>
                </c:pt>
                <c:pt idx="14">
                  <c:v>3338.7</c:v>
                </c:pt>
                <c:pt idx="15">
                  <c:v>3339.5</c:v>
                </c:pt>
                <c:pt idx="16">
                  <c:v>3340.2999999999997</c:v>
                </c:pt>
                <c:pt idx="17">
                  <c:v>3341.1</c:v>
                </c:pt>
              </c:numCache>
            </c:numRef>
          </c:val>
          <c:smooth val="0"/>
          <c:extLst xmlns:c16r2="http://schemas.microsoft.com/office/drawing/2015/06/chart">
            <c:ext xmlns:c16="http://schemas.microsoft.com/office/drawing/2014/chart" uri="{C3380CC4-5D6E-409C-BE32-E72D297353CC}">
              <c16:uniqueId val="{00000002-47C2-4E8B-83BB-7767DC16A85E}"/>
            </c:ext>
          </c:extLst>
        </c:ser>
        <c:dLbls>
          <c:showLegendKey val="0"/>
          <c:showVal val="0"/>
          <c:showCatName val="0"/>
          <c:showSerName val="0"/>
          <c:showPercent val="0"/>
          <c:showBubbleSize val="0"/>
        </c:dLbls>
        <c:dropLines>
          <c:spPr>
            <a:ln w="3175">
              <a:solidFill>
                <a:srgbClr val="000000"/>
              </a:solidFill>
              <a:prstDash val="solid"/>
            </a:ln>
          </c:spPr>
        </c:dropLines>
        <c:marker val="1"/>
        <c:smooth val="0"/>
        <c:axId val="487526648"/>
        <c:axId val="487525376"/>
      </c:lineChart>
      <c:catAx>
        <c:axId val="487526648"/>
        <c:scaling>
          <c:orientation val="minMax"/>
        </c:scaling>
        <c:delete val="0"/>
        <c:axPos val="b"/>
        <c:title>
          <c:tx>
            <c:rich>
              <a:bodyPr/>
              <a:lstStyle/>
              <a:p>
                <a:pPr>
                  <a:defRPr sz="1050" b="1" i="0" u="none" strike="noStrike" baseline="0">
                    <a:solidFill>
                      <a:srgbClr val="000000"/>
                    </a:solidFill>
                    <a:latin typeface="Comic Sans MS"/>
                    <a:ea typeface="Comic Sans MS"/>
                    <a:cs typeface="Comic Sans MS"/>
                  </a:defRPr>
                </a:pPr>
                <a:r>
                  <a:rPr lang="en-US" sz="1050" baseline="0"/>
                  <a:t>Year</a:t>
                </a:r>
              </a:p>
            </c:rich>
          </c:tx>
          <c:layout>
            <c:manualLayout>
              <c:xMode val="edge"/>
              <c:yMode val="edge"/>
              <c:x val="0.38529087165991044"/>
              <c:y val="0.864823348694316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Comic Sans MS"/>
                <a:ea typeface="Comic Sans MS"/>
                <a:cs typeface="Comic Sans MS"/>
              </a:defRPr>
            </a:pPr>
            <a:endParaRPr lang="en-US"/>
          </a:p>
        </c:txPr>
        <c:crossAx val="487525376"/>
        <c:crossesAt val="1000"/>
        <c:auto val="1"/>
        <c:lblAlgn val="ctr"/>
        <c:lblOffset val="100"/>
        <c:tickLblSkip val="1"/>
        <c:tickMarkSkip val="1"/>
        <c:noMultiLvlLbl val="0"/>
      </c:catAx>
      <c:valAx>
        <c:axId val="487525376"/>
        <c:scaling>
          <c:orientation val="minMax"/>
          <c:max val="5000"/>
          <c:min val="2000"/>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Comic Sans MS"/>
                    <a:ea typeface="Comic Sans MS"/>
                    <a:cs typeface="Comic Sans MS"/>
                  </a:defRPr>
                </a:pPr>
                <a:r>
                  <a:rPr lang="en-US" sz="1050" baseline="0"/>
                  <a:t>Annual Tons</a:t>
                </a:r>
              </a:p>
            </c:rich>
          </c:tx>
          <c:layout>
            <c:manualLayout>
              <c:xMode val="edge"/>
              <c:yMode val="edge"/>
              <c:x val="5.9832624153578658E-3"/>
              <c:y val="0.3986710640883493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en-US"/>
          </a:p>
        </c:txPr>
        <c:crossAx val="487526648"/>
        <c:crosses val="autoZero"/>
        <c:crossBetween val="between"/>
        <c:minorUnit val="1000"/>
      </c:valAx>
      <c:spPr>
        <a:noFill/>
        <a:ln w="25400">
          <a:noFill/>
        </a:ln>
      </c:spPr>
    </c:plotArea>
    <c:legend>
      <c:legendPos val="r"/>
      <c:legendEntry>
        <c:idx val="0"/>
        <c:txPr>
          <a:bodyPr/>
          <a:lstStyle/>
          <a:p>
            <a:pPr>
              <a:defRPr sz="850" b="0" i="0" u="none" strike="noStrike" baseline="0">
                <a:solidFill>
                  <a:srgbClr val="000000"/>
                </a:solidFill>
                <a:latin typeface="Comic Sans MS"/>
                <a:ea typeface="Comic Sans MS"/>
                <a:cs typeface="Comic Sans MS"/>
              </a:defRPr>
            </a:pPr>
            <a:endParaRPr lang="en-US"/>
          </a:p>
        </c:txPr>
      </c:legendEntry>
      <c:legendEntry>
        <c:idx val="2"/>
        <c:txPr>
          <a:bodyPr/>
          <a:lstStyle/>
          <a:p>
            <a:pPr>
              <a:defRPr sz="850" b="0" i="0" u="none" strike="noStrike" baseline="0">
                <a:solidFill>
                  <a:srgbClr val="000000"/>
                </a:solidFill>
                <a:latin typeface="Comic Sans MS"/>
                <a:ea typeface="Comic Sans MS"/>
                <a:cs typeface="Comic Sans MS"/>
              </a:defRPr>
            </a:pPr>
            <a:endParaRPr lang="en-US"/>
          </a:p>
        </c:txPr>
      </c:legendEntry>
      <c:layout>
        <c:manualLayout>
          <c:xMode val="edge"/>
          <c:yMode val="edge"/>
          <c:x val="0.7236405743399722"/>
          <c:y val="2.8782560346861066E-2"/>
          <c:w val="0.27200217167129909"/>
          <c:h val="0.90692149572601566"/>
        </c:manualLayout>
      </c:layout>
      <c:overlay val="0"/>
      <c:spPr>
        <a:solidFill>
          <a:srgbClr val="FFFFFF"/>
        </a:solidFill>
      </c:spPr>
      <c:txPr>
        <a:bodyPr/>
        <a:lstStyle/>
        <a:p>
          <a:pPr>
            <a:defRPr sz="920" b="0" i="0" u="none" strike="noStrike" baseline="0">
              <a:solidFill>
                <a:srgbClr val="000000"/>
              </a:solidFill>
              <a:latin typeface="Comic Sans MS"/>
              <a:ea typeface="Comic Sans MS"/>
              <a:cs typeface="Comic Sans MS"/>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Comic Sans MS"/>
          <a:ea typeface="Comic Sans MS"/>
          <a:cs typeface="Comic Sans MS"/>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Boron</a:t>
            </a:r>
          </a:p>
        </c:rich>
      </c:tx>
      <c:overlay val="0"/>
      <c:spPr>
        <a:noFill/>
        <a:ln w="25400">
          <a:noFill/>
        </a:ln>
      </c:spPr>
    </c:title>
    <c:autoTitleDeleted val="0"/>
    <c:plotArea>
      <c:layout/>
      <c:lineChart>
        <c:grouping val="standard"/>
        <c:varyColors val="0"/>
        <c:ser>
          <c:idx val="0"/>
          <c:order val="0"/>
          <c:tx>
            <c:strRef>
              <c:f>'Base Tonnage LR-2017'!$A$7</c:f>
              <c:strCache>
                <c:ptCount val="1"/>
                <c:pt idx="0">
                  <c:v>Actual Disposal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forward val="5"/>
            <c:dispRSqr val="1"/>
            <c:dispEq val="1"/>
            <c:trendlineLbl>
              <c:numFmt formatCode="General" sourceLinked="0"/>
              <c:spPr>
                <a:noFill/>
                <a:ln w="25400">
                  <a:noFill/>
                </a:ln>
              </c:spPr>
              <c:txPr>
                <a:bodyPr/>
                <a:lstStyle/>
                <a:p>
                  <a:pPr>
                    <a:defRPr sz="250" b="0" i="0" u="none" strike="noStrike" baseline="0">
                      <a:solidFill>
                        <a:srgbClr val="000000"/>
                      </a:solidFill>
                      <a:latin typeface="Arial"/>
                      <a:ea typeface="Arial"/>
                      <a:cs typeface="Arial"/>
                    </a:defRPr>
                  </a:pPr>
                  <a:endParaRPr lang="en-US"/>
                </a:p>
              </c:txPr>
            </c:trendlineLbl>
          </c:trendline>
          <c:trendline>
            <c:spPr>
              <a:ln w="25400">
                <a:solidFill>
                  <a:srgbClr val="000000"/>
                </a:solidFill>
                <a:prstDash val="solid"/>
              </a:ln>
            </c:spPr>
            <c:trendlineType val="linear"/>
            <c:dispRSqr val="0"/>
            <c:dispEq val="0"/>
          </c:trendline>
          <c:trendline>
            <c:name>Linear 2000-2008</c:name>
            <c:spPr>
              <a:ln w="25400">
                <a:solidFill>
                  <a:srgbClr val="000000"/>
                </a:solidFill>
                <a:prstDash val="solid"/>
              </a:ln>
            </c:spPr>
            <c:trendlineType val="linear"/>
            <c:dispRSqr val="0"/>
            <c:dispEq val="0"/>
          </c:trendline>
          <c:cat>
            <c:strRef>
              <c:f>'Base Tonnage LR-2017'!$G$5:$O$5</c:f>
              <c:strCache>
                <c:ptCount val="9"/>
                <c:pt idx="0">
                  <c:v>00</c:v>
                </c:pt>
                <c:pt idx="1">
                  <c:v>01</c:v>
                </c:pt>
                <c:pt idx="2">
                  <c:v>02</c:v>
                </c:pt>
                <c:pt idx="3">
                  <c:v>03</c:v>
                </c:pt>
                <c:pt idx="4">
                  <c:v>04</c:v>
                </c:pt>
                <c:pt idx="5">
                  <c:v>05</c:v>
                </c:pt>
                <c:pt idx="6">
                  <c:v>06</c:v>
                </c:pt>
                <c:pt idx="7">
                  <c:v>07</c:v>
                </c:pt>
                <c:pt idx="8">
                  <c:v>08</c:v>
                </c:pt>
              </c:strCache>
            </c:strRef>
          </c:cat>
          <c:val>
            <c:numRef>
              <c:f>'Base Tonnage LR-2017'!$F$7:$O$7</c:f>
              <c:numCache>
                <c:formatCode>_(* #,##0_);_(* \(#,##0\);_(* "-"??_);_(@_)</c:formatCode>
                <c:ptCount val="10"/>
                <c:pt idx="0">
                  <c:v>3839</c:v>
                </c:pt>
                <c:pt idx="1">
                  <c:v>3238</c:v>
                </c:pt>
                <c:pt idx="2">
                  <c:v>2703</c:v>
                </c:pt>
                <c:pt idx="3">
                  <c:v>3423</c:v>
                </c:pt>
                <c:pt idx="4">
                  <c:v>3365</c:v>
                </c:pt>
                <c:pt idx="5">
                  <c:v>3110</c:v>
                </c:pt>
                <c:pt idx="6">
                  <c:v>3188</c:v>
                </c:pt>
                <c:pt idx="7">
                  <c:v>3640</c:v>
                </c:pt>
                <c:pt idx="8">
                  <c:v>3811</c:v>
                </c:pt>
                <c:pt idx="9">
                  <c:v>2994</c:v>
                </c:pt>
              </c:numCache>
            </c:numRef>
          </c:val>
          <c:smooth val="0"/>
          <c:extLst xmlns:c16r2="http://schemas.microsoft.com/office/drawing/2015/06/chart">
            <c:ext xmlns:c16="http://schemas.microsoft.com/office/drawing/2014/chart" uri="{C3380CC4-5D6E-409C-BE32-E72D297353CC}">
              <c16:uniqueId val="{00000000-C2C2-4D26-9EB5-3D25066A3190}"/>
            </c:ext>
          </c:extLst>
        </c:ser>
        <c:ser>
          <c:idx val="1"/>
          <c:order val="1"/>
          <c:tx>
            <c:strRef>
              <c:f>'Base Tonnage LR-2017'!$A$9</c:f>
              <c:strCache>
                <c:ptCount val="1"/>
                <c:pt idx="0">
                  <c:v>08 Cap Study Pop.Gr. Rate 1.07% (1960-2010)</c:v>
                </c:pt>
              </c:strCache>
            </c:strRef>
          </c:tx>
          <c:cat>
            <c:strRef>
              <c:f>'Base Tonnage LR-2017'!$G$5:$O$5</c:f>
              <c:strCache>
                <c:ptCount val="9"/>
                <c:pt idx="0">
                  <c:v>00</c:v>
                </c:pt>
                <c:pt idx="1">
                  <c:v>01</c:v>
                </c:pt>
                <c:pt idx="2">
                  <c:v>02</c:v>
                </c:pt>
                <c:pt idx="3">
                  <c:v>03</c:v>
                </c:pt>
                <c:pt idx="4">
                  <c:v>04</c:v>
                </c:pt>
                <c:pt idx="5">
                  <c:v>05</c:v>
                </c:pt>
                <c:pt idx="6">
                  <c:v>06</c:v>
                </c:pt>
                <c:pt idx="7">
                  <c:v>07</c:v>
                </c:pt>
                <c:pt idx="8">
                  <c:v>08</c:v>
                </c:pt>
              </c:strCache>
            </c:strRef>
          </c:cat>
          <c:val>
            <c:numRef>
              <c:f>'Base Tonnage LR-2017'!$B$9:$Q$9</c:f>
            </c:numRef>
          </c:val>
          <c:smooth val="0"/>
          <c:extLst xmlns:c16r2="http://schemas.microsoft.com/office/drawing/2015/06/chart">
            <c:ext xmlns:c16="http://schemas.microsoft.com/office/drawing/2014/chart" uri="{C3380CC4-5D6E-409C-BE32-E72D297353CC}">
              <c16:uniqueId val="{00000001-C2C2-4D26-9EB5-3D25066A3190}"/>
            </c:ext>
          </c:extLst>
        </c:ser>
        <c:ser>
          <c:idx val="2"/>
          <c:order val="2"/>
          <c:tx>
            <c:strRef>
              <c:f>'Base Tonnage LR-2017'!$A$8</c:f>
              <c:strCache>
                <c:ptCount val="1"/>
                <c:pt idx="0">
                  <c:v>Capacity Study Tons</c:v>
                </c:pt>
              </c:strCache>
            </c:strRef>
          </c:tx>
          <c:cat>
            <c:strRef>
              <c:f>'Base Tonnage LR-2017'!$G$5:$O$5</c:f>
              <c:strCache>
                <c:ptCount val="9"/>
                <c:pt idx="0">
                  <c:v>00</c:v>
                </c:pt>
                <c:pt idx="1">
                  <c:v>01</c:v>
                </c:pt>
                <c:pt idx="2">
                  <c:v>02</c:v>
                </c:pt>
                <c:pt idx="3">
                  <c:v>03</c:v>
                </c:pt>
                <c:pt idx="4">
                  <c:v>04</c:v>
                </c:pt>
                <c:pt idx="5">
                  <c:v>05</c:v>
                </c:pt>
                <c:pt idx="6">
                  <c:v>06</c:v>
                </c:pt>
                <c:pt idx="7">
                  <c:v>07</c:v>
                </c:pt>
                <c:pt idx="8">
                  <c:v>08</c:v>
                </c:pt>
              </c:strCache>
            </c:strRef>
          </c:cat>
          <c:val>
            <c:numRef>
              <c:f>'Base Tonnage LR-2017'!$B$8:$O$8</c:f>
            </c:numRef>
          </c:val>
          <c:smooth val="0"/>
          <c:extLst xmlns:c16r2="http://schemas.microsoft.com/office/drawing/2015/06/chart">
            <c:ext xmlns:c16="http://schemas.microsoft.com/office/drawing/2014/chart" uri="{C3380CC4-5D6E-409C-BE32-E72D297353CC}">
              <c16:uniqueId val="{00000002-C2C2-4D26-9EB5-3D25066A3190}"/>
            </c:ext>
          </c:extLst>
        </c:ser>
        <c:dLbls>
          <c:showLegendKey val="0"/>
          <c:showVal val="0"/>
          <c:showCatName val="0"/>
          <c:showSerName val="0"/>
          <c:showPercent val="0"/>
          <c:showBubbleSize val="0"/>
        </c:dLbls>
        <c:marker val="1"/>
        <c:smooth val="0"/>
        <c:axId val="127365096"/>
        <c:axId val="127368912"/>
      </c:lineChart>
      <c:catAx>
        <c:axId val="127365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7368912"/>
        <c:crosses val="autoZero"/>
        <c:auto val="1"/>
        <c:lblAlgn val="ctr"/>
        <c:lblOffset val="100"/>
        <c:tickLblSkip val="1"/>
        <c:tickMarkSkip val="1"/>
        <c:noMultiLvlLbl val="0"/>
      </c:catAx>
      <c:valAx>
        <c:axId val="127368912"/>
        <c:scaling>
          <c:orientation val="minMax"/>
          <c:min val="25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73650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76200</xdr:colOff>
      <xdr:row>153</xdr:row>
      <xdr:rowOff>0</xdr:rowOff>
    </xdr:from>
    <xdr:to>
      <xdr:col>3</xdr:col>
      <xdr:colOff>0</xdr:colOff>
      <xdr:row>153</xdr:row>
      <xdr:rowOff>0</xdr:rowOff>
    </xdr:to>
    <xdr:sp macro="" textlink="">
      <xdr:nvSpPr>
        <xdr:cNvPr id="1028" name="Text Box 4"/>
        <xdr:cNvSpPr txBox="1">
          <a:spLocks noChangeArrowheads="1"/>
        </xdr:cNvSpPr>
      </xdr:nvSpPr>
      <xdr:spPr bwMode="auto">
        <a:xfrm>
          <a:off x="76200" y="30861000"/>
          <a:ext cx="1714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base year tonnage is determined by using a 3 year average, which should stabilize the projections.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Before doing so, the tonnage has to be adjusted by the Standard Vehicle Weight correction, which was implemented in 2000.  The adjustment of 23% is based on survey data and was calculated by our Accounting Section.</a:t>
          </a:r>
        </a:p>
      </xdr:txBody>
    </xdr:sp>
    <xdr:clientData/>
  </xdr:twoCellAnchor>
  <xdr:twoCellAnchor>
    <xdr:from>
      <xdr:col>0</xdr:col>
      <xdr:colOff>142875</xdr:colOff>
      <xdr:row>140</xdr:row>
      <xdr:rowOff>0</xdr:rowOff>
    </xdr:from>
    <xdr:to>
      <xdr:col>7</xdr:col>
      <xdr:colOff>718200</xdr:colOff>
      <xdr:row>140</xdr:row>
      <xdr:rowOff>0</xdr:rowOff>
    </xdr:to>
    <xdr:sp macro="" textlink="">
      <xdr:nvSpPr>
        <xdr:cNvPr id="1030" name="Text Box 6"/>
        <xdr:cNvSpPr txBox="1">
          <a:spLocks noChangeArrowheads="1"/>
        </xdr:cNvSpPr>
      </xdr:nvSpPr>
      <xdr:spPr bwMode="auto">
        <a:xfrm>
          <a:off x="142875" y="28384500"/>
          <a:ext cx="5753100" cy="0"/>
        </a:xfrm>
        <a:prstGeom prst="rect">
          <a:avLst/>
        </a:prstGeom>
        <a:solidFill>
          <a:srgbClr val="FFFFFF"/>
        </a:solidFill>
        <a:ln w="9525">
          <a:noFill/>
          <a:miter lim="800000"/>
          <a:headEnd/>
          <a:tailEnd/>
        </a:ln>
      </xdr:spPr>
      <xdr:txBody>
        <a:bodyPr vertOverflow="clip" wrap="square" lIns="27432" tIns="32004" rIns="0" bIns="0" anchor="t" upright="1"/>
        <a:lstStyle/>
        <a:p>
          <a:pPr algn="l" rtl="0">
            <a:defRPr sz="1000"/>
          </a:pPr>
          <a:r>
            <a:rPr lang="en-US" sz="1000" b="0" i="0" u="none" strike="noStrike" baseline="0">
              <a:solidFill>
                <a:srgbClr val="000000"/>
              </a:solidFill>
              <a:latin typeface="Comic Sans MS"/>
            </a:rPr>
            <a:t>The annual tonnage of any given disposal site has a tendency to fluctuate through the years.  A review of the variance is necessary to determine a representative tonnage for long term life span projections. </a:t>
          </a:r>
        </a:p>
      </xdr:txBody>
    </xdr:sp>
    <xdr:clientData/>
  </xdr:twoCellAnchor>
  <xdr:twoCellAnchor>
    <xdr:from>
      <xdr:col>0</xdr:col>
      <xdr:colOff>169545</xdr:colOff>
      <xdr:row>191</xdr:row>
      <xdr:rowOff>0</xdr:rowOff>
    </xdr:from>
    <xdr:to>
      <xdr:col>7</xdr:col>
      <xdr:colOff>560070</xdr:colOff>
      <xdr:row>191</xdr:row>
      <xdr:rowOff>0</xdr:rowOff>
    </xdr:to>
    <xdr:sp macro="" textlink="">
      <xdr:nvSpPr>
        <xdr:cNvPr id="1040" name="Text 2"/>
        <xdr:cNvSpPr txBox="1">
          <a:spLocks noChangeArrowheads="1"/>
        </xdr:cNvSpPr>
      </xdr:nvSpPr>
      <xdr:spPr bwMode="auto">
        <a:xfrm>
          <a:off x="161925" y="37690425"/>
          <a:ext cx="55911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endParaRPr lang="en-US" sz="800" b="0" i="1" u="none" strike="noStrike" baseline="0">
            <a:solidFill>
              <a:srgbClr val="000000"/>
            </a:solidFill>
            <a:latin typeface="Arial"/>
            <a:cs typeface="Arial"/>
          </a:endParaRPr>
        </a:p>
        <a:p>
          <a:pPr algn="l" rtl="0">
            <a:defRPr sz="1000"/>
          </a:pPr>
          <a:endParaRPr lang="en-US" sz="800" b="0" i="1" u="none" strike="noStrike" baseline="0">
            <a:solidFill>
              <a:srgbClr val="000000"/>
            </a:solidFill>
            <a:latin typeface="Arial"/>
            <a:cs typeface="Arial"/>
          </a:endParaRPr>
        </a:p>
        <a:p>
          <a:pPr algn="l" rtl="0">
            <a:defRPr sz="1000"/>
          </a:pPr>
          <a:endParaRPr lang="en-US" sz="800" b="0" i="1" u="none" strike="noStrike" baseline="0">
            <a:solidFill>
              <a:srgbClr val="000000"/>
            </a:solidFill>
            <a:latin typeface="Arial"/>
            <a:cs typeface="Arial"/>
          </a:endParaRPr>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7" name="Text Box 47"/>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9" name="Text Box 82"/>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10" name="Text Box 83"/>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11" name="Text Box 84"/>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12" name="Text Box 104"/>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4</xdr:col>
      <xdr:colOff>167640</xdr:colOff>
      <xdr:row>132</xdr:row>
      <xdr:rowOff>0</xdr:rowOff>
    </xdr:from>
    <xdr:to>
      <xdr:col>4</xdr:col>
      <xdr:colOff>274320</xdr:colOff>
      <xdr:row>133</xdr:row>
      <xdr:rowOff>53340</xdr:rowOff>
    </xdr:to>
    <xdr:sp macro="" textlink="">
      <xdr:nvSpPr>
        <xdr:cNvPr id="13" name="Text Box 105"/>
        <xdr:cNvSpPr txBox="1">
          <a:spLocks noChangeArrowheads="1"/>
        </xdr:cNvSpPr>
      </xdr:nvSpPr>
      <xdr:spPr bwMode="auto">
        <a:xfrm>
          <a:off x="2766060" y="10805160"/>
          <a:ext cx="106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xdr:from>
      <xdr:col>0</xdr:col>
      <xdr:colOff>53340</xdr:colOff>
      <xdr:row>140</xdr:row>
      <xdr:rowOff>76200</xdr:rowOff>
    </xdr:from>
    <xdr:to>
      <xdr:col>7</xdr:col>
      <xdr:colOff>800100</xdr:colOff>
      <xdr:row>157</xdr:row>
      <xdr:rowOff>83820</xdr:rowOff>
    </xdr:to>
    <xdr:graphicFrame macro="">
      <xdr:nvGraphicFramePr>
        <xdr:cNvPr id="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243840</xdr:colOff>
      <xdr:row>119</xdr:row>
      <xdr:rowOff>0</xdr:rowOff>
    </xdr:from>
    <xdr:to>
      <xdr:col>17</xdr:col>
      <xdr:colOff>175260</xdr:colOff>
      <xdr:row>119</xdr:row>
      <xdr:rowOff>0</xdr:rowOff>
    </xdr:to>
    <xdr:graphicFrame macro="">
      <xdr:nvGraphicFramePr>
        <xdr:cNvPr id="82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xdr:row>
      <xdr:rowOff>0</xdr:rowOff>
    </xdr:from>
    <xdr:to>
      <xdr:col>19</xdr:col>
      <xdr:colOff>0</xdr:colOff>
      <xdr:row>1</xdr:row>
      <xdr:rowOff>0</xdr:rowOff>
    </xdr:to>
    <xdr:graphicFrame macro="">
      <xdr:nvGraphicFramePr>
        <xdr:cNvPr id="8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68580</xdr:colOff>
      <xdr:row>15</xdr:row>
      <xdr:rowOff>22860</xdr:rowOff>
    </xdr:from>
    <xdr:to>
      <xdr:col>11</xdr:col>
      <xdr:colOff>15240</xdr:colOff>
      <xdr:row>32</xdr:row>
      <xdr:rowOff>205740</xdr:rowOff>
    </xdr:to>
    <xdr:graphicFrame macro="">
      <xdr:nvGraphicFramePr>
        <xdr:cNvPr id="8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434340</xdr:colOff>
      <xdr:row>41</xdr:row>
      <xdr:rowOff>0</xdr:rowOff>
    </xdr:from>
    <xdr:to>
      <xdr:col>15</xdr:col>
      <xdr:colOff>121920</xdr:colOff>
      <xdr:row>41</xdr:row>
      <xdr:rowOff>0</xdr:rowOff>
    </xdr:to>
    <xdr:graphicFrame macro="">
      <xdr:nvGraphicFramePr>
        <xdr:cNvPr id="821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1840230</xdr:colOff>
      <xdr:row>41</xdr:row>
      <xdr:rowOff>148590</xdr:rowOff>
    </xdr:from>
    <xdr:to>
      <xdr:col>1</xdr:col>
      <xdr:colOff>4090095</xdr:colOff>
      <xdr:row>45</xdr:row>
      <xdr:rowOff>114300</xdr:rowOff>
    </xdr:to>
    <xdr:sp macro="" textlink="">
      <xdr:nvSpPr>
        <xdr:cNvPr id="4097" name="Text Box 1"/>
        <xdr:cNvSpPr txBox="1">
          <a:spLocks noChangeArrowheads="1"/>
        </xdr:cNvSpPr>
      </xdr:nvSpPr>
      <xdr:spPr bwMode="auto">
        <a:xfrm>
          <a:off x="4301490" y="7029450"/>
          <a:ext cx="2249865" cy="788670"/>
        </a:xfrm>
        <a:prstGeom prst="rect">
          <a:avLst/>
        </a:prstGeom>
        <a:solidFill>
          <a:schemeClr val="bg1"/>
        </a:solidFill>
        <a:ln w="9525">
          <a:noFill/>
          <a:miter lim="800000"/>
          <a:headEnd/>
          <a:tailEnd/>
        </a:ln>
      </xdr:spPr>
      <xdr:txBody>
        <a:bodyPr vertOverflow="clip" wrap="square" lIns="27432" tIns="32004" rIns="0" bIns="0" anchor="t" upright="1"/>
        <a:lstStyle/>
        <a:p>
          <a:pPr algn="l" rtl="0">
            <a:defRPr sz="1000"/>
          </a:pPr>
          <a:r>
            <a:rPr lang="en-US" sz="1000" b="0" i="0" u="none" strike="noStrike" baseline="0">
              <a:solidFill>
                <a:srgbClr val="000000"/>
              </a:solidFill>
              <a:latin typeface="Comic Sans MS"/>
            </a:rPr>
            <a:t> Closed:  New Year's Day, Easter      Sunday,  Independence Day,    Thanksgiving and Christmas Day.</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182880</xdr:colOff>
          <xdr:row>36</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182880</xdr:colOff>
          <xdr:row>36</xdr:row>
          <xdr:rowOff>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74743</xdr:colOff>
      <xdr:row>44</xdr:row>
      <xdr:rowOff>166697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657143" cy="75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182880</xdr:colOff>
          <xdr:row>36</xdr:row>
          <xdr:rowOff>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4.vml"/><Relationship Id="rId1" Type="http://schemas.openxmlformats.org/officeDocument/2006/relationships/drawing" Target="../drawings/drawing7.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image" Target="../media/image1.emf"/></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488"/>
  <sheetViews>
    <sheetView topLeftCell="A179" workbookViewId="0">
      <selection activeCell="A200" sqref="A200:XFD200"/>
    </sheetView>
  </sheetViews>
  <sheetFormatPr defaultColWidth="9.109375" defaultRowHeight="16.2" x14ac:dyDescent="0.4"/>
  <cols>
    <col min="1" max="1" width="6.33203125" style="52" customWidth="1"/>
    <col min="2" max="2" width="9.109375" style="52" customWidth="1"/>
    <col min="3" max="3" width="11.44140625" style="52" customWidth="1"/>
    <col min="4" max="4" width="11" style="52" customWidth="1"/>
    <col min="5" max="5" width="13.44140625" style="52" customWidth="1"/>
    <col min="6" max="6" width="13.33203125" style="52" customWidth="1"/>
    <col min="7" max="7" width="13.44140625" style="52" customWidth="1"/>
    <col min="8" max="8" width="12.109375" style="52" customWidth="1"/>
    <col min="9" max="9" width="5.6640625" style="52" customWidth="1"/>
    <col min="10" max="12" width="9.109375" style="52"/>
    <col min="13" max="13" width="10" style="52" bestFit="1" customWidth="1"/>
    <col min="14" max="16384" width="9.109375" style="52"/>
  </cols>
  <sheetData>
    <row r="1" spans="1:12" ht="25.2" x14ac:dyDescent="0.6">
      <c r="A1" s="224" t="s">
        <v>13</v>
      </c>
      <c r="B1" s="225"/>
      <c r="C1" s="225"/>
      <c r="D1" s="225"/>
      <c r="E1" s="225"/>
      <c r="F1" s="225"/>
      <c r="G1" s="225"/>
      <c r="H1" s="225"/>
    </row>
    <row r="2" spans="1:12" ht="20.399999999999999" thickBot="1" x14ac:dyDescent="0.5">
      <c r="A2" s="226" t="s">
        <v>218</v>
      </c>
      <c r="B2" s="226"/>
      <c r="C2" s="226"/>
      <c r="D2" s="226"/>
      <c r="E2" s="226"/>
      <c r="F2" s="226"/>
      <c r="G2" s="226"/>
      <c r="H2" s="226"/>
      <c r="I2" s="55"/>
      <c r="J2" s="55"/>
    </row>
    <row r="3" spans="1:12" ht="16.2" customHeight="1" x14ac:dyDescent="0.4">
      <c r="F3" s="58"/>
      <c r="G3" s="58"/>
      <c r="H3" s="58"/>
    </row>
    <row r="4" spans="1:12" ht="16.2" customHeight="1" x14ac:dyDescent="0.4">
      <c r="A4" s="58"/>
      <c r="B4" s="58"/>
      <c r="C4" s="58"/>
      <c r="D4" s="58"/>
      <c r="E4" s="58"/>
      <c r="F4" s="58"/>
      <c r="G4" s="58"/>
      <c r="H4" s="58"/>
    </row>
    <row r="5" spans="1:12" ht="18.600000000000001" customHeight="1" x14ac:dyDescent="0.45">
      <c r="A5" s="59" t="s">
        <v>110</v>
      </c>
      <c r="B5" s="58"/>
      <c r="C5" s="58"/>
      <c r="D5" s="58"/>
      <c r="E5" s="58"/>
      <c r="F5" s="58"/>
      <c r="G5" s="58"/>
      <c r="H5" s="58"/>
    </row>
    <row r="6" spans="1:12" x14ac:dyDescent="0.4">
      <c r="A6" s="60" t="s">
        <v>59</v>
      </c>
      <c r="G6" s="27" t="s">
        <v>128</v>
      </c>
    </row>
    <row r="7" spans="1:12" x14ac:dyDescent="0.4">
      <c r="A7" s="60" t="s">
        <v>219</v>
      </c>
      <c r="G7" s="108">
        <f>G92</f>
        <v>26.110553837879227</v>
      </c>
      <c r="H7" s="52" t="s">
        <v>0</v>
      </c>
    </row>
    <row r="8" spans="1:12" x14ac:dyDescent="0.4">
      <c r="A8" s="61" t="s">
        <v>9</v>
      </c>
      <c r="B8" s="62"/>
      <c r="C8" s="62"/>
      <c r="D8" s="62"/>
      <c r="E8" s="62"/>
      <c r="F8" s="62"/>
      <c r="G8" s="63">
        <f>G95</f>
        <v>53002.618683747009</v>
      </c>
      <c r="H8" s="63"/>
      <c r="I8" s="64"/>
    </row>
    <row r="9" spans="1:12" ht="16.2" customHeight="1" x14ac:dyDescent="0.4">
      <c r="A9" s="60"/>
      <c r="G9" s="27"/>
    </row>
    <row r="10" spans="1:12" ht="16.2" customHeight="1" x14ac:dyDescent="0.4">
      <c r="A10" s="60"/>
    </row>
    <row r="11" spans="1:12" ht="18.600000000000001" customHeight="1" x14ac:dyDescent="0.45">
      <c r="A11" s="65" t="s">
        <v>1</v>
      </c>
      <c r="B11" s="58"/>
      <c r="C11" s="58"/>
      <c r="D11" s="58"/>
      <c r="E11" s="58"/>
      <c r="F11" s="58"/>
      <c r="G11" s="58"/>
      <c r="H11" s="58"/>
    </row>
    <row r="12" spans="1:12" s="155" customFormat="1" ht="18.600000000000001" customHeight="1" x14ac:dyDescent="0.4">
      <c r="A12" s="232" t="s">
        <v>245</v>
      </c>
      <c r="B12" s="232"/>
      <c r="C12" s="232"/>
      <c r="D12" s="232"/>
      <c r="E12" s="232"/>
      <c r="F12" s="232"/>
      <c r="G12" s="232"/>
      <c r="H12" s="232"/>
    </row>
    <row r="13" spans="1:12" ht="16.2" customHeight="1" x14ac:dyDescent="0.4">
      <c r="A13" s="232"/>
      <c r="B13" s="232"/>
      <c r="C13" s="232"/>
      <c r="D13" s="232"/>
      <c r="E13" s="232"/>
      <c r="F13" s="232"/>
      <c r="G13" s="232"/>
      <c r="H13" s="232"/>
    </row>
    <row r="14" spans="1:12" ht="25.2" customHeight="1" x14ac:dyDescent="0.4">
      <c r="A14" s="232"/>
      <c r="B14" s="232"/>
      <c r="C14" s="232"/>
      <c r="D14" s="232"/>
      <c r="E14" s="232"/>
      <c r="F14" s="232"/>
      <c r="G14" s="232"/>
      <c r="H14" s="232"/>
    </row>
    <row r="15" spans="1:12" ht="16.2" customHeight="1" x14ac:dyDescent="0.4">
      <c r="A15" s="60" t="s">
        <v>101</v>
      </c>
      <c r="G15" s="187">
        <v>1.69</v>
      </c>
      <c r="H15" s="52" t="s">
        <v>2</v>
      </c>
      <c r="L15" s="184"/>
    </row>
    <row r="16" spans="1:12" s="155" customFormat="1" ht="16.2" customHeight="1" x14ac:dyDescent="0.4">
      <c r="A16" s="60"/>
      <c r="G16" s="187"/>
      <c r="L16" s="184"/>
    </row>
    <row r="17" spans="1:12" ht="16.2" customHeight="1" x14ac:dyDescent="0.4">
      <c r="A17" s="60"/>
    </row>
    <row r="18" spans="1:12" ht="18.600000000000001" customHeight="1" x14ac:dyDescent="0.45">
      <c r="A18" s="65" t="s">
        <v>3</v>
      </c>
      <c r="B18" s="58"/>
      <c r="C18" s="58"/>
      <c r="D18" s="58"/>
      <c r="E18" s="58"/>
      <c r="F18" s="58"/>
      <c r="G18" s="58"/>
      <c r="H18" s="58"/>
    </row>
    <row r="19" spans="1:12" ht="16.2" customHeight="1" x14ac:dyDescent="0.4">
      <c r="A19" s="60" t="s">
        <v>223</v>
      </c>
    </row>
    <row r="20" spans="1:12" ht="16.2" customHeight="1" x14ac:dyDescent="0.4">
      <c r="A20" s="2" t="s">
        <v>143</v>
      </c>
    </row>
    <row r="21" spans="1:12" ht="16.2" customHeight="1" x14ac:dyDescent="0.4">
      <c r="A21" s="60" t="s">
        <v>157</v>
      </c>
    </row>
    <row r="22" spans="1:12" ht="16.2" customHeight="1" x14ac:dyDescent="0.4"/>
    <row r="23" spans="1:12" ht="16.2" customHeight="1" x14ac:dyDescent="0.4">
      <c r="A23" s="60"/>
    </row>
    <row r="24" spans="1:12" ht="18.600000000000001" customHeight="1" x14ac:dyDescent="0.45">
      <c r="A24" s="65" t="s">
        <v>4</v>
      </c>
      <c r="B24" s="58"/>
      <c r="C24" s="58"/>
      <c r="D24" s="58"/>
      <c r="E24" s="58"/>
      <c r="F24" s="58"/>
      <c r="G24" s="58"/>
      <c r="H24" s="58"/>
    </row>
    <row r="25" spans="1:12" s="155" customFormat="1" ht="15" customHeight="1" x14ac:dyDescent="0.4">
      <c r="A25" s="221" t="s">
        <v>160</v>
      </c>
      <c r="B25" s="221"/>
      <c r="C25" s="221"/>
      <c r="D25" s="221"/>
      <c r="E25" s="221"/>
      <c r="F25" s="221"/>
      <c r="G25" s="221"/>
      <c r="H25" s="221"/>
    </row>
    <row r="26" spans="1:12" s="155" customFormat="1" ht="15" customHeight="1" x14ac:dyDescent="0.4">
      <c r="A26" s="221"/>
      <c r="B26" s="221"/>
      <c r="C26" s="221"/>
      <c r="D26" s="221"/>
      <c r="E26" s="221"/>
      <c r="F26" s="221"/>
      <c r="G26" s="221"/>
      <c r="H26" s="221"/>
    </row>
    <row r="27" spans="1:12" s="155" customFormat="1" ht="15" customHeight="1" x14ac:dyDescent="0.4">
      <c r="A27" s="221"/>
      <c r="B27" s="221"/>
      <c r="C27" s="221"/>
      <c r="D27" s="221"/>
      <c r="E27" s="221"/>
      <c r="F27" s="221"/>
      <c r="G27" s="221"/>
      <c r="H27" s="221"/>
    </row>
    <row r="28" spans="1:12" ht="10.95" customHeight="1" x14ac:dyDescent="0.4">
      <c r="A28" s="221"/>
      <c r="B28" s="221"/>
      <c r="C28" s="221"/>
      <c r="D28" s="221"/>
      <c r="E28" s="221"/>
      <c r="F28" s="221"/>
      <c r="G28" s="221"/>
      <c r="H28" s="221"/>
    </row>
    <row r="29" spans="1:12" ht="15" customHeight="1" x14ac:dyDescent="0.4">
      <c r="A29" s="221" t="s">
        <v>153</v>
      </c>
      <c r="B29" s="231"/>
      <c r="C29" s="231"/>
      <c r="D29" s="231"/>
      <c r="E29" s="231"/>
      <c r="F29" s="231"/>
      <c r="G29" s="231"/>
      <c r="H29" s="231"/>
      <c r="L29" s="182"/>
    </row>
    <row r="30" spans="1:12" ht="15" customHeight="1" x14ac:dyDescent="0.4">
      <c r="A30" s="231"/>
      <c r="B30" s="231"/>
      <c r="C30" s="231"/>
      <c r="D30" s="231"/>
      <c r="E30" s="231"/>
      <c r="F30" s="231"/>
      <c r="G30" s="231"/>
      <c r="H30" s="231"/>
    </row>
    <row r="31" spans="1:12" s="155" customFormat="1" ht="15" customHeight="1" x14ac:dyDescent="0.4">
      <c r="A31" s="231"/>
      <c r="B31" s="231"/>
      <c r="C31" s="231"/>
      <c r="D31" s="231"/>
      <c r="E31" s="231"/>
      <c r="F31" s="231"/>
      <c r="G31" s="231"/>
      <c r="H31" s="231"/>
    </row>
    <row r="32" spans="1:12" ht="22.2" customHeight="1" x14ac:dyDescent="0.4">
      <c r="A32" s="231"/>
      <c r="B32" s="231"/>
      <c r="C32" s="231"/>
      <c r="D32" s="231"/>
      <c r="E32" s="231"/>
      <c r="F32" s="231"/>
      <c r="G32" s="231"/>
      <c r="H32" s="231"/>
    </row>
    <row r="33" spans="1:15" ht="20.399999999999999" customHeight="1" x14ac:dyDescent="0.4">
      <c r="A33" s="221" t="s">
        <v>208</v>
      </c>
      <c r="B33" s="233"/>
      <c r="C33" s="233"/>
      <c r="D33" s="233"/>
      <c r="E33" s="233"/>
      <c r="F33" s="233"/>
      <c r="G33" s="233"/>
      <c r="H33" s="233"/>
    </row>
    <row r="34" spans="1:15" ht="111.6" customHeight="1" x14ac:dyDescent="0.4">
      <c r="A34" s="233"/>
      <c r="B34" s="233"/>
      <c r="C34" s="233"/>
      <c r="D34" s="233"/>
      <c r="E34" s="233"/>
      <c r="F34" s="233"/>
      <c r="G34" s="233"/>
      <c r="H34" s="233"/>
    </row>
    <row r="35" spans="1:15" ht="43.2" customHeight="1" x14ac:dyDescent="0.4">
      <c r="A35" s="233"/>
      <c r="B35" s="233"/>
      <c r="C35" s="233"/>
      <c r="D35" s="233"/>
      <c r="E35" s="233"/>
      <c r="F35" s="233"/>
      <c r="G35" s="233"/>
      <c r="H35" s="233"/>
    </row>
    <row r="36" spans="1:15" s="155" customFormat="1" ht="15" customHeight="1" x14ac:dyDescent="0.4">
      <c r="A36" s="173"/>
      <c r="B36" s="173"/>
      <c r="C36" s="173"/>
      <c r="D36" s="173"/>
      <c r="E36" s="173"/>
      <c r="F36" s="173"/>
      <c r="G36" s="173"/>
      <c r="H36" s="173"/>
    </row>
    <row r="37" spans="1:15" ht="16.2" customHeight="1" x14ac:dyDescent="0.4">
      <c r="A37" s="60"/>
      <c r="G37" s="130" t="s">
        <v>28</v>
      </c>
      <c r="H37" s="132"/>
    </row>
    <row r="38" spans="1:15" ht="16.2" customHeight="1" x14ac:dyDescent="0.4">
      <c r="A38" s="60"/>
      <c r="G38" s="131" t="s">
        <v>29</v>
      </c>
      <c r="H38" s="133"/>
    </row>
    <row r="39" spans="1:15" s="64" customFormat="1" ht="20.399999999999999" customHeight="1" thickBot="1" x14ac:dyDescent="0.5">
      <c r="A39" s="227" t="s">
        <v>5</v>
      </c>
      <c r="B39" s="227"/>
      <c r="C39" s="227"/>
      <c r="D39" s="227"/>
      <c r="E39" s="227"/>
      <c r="F39" s="227"/>
      <c r="G39" s="227"/>
      <c r="H39" s="227"/>
      <c r="I39" s="5"/>
    </row>
    <row r="40" spans="1:15" s="64" customFormat="1" ht="16.2" customHeight="1" x14ac:dyDescent="0.45">
      <c r="A40" s="43"/>
      <c r="B40" s="43"/>
      <c r="C40" s="43"/>
      <c r="D40" s="43"/>
      <c r="E40" s="43"/>
      <c r="F40" s="43"/>
      <c r="G40" s="43"/>
      <c r="H40" s="43"/>
      <c r="I40" s="5"/>
    </row>
    <row r="41" spans="1:15" ht="18.600000000000001" customHeight="1" x14ac:dyDescent="0.45">
      <c r="A41" s="7" t="s">
        <v>116</v>
      </c>
      <c r="C41" s="7"/>
      <c r="D41" s="7"/>
      <c r="E41" s="1"/>
      <c r="F41" s="98"/>
      <c r="G41" s="98"/>
      <c r="H41" s="1"/>
    </row>
    <row r="42" spans="1:15" ht="16.2" customHeight="1" x14ac:dyDescent="0.4">
      <c r="B42" s="2"/>
      <c r="C42" s="1"/>
      <c r="D42" s="1"/>
      <c r="E42" s="1"/>
      <c r="F42" s="1"/>
      <c r="G42" s="1"/>
      <c r="H42" s="1"/>
    </row>
    <row r="43" spans="1:15" ht="15" customHeight="1" x14ac:dyDescent="0.4">
      <c r="A43" s="222" t="s">
        <v>245</v>
      </c>
      <c r="B43" s="222"/>
      <c r="C43" s="222"/>
      <c r="D43" s="222"/>
      <c r="E43" s="222"/>
      <c r="F43" s="222"/>
      <c r="G43" s="222"/>
      <c r="J43" s="1"/>
      <c r="K43" s="1"/>
      <c r="L43" s="1"/>
      <c r="M43" s="1"/>
      <c r="N43" s="1"/>
      <c r="O43" s="1"/>
    </row>
    <row r="44" spans="1:15" ht="15" customHeight="1" x14ac:dyDescent="0.4">
      <c r="A44" s="222"/>
      <c r="B44" s="222"/>
      <c r="C44" s="222"/>
      <c r="D44" s="222"/>
      <c r="E44" s="222"/>
      <c r="F44" s="222"/>
      <c r="G44" s="222"/>
      <c r="J44" s="1"/>
      <c r="K44" s="99"/>
      <c r="L44" s="94"/>
      <c r="M44" s="1"/>
      <c r="N44" s="1"/>
      <c r="O44" s="1"/>
    </row>
    <row r="45" spans="1:15" ht="20.399999999999999" customHeight="1" x14ac:dyDescent="0.4">
      <c r="A45" s="222"/>
      <c r="B45" s="222"/>
      <c r="C45" s="222"/>
      <c r="D45" s="222"/>
      <c r="E45" s="222"/>
      <c r="F45" s="222"/>
      <c r="G45" s="222"/>
      <c r="J45" s="1"/>
      <c r="K45" s="99"/>
      <c r="L45" s="94"/>
      <c r="M45" s="1"/>
      <c r="N45" s="1"/>
      <c r="O45" s="1"/>
    </row>
    <row r="46" spans="1:15" ht="50.4" customHeight="1" x14ac:dyDescent="0.45">
      <c r="A46" s="181"/>
      <c r="B46" s="2"/>
      <c r="C46" s="110" t="s">
        <v>102</v>
      </c>
      <c r="D46" s="134" t="s">
        <v>113</v>
      </c>
      <c r="E46" s="111" t="s">
        <v>115</v>
      </c>
      <c r="F46" s="110"/>
      <c r="G46" s="107"/>
      <c r="H46" s="100"/>
    </row>
    <row r="47" spans="1:15" ht="16.2" customHeight="1" x14ac:dyDescent="0.4">
      <c r="B47" s="6"/>
      <c r="C47" s="101">
        <v>2018</v>
      </c>
      <c r="D47" s="135">
        <v>4325</v>
      </c>
      <c r="E47" s="180">
        <f>F197</f>
        <v>113242.66597633135</v>
      </c>
      <c r="F47" s="1" t="s">
        <v>111</v>
      </c>
    </row>
    <row r="48" spans="1:15" ht="16.2" customHeight="1" x14ac:dyDescent="0.4">
      <c r="B48" s="6"/>
      <c r="C48" s="101">
        <v>2019</v>
      </c>
      <c r="D48" s="135">
        <v>4327</v>
      </c>
      <c r="E48" s="17">
        <f t="shared" ref="E48:E73" si="0">E47-D48</f>
        <v>108915.66597633135</v>
      </c>
      <c r="F48" s="1"/>
    </row>
    <row r="49" spans="2:6" ht="16.2" customHeight="1" x14ac:dyDescent="0.4">
      <c r="B49" s="6"/>
      <c r="C49" s="101">
        <v>2020</v>
      </c>
      <c r="D49" s="135">
        <f t="shared" ref="D49:D74" si="1">D48+0.8</f>
        <v>4327.8</v>
      </c>
      <c r="E49" s="17">
        <f t="shared" si="0"/>
        <v>104587.86597633135</v>
      </c>
      <c r="F49" s="1"/>
    </row>
    <row r="50" spans="2:6" ht="16.2" customHeight="1" x14ac:dyDescent="0.4">
      <c r="B50" s="6"/>
      <c r="C50" s="101">
        <v>2021</v>
      </c>
      <c r="D50" s="135">
        <f t="shared" si="1"/>
        <v>4328.6000000000004</v>
      </c>
      <c r="E50" s="17">
        <f t="shared" si="0"/>
        <v>100259.26597633134</v>
      </c>
      <c r="F50" s="1"/>
    </row>
    <row r="51" spans="2:6" ht="16.2" customHeight="1" x14ac:dyDescent="0.4">
      <c r="B51" s="6"/>
      <c r="C51" s="101">
        <v>2022</v>
      </c>
      <c r="D51" s="135">
        <f t="shared" si="1"/>
        <v>4329.4000000000005</v>
      </c>
      <c r="E51" s="17">
        <f t="shared" si="0"/>
        <v>95929.865976331348</v>
      </c>
      <c r="F51" s="1"/>
    </row>
    <row r="52" spans="2:6" ht="16.2" customHeight="1" x14ac:dyDescent="0.4">
      <c r="B52" s="6"/>
      <c r="C52" s="101">
        <v>2023</v>
      </c>
      <c r="D52" s="135">
        <f t="shared" si="1"/>
        <v>4330.2000000000007</v>
      </c>
      <c r="E52" s="17">
        <f t="shared" si="0"/>
        <v>91599.665976331351</v>
      </c>
      <c r="F52" s="1"/>
    </row>
    <row r="53" spans="2:6" ht="16.2" customHeight="1" x14ac:dyDescent="0.4">
      <c r="B53" s="6"/>
      <c r="C53" s="101">
        <v>2024</v>
      </c>
      <c r="D53" s="135">
        <f t="shared" si="1"/>
        <v>4331.0000000000009</v>
      </c>
      <c r="E53" s="17">
        <f t="shared" si="0"/>
        <v>87268.665976331351</v>
      </c>
      <c r="F53" s="1"/>
    </row>
    <row r="54" spans="2:6" ht="16.2" customHeight="1" x14ac:dyDescent="0.4">
      <c r="B54" s="6"/>
      <c r="C54" s="101">
        <v>2025</v>
      </c>
      <c r="D54" s="135">
        <f t="shared" si="1"/>
        <v>4331.8000000000011</v>
      </c>
      <c r="E54" s="17">
        <f t="shared" si="0"/>
        <v>82936.865976331348</v>
      </c>
      <c r="F54" s="1"/>
    </row>
    <row r="55" spans="2:6" ht="16.2" customHeight="1" x14ac:dyDescent="0.4">
      <c r="B55" s="6"/>
      <c r="C55" s="101">
        <v>2026</v>
      </c>
      <c r="D55" s="135">
        <f t="shared" si="1"/>
        <v>4332.6000000000013</v>
      </c>
      <c r="E55" s="17">
        <f t="shared" si="0"/>
        <v>78604.265976331342</v>
      </c>
      <c r="F55" s="1"/>
    </row>
    <row r="56" spans="2:6" ht="16.2" customHeight="1" x14ac:dyDescent="0.4">
      <c r="B56" s="6"/>
      <c r="C56" s="101">
        <v>2027</v>
      </c>
      <c r="D56" s="135">
        <f t="shared" si="1"/>
        <v>4333.4000000000015</v>
      </c>
      <c r="E56" s="17">
        <f t="shared" si="0"/>
        <v>74270.865976331348</v>
      </c>
      <c r="F56" s="1"/>
    </row>
    <row r="57" spans="2:6" ht="16.2" customHeight="1" x14ac:dyDescent="0.4">
      <c r="B57" s="6"/>
      <c r="C57" s="101">
        <v>2028</v>
      </c>
      <c r="D57" s="135">
        <f t="shared" si="1"/>
        <v>4334.2000000000016</v>
      </c>
      <c r="E57" s="17">
        <f t="shared" si="0"/>
        <v>69936.665976331351</v>
      </c>
      <c r="F57" s="1"/>
    </row>
    <row r="58" spans="2:6" ht="16.2" customHeight="1" x14ac:dyDescent="0.4">
      <c r="B58" s="6"/>
      <c r="C58" s="101">
        <v>2029</v>
      </c>
      <c r="D58" s="135">
        <f t="shared" si="1"/>
        <v>4335.0000000000018</v>
      </c>
      <c r="E58" s="17">
        <f t="shared" si="0"/>
        <v>65601.665976331351</v>
      </c>
      <c r="F58" s="1"/>
    </row>
    <row r="59" spans="2:6" ht="16.2" customHeight="1" x14ac:dyDescent="0.4">
      <c r="B59" s="6"/>
      <c r="C59" s="101">
        <v>2030</v>
      </c>
      <c r="D59" s="135">
        <f t="shared" si="1"/>
        <v>4335.800000000002</v>
      </c>
      <c r="E59" s="17">
        <f t="shared" si="0"/>
        <v>61265.865976331348</v>
      </c>
      <c r="F59" s="1"/>
    </row>
    <row r="60" spans="2:6" ht="16.2" customHeight="1" x14ac:dyDescent="0.4">
      <c r="B60" s="6"/>
      <c r="C60" s="101">
        <v>2031</v>
      </c>
      <c r="D60" s="135">
        <f t="shared" si="1"/>
        <v>4336.6000000000022</v>
      </c>
      <c r="E60" s="17">
        <f t="shared" si="0"/>
        <v>56929.265976331342</v>
      </c>
      <c r="F60" s="1"/>
    </row>
    <row r="61" spans="2:6" ht="16.2" customHeight="1" x14ac:dyDescent="0.4">
      <c r="B61" s="6"/>
      <c r="C61" s="101">
        <v>2032</v>
      </c>
      <c r="D61" s="135">
        <f t="shared" si="1"/>
        <v>4337.4000000000024</v>
      </c>
      <c r="E61" s="17">
        <f t="shared" si="0"/>
        <v>52591.865976331341</v>
      </c>
      <c r="F61" s="1"/>
    </row>
    <row r="62" spans="2:6" ht="16.2" customHeight="1" x14ac:dyDescent="0.4">
      <c r="B62" s="6"/>
      <c r="C62" s="101">
        <v>2033</v>
      </c>
      <c r="D62" s="135">
        <f t="shared" si="1"/>
        <v>4338.2000000000025</v>
      </c>
      <c r="E62" s="17">
        <f t="shared" si="0"/>
        <v>48253.665976331336</v>
      </c>
      <c r="F62" s="1"/>
    </row>
    <row r="63" spans="2:6" ht="16.2" customHeight="1" x14ac:dyDescent="0.4">
      <c r="B63" s="6"/>
      <c r="C63" s="101">
        <v>2034</v>
      </c>
      <c r="D63" s="135">
        <f t="shared" si="1"/>
        <v>4339.0000000000027</v>
      </c>
      <c r="E63" s="17">
        <f t="shared" si="0"/>
        <v>43914.665976331336</v>
      </c>
      <c r="F63" s="1"/>
    </row>
    <row r="64" spans="2:6" ht="16.2" customHeight="1" x14ac:dyDescent="0.4">
      <c r="B64" s="17"/>
      <c r="C64" s="101">
        <v>2035</v>
      </c>
      <c r="D64" s="135">
        <f t="shared" si="1"/>
        <v>4339.8000000000029</v>
      </c>
      <c r="E64" s="17">
        <f t="shared" si="0"/>
        <v>39574.865976331334</v>
      </c>
      <c r="F64" s="1"/>
    </row>
    <row r="65" spans="2:6" ht="16.2" customHeight="1" x14ac:dyDescent="0.4">
      <c r="B65" s="17"/>
      <c r="C65" s="101">
        <v>2036</v>
      </c>
      <c r="D65" s="135">
        <f t="shared" si="1"/>
        <v>4340.6000000000031</v>
      </c>
      <c r="E65" s="17">
        <f t="shared" si="0"/>
        <v>35234.265976331328</v>
      </c>
      <c r="F65" s="1"/>
    </row>
    <row r="66" spans="2:6" ht="16.2" customHeight="1" x14ac:dyDescent="0.4">
      <c r="B66" s="17"/>
      <c r="C66" s="101">
        <v>2037</v>
      </c>
      <c r="D66" s="135">
        <f t="shared" si="1"/>
        <v>4341.4000000000033</v>
      </c>
      <c r="E66" s="17">
        <f t="shared" si="0"/>
        <v>30892.865976331326</v>
      </c>
      <c r="F66" s="1"/>
    </row>
    <row r="67" spans="2:6" ht="16.2" customHeight="1" x14ac:dyDescent="0.4">
      <c r="B67" s="17"/>
      <c r="C67" s="101">
        <v>2038</v>
      </c>
      <c r="D67" s="135">
        <f t="shared" si="1"/>
        <v>4342.2000000000035</v>
      </c>
      <c r="E67" s="17">
        <f t="shared" si="0"/>
        <v>26550.665976331322</v>
      </c>
      <c r="F67" s="1"/>
    </row>
    <row r="68" spans="2:6" ht="16.2" customHeight="1" x14ac:dyDescent="0.4">
      <c r="B68" s="17"/>
      <c r="C68" s="101">
        <v>2039</v>
      </c>
      <c r="D68" s="135">
        <f t="shared" si="1"/>
        <v>4343.0000000000036</v>
      </c>
      <c r="E68" s="17">
        <f t="shared" si="0"/>
        <v>22207.665976331318</v>
      </c>
      <c r="F68" s="1"/>
    </row>
    <row r="69" spans="2:6" ht="16.2" customHeight="1" x14ac:dyDescent="0.4">
      <c r="B69" s="17"/>
      <c r="C69" s="101">
        <v>2040</v>
      </c>
      <c r="D69" s="135">
        <f t="shared" si="1"/>
        <v>4343.8000000000038</v>
      </c>
      <c r="E69" s="17">
        <f t="shared" si="0"/>
        <v>17863.865976331315</v>
      </c>
      <c r="F69" s="1"/>
    </row>
    <row r="70" spans="2:6" ht="16.2" customHeight="1" x14ac:dyDescent="0.4">
      <c r="B70" s="17"/>
      <c r="C70" s="101">
        <v>2041</v>
      </c>
      <c r="D70" s="135">
        <f t="shared" si="1"/>
        <v>4344.600000000004</v>
      </c>
      <c r="E70" s="17">
        <f t="shared" si="0"/>
        <v>13519.265976331311</v>
      </c>
      <c r="F70" s="1"/>
    </row>
    <row r="71" spans="2:6" ht="16.2" customHeight="1" x14ac:dyDescent="0.4">
      <c r="B71" s="17"/>
      <c r="C71" s="101">
        <v>2042</v>
      </c>
      <c r="D71" s="135">
        <f t="shared" si="1"/>
        <v>4345.4000000000042</v>
      </c>
      <c r="E71" s="17">
        <f t="shared" si="0"/>
        <v>9173.865976331308</v>
      </c>
      <c r="F71" s="1"/>
    </row>
    <row r="72" spans="2:6" ht="16.2" customHeight="1" x14ac:dyDescent="0.4">
      <c r="B72" s="17"/>
      <c r="C72" s="101">
        <v>2043</v>
      </c>
      <c r="D72" s="135">
        <f t="shared" si="1"/>
        <v>4346.2000000000044</v>
      </c>
      <c r="E72" s="17">
        <f t="shared" si="0"/>
        <v>4827.6659763313037</v>
      </c>
      <c r="F72" s="1"/>
    </row>
    <row r="73" spans="2:6" ht="16.2" customHeight="1" x14ac:dyDescent="0.4">
      <c r="B73" s="17"/>
      <c r="C73" s="101">
        <v>2044</v>
      </c>
      <c r="D73" s="135">
        <f t="shared" si="1"/>
        <v>4347.0000000000045</v>
      </c>
      <c r="E73" s="17">
        <f t="shared" si="0"/>
        <v>480.66597633129913</v>
      </c>
      <c r="F73" s="1"/>
    </row>
    <row r="74" spans="2:6" ht="16.2" customHeight="1" x14ac:dyDescent="0.4">
      <c r="B74" s="17"/>
      <c r="C74" s="101">
        <v>2045</v>
      </c>
      <c r="D74" s="135">
        <f t="shared" si="1"/>
        <v>4347.8000000000047</v>
      </c>
      <c r="E74" s="17"/>
      <c r="F74" s="1"/>
    </row>
    <row r="75" spans="2:6" ht="16.2" customHeight="1" x14ac:dyDescent="0.4">
      <c r="B75" s="17"/>
      <c r="C75" s="178"/>
      <c r="D75" s="179"/>
      <c r="E75" s="17"/>
      <c r="F75" s="1"/>
    </row>
    <row r="76" spans="2:6" ht="16.2" customHeight="1" x14ac:dyDescent="0.4">
      <c r="B76" s="17"/>
      <c r="C76" s="178"/>
      <c r="D76" s="179"/>
      <c r="E76" s="179"/>
      <c r="F76" s="1"/>
    </row>
    <row r="77" spans="2:6" s="155" customFormat="1" ht="16.2" customHeight="1" x14ac:dyDescent="0.4">
      <c r="B77" s="17"/>
      <c r="C77" s="178"/>
      <c r="D77" s="179"/>
      <c r="E77" s="179"/>
      <c r="F77" s="1"/>
    </row>
    <row r="78" spans="2:6" ht="16.2" customHeight="1" x14ac:dyDescent="0.4">
      <c r="B78" s="17"/>
      <c r="C78" s="178"/>
      <c r="D78" s="179"/>
      <c r="E78" s="179"/>
      <c r="F78" s="1"/>
    </row>
    <row r="79" spans="2:6" s="155" customFormat="1" ht="16.2" customHeight="1" x14ac:dyDescent="0.4">
      <c r="B79" s="17"/>
      <c r="C79" s="178"/>
      <c r="D79" s="179"/>
      <c r="E79" s="179"/>
      <c r="F79" s="1"/>
    </row>
    <row r="80" spans="2:6" s="155" customFormat="1" ht="16.2" customHeight="1" x14ac:dyDescent="0.4">
      <c r="B80" s="17"/>
      <c r="C80" s="178"/>
      <c r="D80" s="179"/>
      <c r="E80" s="179"/>
      <c r="F80" s="1"/>
    </row>
    <row r="81" spans="1:12" s="155" customFormat="1" ht="17.399999999999999" customHeight="1" x14ac:dyDescent="0.4">
      <c r="B81" s="17"/>
      <c r="C81" s="178"/>
      <c r="D81" s="179"/>
      <c r="E81" s="179"/>
      <c r="F81" s="1"/>
    </row>
    <row r="82" spans="1:12" s="155" customFormat="1" ht="17.399999999999999" customHeight="1" x14ac:dyDescent="0.4">
      <c r="B82" s="17"/>
      <c r="C82" s="64"/>
      <c r="D82" s="179"/>
      <c r="E82" s="179"/>
      <c r="F82" s="1"/>
    </row>
    <row r="83" spans="1:12" s="155" customFormat="1" ht="16.2" customHeight="1" x14ac:dyDescent="0.4">
      <c r="B83" s="17"/>
      <c r="E83" s="17"/>
      <c r="F83" s="1"/>
    </row>
    <row r="84" spans="1:12" s="64" customFormat="1" ht="20.399999999999999" customHeight="1" thickBot="1" x14ac:dyDescent="0.5">
      <c r="A84" s="227" t="s">
        <v>5</v>
      </c>
      <c r="B84" s="227"/>
      <c r="C84" s="227"/>
      <c r="D84" s="227"/>
      <c r="E84" s="227"/>
      <c r="F84" s="227"/>
      <c r="G84" s="227"/>
      <c r="H84" s="227"/>
      <c r="I84" s="5"/>
    </row>
    <row r="85" spans="1:12" ht="16.2" customHeight="1" x14ac:dyDescent="0.4">
      <c r="B85" s="1"/>
      <c r="C85" s="1"/>
      <c r="H85" s="1"/>
    </row>
    <row r="86" spans="1:12" ht="16.2" customHeight="1" x14ac:dyDescent="0.4"/>
    <row r="87" spans="1:12" ht="18.600000000000001" customHeight="1" x14ac:dyDescent="0.45">
      <c r="A87" s="7" t="s">
        <v>116</v>
      </c>
      <c r="B87" s="1"/>
      <c r="C87" s="1"/>
      <c r="H87" s="1"/>
    </row>
    <row r="88" spans="1:12" ht="16.2" customHeight="1" x14ac:dyDescent="0.4">
      <c r="B88" s="1"/>
      <c r="C88" s="1"/>
      <c r="D88" s="101"/>
      <c r="E88" s="17"/>
      <c r="F88" s="17"/>
      <c r="G88" s="89"/>
      <c r="H88" s="1"/>
    </row>
    <row r="89" spans="1:12" ht="16.2" customHeight="1" x14ac:dyDescent="0.4">
      <c r="B89" s="112" t="s">
        <v>220</v>
      </c>
      <c r="C89" s="1"/>
      <c r="D89" s="113"/>
      <c r="E89" s="17"/>
      <c r="F89" s="101"/>
      <c r="G89" s="89">
        <f>45-19</f>
        <v>26</v>
      </c>
      <c r="H89" s="1" t="s">
        <v>0</v>
      </c>
    </row>
    <row r="90" spans="1:12" ht="16.2" customHeight="1" x14ac:dyDescent="0.4">
      <c r="B90" s="94" t="s">
        <v>221</v>
      </c>
      <c r="C90" s="1"/>
      <c r="D90" s="6"/>
      <c r="E90" s="6"/>
      <c r="F90" s="1"/>
      <c r="G90" s="1"/>
      <c r="H90" s="1"/>
    </row>
    <row r="91" spans="1:12" ht="16.2" customHeight="1" x14ac:dyDescent="0.4">
      <c r="B91" s="1"/>
      <c r="C91" s="17">
        <f>E73</f>
        <v>480.66597633129913</v>
      </c>
      <c r="D91" s="6" t="s">
        <v>112</v>
      </c>
      <c r="E91" s="17">
        <f>D74</f>
        <v>4347.8000000000047</v>
      </c>
      <c r="F91" s="1"/>
      <c r="G91" s="102">
        <f>C91/E91</f>
        <v>0.11055383787922596</v>
      </c>
      <c r="H91" s="3" t="s">
        <v>0</v>
      </c>
    </row>
    <row r="92" spans="1:12" ht="16.95" customHeight="1" thickBot="1" x14ac:dyDescent="0.45">
      <c r="B92" s="114" t="s">
        <v>222</v>
      </c>
      <c r="C92" s="103"/>
      <c r="D92" s="103"/>
      <c r="E92" s="103"/>
      <c r="F92" s="115"/>
      <c r="G92" s="103">
        <f>SUM(G89:G91)</f>
        <v>26.110553837879227</v>
      </c>
      <c r="H92" s="3" t="s">
        <v>0</v>
      </c>
    </row>
    <row r="93" spans="1:12" ht="16.2" customHeight="1" thickTop="1" x14ac:dyDescent="0.4">
      <c r="B93" s="1"/>
      <c r="C93" s="1"/>
      <c r="D93" s="1"/>
      <c r="E93" s="17"/>
      <c r="F93" s="17"/>
      <c r="G93" s="149">
        <f>G92*365.24</f>
        <v>9536.6186837470086</v>
      </c>
      <c r="H93" s="1"/>
      <c r="K93"/>
      <c r="L93"/>
    </row>
    <row r="94" spans="1:12" ht="16.2" customHeight="1" x14ac:dyDescent="0.4">
      <c r="B94" s="1"/>
      <c r="C94" s="1"/>
      <c r="D94" s="1"/>
      <c r="E94" s="17"/>
      <c r="F94" s="17"/>
      <c r="G94" s="150">
        <v>43466</v>
      </c>
      <c r="H94" s="1"/>
      <c r="K94"/>
      <c r="L94"/>
    </row>
    <row r="95" spans="1:12" ht="16.95" customHeight="1" thickBot="1" x14ac:dyDescent="0.45">
      <c r="B95" s="104" t="s">
        <v>107</v>
      </c>
      <c r="C95" s="104"/>
      <c r="D95" s="104"/>
      <c r="E95" s="104"/>
      <c r="F95" s="104"/>
      <c r="G95" s="159">
        <f>G93+G94</f>
        <v>53002.618683747009</v>
      </c>
      <c r="H95" s="105"/>
      <c r="K95" s="148"/>
      <c r="L95"/>
    </row>
    <row r="96" spans="1:12" ht="16.2" customHeight="1" thickTop="1" x14ac:dyDescent="0.4">
      <c r="B96" s="1"/>
      <c r="C96" s="3"/>
      <c r="D96" s="3"/>
      <c r="E96" s="3"/>
      <c r="F96" s="3"/>
      <c r="G96" s="106"/>
      <c r="H96" s="105"/>
      <c r="K96" s="148"/>
      <c r="L96"/>
    </row>
    <row r="97" spans="2:13" ht="16.2" customHeight="1" x14ac:dyDescent="0.4">
      <c r="B97" s="1"/>
      <c r="C97" s="3"/>
      <c r="D97" s="3"/>
      <c r="E97" s="3"/>
      <c r="F97" s="3"/>
      <c r="G97" s="106"/>
      <c r="H97" s="105"/>
    </row>
    <row r="98" spans="2:13" ht="16.2" customHeight="1" x14ac:dyDescent="0.4">
      <c r="B98" s="154"/>
      <c r="C98" s="3"/>
      <c r="D98" s="3"/>
      <c r="E98" s="3"/>
      <c r="F98" s="3"/>
      <c r="G98" s="106"/>
      <c r="H98" s="105"/>
    </row>
    <row r="99" spans="2:13" ht="16.2" customHeight="1" x14ac:dyDescent="0.4">
      <c r="B99" s="1"/>
      <c r="C99" s="3"/>
      <c r="D99" s="3"/>
      <c r="E99" s="3"/>
      <c r="F99" s="3"/>
      <c r="G99" s="106"/>
      <c r="H99" s="105"/>
    </row>
    <row r="100" spans="2:13" ht="16.2" customHeight="1" x14ac:dyDescent="0.4">
      <c r="B100" s="1"/>
      <c r="C100" s="3"/>
      <c r="D100" s="3"/>
      <c r="E100" s="3"/>
      <c r="F100" s="3"/>
      <c r="G100" s="106"/>
      <c r="H100" s="105"/>
    </row>
    <row r="101" spans="2:13" ht="16.2" customHeight="1" x14ac:dyDescent="0.4">
      <c r="B101" s="1"/>
      <c r="C101" s="3"/>
      <c r="D101" s="3"/>
      <c r="E101" s="3"/>
      <c r="F101" s="3"/>
      <c r="G101" s="106"/>
      <c r="H101" s="105"/>
    </row>
    <row r="102" spans="2:13" ht="16.2" customHeight="1" x14ac:dyDescent="0.4">
      <c r="B102" s="1"/>
      <c r="C102" s="3"/>
      <c r="D102" s="3"/>
      <c r="E102" s="3"/>
      <c r="F102" s="3"/>
      <c r="G102" s="106"/>
      <c r="H102" s="105"/>
    </row>
    <row r="103" spans="2:13" ht="16.2" customHeight="1" x14ac:dyDescent="0.4">
      <c r="B103" s="1"/>
      <c r="C103" s="3"/>
      <c r="D103" s="3"/>
      <c r="E103" s="3"/>
      <c r="F103" s="3"/>
      <c r="G103" s="106"/>
      <c r="H103" s="105"/>
      <c r="M103" s="160"/>
    </row>
    <row r="104" spans="2:13" ht="16.2" customHeight="1" x14ac:dyDescent="0.4">
      <c r="B104" s="1"/>
      <c r="C104" s="3"/>
      <c r="D104" s="3"/>
      <c r="E104" s="3"/>
      <c r="F104" s="3"/>
      <c r="G104" s="106"/>
      <c r="H104" s="105"/>
    </row>
    <row r="105" spans="2:13" ht="16.2" customHeight="1" x14ac:dyDescent="0.4">
      <c r="B105" s="1"/>
      <c r="C105" s="3"/>
      <c r="D105" s="3"/>
      <c r="E105" s="3"/>
      <c r="F105" s="3"/>
      <c r="G105" s="106"/>
      <c r="H105" s="105"/>
    </row>
    <row r="106" spans="2:13" ht="16.2" customHeight="1" x14ac:dyDescent="0.4">
      <c r="B106" s="1"/>
      <c r="C106" s="3"/>
      <c r="D106" s="3"/>
      <c r="E106" s="3"/>
      <c r="F106" s="3"/>
      <c r="G106" s="106"/>
      <c r="H106" s="105"/>
    </row>
    <row r="107" spans="2:13" ht="16.2" customHeight="1" x14ac:dyDescent="0.4">
      <c r="B107" s="1"/>
      <c r="C107" s="3"/>
      <c r="D107" s="3"/>
      <c r="E107" s="3"/>
      <c r="F107" s="3"/>
      <c r="G107" s="106"/>
      <c r="H107" s="105"/>
    </row>
    <row r="108" spans="2:13" ht="16.2" customHeight="1" x14ac:dyDescent="0.4">
      <c r="B108" s="1"/>
      <c r="C108" s="3"/>
      <c r="D108" s="3"/>
      <c r="E108" s="3"/>
      <c r="F108" s="3"/>
      <c r="G108" s="106"/>
      <c r="H108" s="105"/>
    </row>
    <row r="109" spans="2:13" ht="16.2" customHeight="1" x14ac:dyDescent="0.4">
      <c r="B109" s="1"/>
      <c r="C109" s="3"/>
      <c r="D109" s="3"/>
      <c r="E109" s="3"/>
      <c r="F109" s="3"/>
      <c r="G109" s="106"/>
      <c r="H109" s="105"/>
    </row>
    <row r="110" spans="2:13" ht="16.2" customHeight="1" x14ac:dyDescent="0.4">
      <c r="B110" s="1"/>
      <c r="C110" s="3"/>
      <c r="D110" s="3"/>
      <c r="E110" s="3"/>
      <c r="F110" s="3"/>
      <c r="G110" s="106"/>
      <c r="H110" s="105"/>
    </row>
    <row r="111" spans="2:13" ht="16.2" customHeight="1" x14ac:dyDescent="0.4">
      <c r="B111" s="1"/>
      <c r="C111" s="3"/>
      <c r="D111" s="3"/>
      <c r="E111" s="3"/>
      <c r="F111" s="3"/>
      <c r="G111" s="106"/>
      <c r="H111" s="105"/>
    </row>
    <row r="112" spans="2:13" ht="16.2" customHeight="1" x14ac:dyDescent="0.4">
      <c r="B112" s="1"/>
      <c r="C112" s="3"/>
      <c r="D112" s="3"/>
      <c r="E112" s="3"/>
      <c r="F112" s="3"/>
      <c r="G112" s="106"/>
      <c r="H112" s="105"/>
    </row>
    <row r="113" spans="2:8" ht="16.2" customHeight="1" x14ac:dyDescent="0.4">
      <c r="B113" s="1"/>
      <c r="C113" s="3"/>
      <c r="D113" s="3"/>
      <c r="E113" s="3"/>
      <c r="F113" s="3"/>
      <c r="G113" s="106"/>
      <c r="H113" s="105"/>
    </row>
    <row r="114" spans="2:8" ht="16.2" customHeight="1" x14ac:dyDescent="0.4">
      <c r="B114" s="1"/>
      <c r="C114" s="3"/>
      <c r="D114" s="3"/>
      <c r="E114" s="3"/>
      <c r="F114" s="3"/>
      <c r="G114" s="106"/>
      <c r="H114" s="105"/>
    </row>
    <row r="115" spans="2:8" ht="16.2" customHeight="1" x14ac:dyDescent="0.4">
      <c r="B115" s="1"/>
      <c r="C115" s="3"/>
      <c r="D115" s="3"/>
      <c r="E115" s="3"/>
      <c r="F115" s="3"/>
      <c r="G115" s="106"/>
      <c r="H115" s="105"/>
    </row>
    <row r="116" spans="2:8" ht="16.2" customHeight="1" x14ac:dyDescent="0.4">
      <c r="B116" s="1"/>
      <c r="C116" s="3"/>
      <c r="D116" s="3"/>
      <c r="E116" s="3"/>
      <c r="F116" s="3"/>
      <c r="G116" s="106"/>
      <c r="H116" s="105"/>
    </row>
    <row r="117" spans="2:8" ht="16.2" customHeight="1" x14ac:dyDescent="0.4">
      <c r="B117" s="1"/>
      <c r="C117" s="3"/>
      <c r="D117" s="3"/>
      <c r="E117" s="3"/>
      <c r="F117" s="3"/>
      <c r="G117" s="106"/>
      <c r="H117" s="105"/>
    </row>
    <row r="118" spans="2:8" ht="16.2" customHeight="1" x14ac:dyDescent="0.4">
      <c r="B118" s="1"/>
      <c r="C118" s="3"/>
      <c r="D118" s="3"/>
      <c r="E118" s="3"/>
      <c r="F118" s="3"/>
      <c r="G118" s="106"/>
      <c r="H118" s="105"/>
    </row>
    <row r="119" spans="2:8" ht="16.2" customHeight="1" x14ac:dyDescent="0.4">
      <c r="B119" s="1"/>
      <c r="C119" s="3"/>
      <c r="D119" s="3"/>
      <c r="E119" s="3"/>
      <c r="F119" s="3"/>
      <c r="G119" s="106"/>
      <c r="H119" s="105"/>
    </row>
    <row r="120" spans="2:8" ht="16.2" customHeight="1" x14ac:dyDescent="0.4">
      <c r="B120" s="1"/>
      <c r="C120" s="3"/>
      <c r="D120" s="3"/>
      <c r="E120" s="3"/>
      <c r="F120" s="3"/>
      <c r="G120" s="106"/>
      <c r="H120" s="105"/>
    </row>
    <row r="121" spans="2:8" ht="16.2" customHeight="1" x14ac:dyDescent="0.4">
      <c r="B121" s="1"/>
      <c r="C121" s="3"/>
      <c r="D121" s="3"/>
      <c r="E121" s="3"/>
      <c r="F121" s="3"/>
      <c r="G121" s="106"/>
      <c r="H121" s="105"/>
    </row>
    <row r="122" spans="2:8" ht="16.2" customHeight="1" x14ac:dyDescent="0.4">
      <c r="B122" s="1"/>
      <c r="C122" s="3"/>
      <c r="D122" s="3"/>
      <c r="E122" s="3"/>
      <c r="F122" s="3"/>
      <c r="G122" s="106"/>
      <c r="H122" s="105"/>
    </row>
    <row r="123" spans="2:8" ht="16.2" customHeight="1" x14ac:dyDescent="0.4">
      <c r="B123" s="1"/>
      <c r="C123" s="3"/>
      <c r="D123" s="3"/>
      <c r="E123" s="3"/>
      <c r="F123" s="3"/>
      <c r="G123" s="106"/>
      <c r="H123" s="105"/>
    </row>
    <row r="124" spans="2:8" s="155" customFormat="1" ht="16.2" customHeight="1" x14ac:dyDescent="0.4">
      <c r="B124" s="1"/>
      <c r="C124" s="3"/>
      <c r="D124" s="3"/>
      <c r="E124" s="3"/>
      <c r="F124" s="3"/>
      <c r="G124" s="106"/>
      <c r="H124" s="105"/>
    </row>
    <row r="125" spans="2:8" s="155" customFormat="1" ht="16.2" customHeight="1" x14ac:dyDescent="0.4">
      <c r="B125" s="1"/>
      <c r="C125" s="3"/>
      <c r="D125" s="3"/>
      <c r="E125" s="3"/>
      <c r="F125" s="3"/>
      <c r="G125" s="106"/>
      <c r="H125" s="105"/>
    </row>
    <row r="126" spans="2:8" ht="16.2" customHeight="1" x14ac:dyDescent="0.4">
      <c r="B126" s="1"/>
      <c r="C126" s="3"/>
      <c r="D126" s="3"/>
      <c r="E126" s="3"/>
      <c r="F126" s="3"/>
      <c r="G126" s="106"/>
      <c r="H126" s="105"/>
    </row>
    <row r="127" spans="2:8" ht="16.2" customHeight="1" x14ac:dyDescent="0.4">
      <c r="B127" s="1"/>
      <c r="C127" s="3"/>
      <c r="D127" s="3"/>
      <c r="E127" s="3"/>
      <c r="F127" s="3"/>
      <c r="G127" s="106"/>
      <c r="H127" s="105"/>
    </row>
    <row r="128" spans="2:8" ht="16.2" customHeight="1" x14ac:dyDescent="0.4">
      <c r="B128" s="1"/>
      <c r="C128" s="3"/>
      <c r="D128" s="3"/>
      <c r="E128" s="3"/>
      <c r="F128" s="3"/>
      <c r="G128" s="106"/>
      <c r="H128" s="105"/>
    </row>
    <row r="129" spans="1:13" ht="16.2" customHeight="1" x14ac:dyDescent="0.4">
      <c r="B129" s="1"/>
      <c r="C129" s="3"/>
      <c r="D129" s="3"/>
      <c r="E129" s="1"/>
      <c r="F129" s="3"/>
      <c r="G129" s="106"/>
      <c r="H129" s="105"/>
    </row>
    <row r="130" spans="1:13" ht="16.2" customHeight="1" x14ac:dyDescent="0.4">
      <c r="A130" s="155"/>
      <c r="B130" s="155"/>
      <c r="C130" s="155"/>
      <c r="D130" s="155"/>
      <c r="E130" s="155"/>
      <c r="F130" s="155"/>
      <c r="G130" s="155"/>
      <c r="H130" s="155"/>
    </row>
    <row r="131" spans="1:13" s="9" customFormat="1" ht="20.399999999999999" customHeight="1" thickBot="1" x14ac:dyDescent="0.5">
      <c r="A131" s="10" t="s">
        <v>7</v>
      </c>
      <c r="B131" s="11"/>
      <c r="C131" s="11"/>
      <c r="D131" s="11"/>
      <c r="E131" s="11"/>
      <c r="F131" s="11"/>
      <c r="G131" s="11"/>
      <c r="H131" s="12" t="s">
        <v>108</v>
      </c>
      <c r="I131" s="8"/>
    </row>
    <row r="132" spans="1:13" s="9" customFormat="1" ht="16.2" customHeight="1" x14ac:dyDescent="0.45">
      <c r="A132" s="43"/>
      <c r="B132" s="44"/>
      <c r="C132" s="44"/>
      <c r="D132" s="44"/>
      <c r="E132" s="44"/>
      <c r="F132" s="44"/>
      <c r="G132" s="44"/>
      <c r="H132" s="8"/>
      <c r="I132" s="8"/>
    </row>
    <row r="133" spans="1:13" ht="16.2" customHeight="1" x14ac:dyDescent="0.4">
      <c r="A133" s="228" t="s">
        <v>217</v>
      </c>
      <c r="B133" s="229"/>
      <c r="C133" s="229"/>
      <c r="D133" s="229"/>
      <c r="E133" s="229"/>
      <c r="F133" s="229"/>
      <c r="G133" s="229"/>
      <c r="H133" s="230"/>
    </row>
    <row r="134" spans="1:13" ht="16.2" customHeight="1" x14ac:dyDescent="0.4">
      <c r="B134" s="165"/>
      <c r="C134" s="62"/>
      <c r="D134" s="133"/>
      <c r="E134" s="166"/>
      <c r="F134" s="167" t="s">
        <v>142</v>
      </c>
      <c r="G134" s="168"/>
      <c r="M134" s="79"/>
    </row>
    <row r="135" spans="1:13" ht="16.2" customHeight="1" x14ac:dyDescent="0.4">
      <c r="B135" s="66" t="s">
        <v>12</v>
      </c>
      <c r="C135" s="67"/>
      <c r="D135" s="68"/>
      <c r="E135" s="69"/>
      <c r="F135" s="70">
        <v>1051895</v>
      </c>
      <c r="G135" s="71"/>
    </row>
    <row r="136" spans="1:13" ht="16.2" customHeight="1" x14ac:dyDescent="0.4">
      <c r="B136" s="66" t="s">
        <v>10</v>
      </c>
      <c r="C136" s="67"/>
      <c r="D136" s="68"/>
      <c r="E136" s="69"/>
      <c r="F136" s="70">
        <f>G190</f>
        <v>191380.10549999998</v>
      </c>
      <c r="G136" s="71"/>
    </row>
    <row r="137" spans="1:13" ht="16.2" customHeight="1" thickBot="1" x14ac:dyDescent="0.45">
      <c r="A137" s="60"/>
      <c r="B137" s="72" t="s">
        <v>11</v>
      </c>
      <c r="C137" s="73"/>
      <c r="D137" s="74"/>
      <c r="E137" s="75"/>
      <c r="F137" s="76">
        <f>F135-F136</f>
        <v>860514.89450000005</v>
      </c>
      <c r="G137" s="77"/>
    </row>
    <row r="138" spans="1:13" ht="16.2" customHeight="1" x14ac:dyDescent="0.4">
      <c r="A138" s="60"/>
    </row>
    <row r="139" spans="1:13" ht="16.2" customHeight="1" x14ac:dyDescent="0.4">
      <c r="A139" s="60"/>
    </row>
    <row r="140" spans="1:13" ht="16.2" customHeight="1" x14ac:dyDescent="0.4">
      <c r="A140" s="60" t="s">
        <v>118</v>
      </c>
    </row>
    <row r="141" spans="1:13" ht="15" customHeight="1" x14ac:dyDescent="0.4"/>
    <row r="142" spans="1:13" ht="15" customHeight="1" x14ac:dyDescent="0.4">
      <c r="C142" s="223"/>
      <c r="D142" s="223"/>
      <c r="E142" s="223"/>
      <c r="F142" s="223"/>
    </row>
    <row r="143" spans="1:13" ht="15" customHeight="1" x14ac:dyDescent="0.45">
      <c r="A143" s="78"/>
      <c r="B143" s="26"/>
      <c r="C143" s="40"/>
      <c r="D143" s="64"/>
      <c r="E143" s="64"/>
      <c r="F143" s="64"/>
    </row>
    <row r="144" spans="1:13" ht="15" customHeight="1" x14ac:dyDescent="0.4">
      <c r="B144" s="26"/>
      <c r="C144" s="40"/>
      <c r="D144" s="3"/>
      <c r="E144" s="97"/>
      <c r="F144" s="97"/>
    </row>
    <row r="145" spans="1:8" ht="15" customHeight="1" x14ac:dyDescent="0.4">
      <c r="B145" s="26"/>
      <c r="C145" s="40"/>
      <c r="D145" s="3"/>
      <c r="E145" s="97"/>
      <c r="F145" s="97"/>
    </row>
    <row r="146" spans="1:8" ht="15" customHeight="1" x14ac:dyDescent="0.4">
      <c r="B146" s="26"/>
      <c r="C146" s="40"/>
      <c r="D146" s="20"/>
      <c r="E146" s="97"/>
      <c r="F146" s="97"/>
    </row>
    <row r="147" spans="1:8" ht="15" customHeight="1" x14ac:dyDescent="0.4">
      <c r="B147" s="26"/>
      <c r="C147" s="46"/>
      <c r="D147" s="53"/>
      <c r="E147" s="53"/>
      <c r="F147" s="92"/>
    </row>
    <row r="148" spans="1:8" ht="15" customHeight="1" x14ac:dyDescent="0.4">
      <c r="B148" s="26"/>
      <c r="C148" s="116"/>
      <c r="D148" s="64"/>
      <c r="E148" s="64"/>
      <c r="F148" s="64"/>
      <c r="G148" s="1"/>
    </row>
    <row r="149" spans="1:8" ht="15" customHeight="1" x14ac:dyDescent="0.4">
      <c r="B149" s="26"/>
      <c r="C149" s="116"/>
      <c r="D149" s="64"/>
      <c r="E149" s="64"/>
      <c r="F149" s="64"/>
      <c r="G149" s="1"/>
    </row>
    <row r="150" spans="1:8" ht="15" customHeight="1" x14ac:dyDescent="0.4">
      <c r="B150" s="26"/>
      <c r="C150" s="223"/>
      <c r="D150" s="223"/>
      <c r="E150" s="223"/>
      <c r="F150" s="223"/>
    </row>
    <row r="151" spans="1:8" ht="15" customHeight="1" x14ac:dyDescent="0.4">
      <c r="B151" s="26"/>
      <c r="C151" s="40"/>
      <c r="D151" s="40"/>
      <c r="E151" s="40"/>
      <c r="F151" s="40"/>
    </row>
    <row r="152" spans="1:8" ht="15" customHeight="1" x14ac:dyDescent="0.4">
      <c r="B152" s="26"/>
      <c r="C152" s="40"/>
      <c r="D152" s="97"/>
      <c r="E152" s="97"/>
      <c r="F152" s="97"/>
    </row>
    <row r="153" spans="1:8" ht="15" customHeight="1" x14ac:dyDescent="0.4">
      <c r="B153" s="26"/>
      <c r="C153" s="40"/>
      <c r="D153" s="97"/>
      <c r="E153" s="97"/>
      <c r="F153" s="97"/>
    </row>
    <row r="154" spans="1:8" ht="15" customHeight="1" x14ac:dyDescent="0.4">
      <c r="B154" s="26"/>
      <c r="C154" s="40"/>
      <c r="D154" s="117"/>
      <c r="E154" s="117"/>
      <c r="F154" s="117"/>
    </row>
    <row r="155" spans="1:8" ht="15" customHeight="1" x14ac:dyDescent="0.4">
      <c r="B155" s="26"/>
      <c r="C155" s="40"/>
      <c r="D155" s="97"/>
      <c r="E155" s="97"/>
      <c r="F155" s="97"/>
    </row>
    <row r="156" spans="1:8" ht="15" customHeight="1" x14ac:dyDescent="0.4">
      <c r="B156" s="26"/>
      <c r="C156" s="40"/>
      <c r="D156" s="97"/>
      <c r="E156" s="97"/>
      <c r="F156" s="97"/>
    </row>
    <row r="157" spans="1:8" ht="15" customHeight="1" x14ac:dyDescent="0.4">
      <c r="B157" s="26"/>
      <c r="C157" s="40"/>
      <c r="D157" s="97"/>
      <c r="E157" s="97"/>
      <c r="F157" s="97"/>
    </row>
    <row r="158" spans="1:8" ht="15" customHeight="1" x14ac:dyDescent="0.4">
      <c r="B158" s="26"/>
      <c r="C158" s="40"/>
      <c r="D158" s="97"/>
      <c r="E158" s="97"/>
      <c r="F158" s="97"/>
    </row>
    <row r="159" spans="1:8" ht="15" customHeight="1" x14ac:dyDescent="0.4">
      <c r="A159" s="221" t="s">
        <v>162</v>
      </c>
      <c r="B159" s="221"/>
      <c r="C159" s="221"/>
      <c r="D159" s="221"/>
      <c r="E159" s="221"/>
      <c r="F159" s="221"/>
      <c r="G159" s="221"/>
      <c r="H159" s="221"/>
    </row>
    <row r="160" spans="1:8" ht="15" customHeight="1" x14ac:dyDescent="0.4">
      <c r="A160" s="221"/>
      <c r="B160" s="221"/>
      <c r="C160" s="221"/>
      <c r="D160" s="221"/>
      <c r="E160" s="221"/>
      <c r="F160" s="221"/>
      <c r="G160" s="221"/>
      <c r="H160" s="221"/>
    </row>
    <row r="161" spans="1:8" ht="15" customHeight="1" x14ac:dyDescent="0.4">
      <c r="A161" s="221"/>
      <c r="B161" s="221"/>
      <c r="C161" s="221"/>
      <c r="D161" s="221"/>
      <c r="E161" s="221"/>
      <c r="F161" s="221"/>
      <c r="G161" s="221"/>
      <c r="H161" s="221"/>
    </row>
    <row r="162" spans="1:8" ht="15" customHeight="1" x14ac:dyDescent="0.4">
      <c r="A162" s="221"/>
      <c r="B162" s="221"/>
      <c r="C162" s="221"/>
      <c r="D162" s="221"/>
      <c r="E162" s="221"/>
      <c r="F162" s="221"/>
      <c r="G162" s="221"/>
      <c r="H162" s="221"/>
    </row>
    <row r="163" spans="1:8" ht="15" customHeight="1" x14ac:dyDescent="0.4">
      <c r="A163" s="221"/>
      <c r="B163" s="221"/>
      <c r="C163" s="221"/>
      <c r="D163" s="221"/>
      <c r="E163" s="221"/>
      <c r="F163" s="221"/>
      <c r="G163" s="221"/>
      <c r="H163" s="221"/>
    </row>
    <row r="164" spans="1:8" ht="15" customHeight="1" x14ac:dyDescent="0.4">
      <c r="A164" s="221"/>
      <c r="B164" s="221"/>
      <c r="C164" s="221"/>
      <c r="D164" s="221"/>
      <c r="E164" s="221"/>
      <c r="F164" s="221"/>
      <c r="G164" s="221"/>
      <c r="H164" s="221"/>
    </row>
    <row r="165" spans="1:8" ht="15" customHeight="1" x14ac:dyDescent="0.4">
      <c r="A165" s="221"/>
      <c r="B165" s="221"/>
      <c r="C165" s="221"/>
      <c r="D165" s="221"/>
      <c r="E165" s="221"/>
      <c r="F165" s="221"/>
      <c r="G165" s="221"/>
      <c r="H165" s="221"/>
    </row>
    <row r="166" spans="1:8" ht="16.2" customHeight="1" x14ac:dyDescent="0.4">
      <c r="B166" s="26"/>
      <c r="C166" s="46"/>
      <c r="D166" s="53"/>
      <c r="E166" s="53"/>
      <c r="F166" s="92"/>
    </row>
    <row r="167" spans="1:8" ht="16.2" customHeight="1" x14ac:dyDescent="0.45">
      <c r="D167" s="79"/>
      <c r="E167" s="79"/>
      <c r="F167" s="79"/>
      <c r="G167" s="57"/>
    </row>
    <row r="168" spans="1:8" s="155" customFormat="1" ht="16.2" customHeight="1" x14ac:dyDescent="0.45">
      <c r="D168" s="79"/>
      <c r="E168" s="79"/>
      <c r="F168" s="79"/>
      <c r="G168" s="57"/>
    </row>
    <row r="169" spans="1:8" s="155" customFormat="1" ht="16.2" customHeight="1" x14ac:dyDescent="0.45">
      <c r="D169" s="79"/>
      <c r="E169" s="79"/>
      <c r="F169" s="79"/>
      <c r="G169" s="57"/>
    </row>
    <row r="170" spans="1:8" ht="16.2" customHeight="1" x14ac:dyDescent="0.45">
      <c r="D170" s="79"/>
      <c r="E170" s="79"/>
      <c r="F170" s="79"/>
      <c r="G170" s="57"/>
    </row>
    <row r="171" spans="1:8" ht="16.2" customHeight="1" x14ac:dyDescent="0.45">
      <c r="D171" s="79"/>
      <c r="E171" s="79"/>
      <c r="F171" s="79"/>
      <c r="G171" s="57"/>
    </row>
    <row r="172" spans="1:8" ht="16.2" customHeight="1" x14ac:dyDescent="0.45">
      <c r="D172" s="79"/>
      <c r="E172" s="79"/>
      <c r="F172" s="79"/>
      <c r="G172" s="57"/>
    </row>
    <row r="173" spans="1:8" ht="16.2" customHeight="1" x14ac:dyDescent="0.45">
      <c r="D173" s="79"/>
      <c r="E173" s="79"/>
      <c r="F173" s="79"/>
      <c r="G173" s="57"/>
    </row>
    <row r="174" spans="1:8" ht="16.2" customHeight="1" x14ac:dyDescent="0.45">
      <c r="D174" s="79"/>
      <c r="E174" s="79"/>
      <c r="F174" s="79"/>
      <c r="G174" s="57"/>
    </row>
    <row r="175" spans="1:8" ht="16.2" customHeight="1" x14ac:dyDescent="0.45">
      <c r="D175" s="79"/>
      <c r="E175" s="79"/>
      <c r="F175" s="79"/>
      <c r="G175" s="57"/>
    </row>
    <row r="176" spans="1:8" ht="15" customHeight="1" x14ac:dyDescent="0.4">
      <c r="D176" s="79"/>
      <c r="E176" s="79"/>
      <c r="F176" s="79"/>
    </row>
    <row r="177" spans="1:9" ht="15" customHeight="1" x14ac:dyDescent="0.4">
      <c r="D177" s="79"/>
      <c r="E177" s="79"/>
      <c r="F177" s="79"/>
    </row>
    <row r="178" spans="1:9" ht="16.2" customHeight="1" x14ac:dyDescent="0.4">
      <c r="A178" s="220" t="s">
        <v>156</v>
      </c>
      <c r="B178" s="220"/>
      <c r="C178" s="220"/>
      <c r="D178" s="220"/>
      <c r="E178" s="220"/>
      <c r="F178" s="220"/>
      <c r="G178" s="220"/>
      <c r="H178" s="220"/>
    </row>
    <row r="179" spans="1:9" ht="16.2" customHeight="1" x14ac:dyDescent="0.4">
      <c r="A179" s="220"/>
      <c r="B179" s="220"/>
      <c r="C179" s="220"/>
      <c r="D179" s="220"/>
      <c r="E179" s="220"/>
      <c r="F179" s="220"/>
      <c r="G179" s="220"/>
      <c r="H179" s="220"/>
    </row>
    <row r="180" spans="1:9" s="9" customFormat="1" ht="20.399999999999999" customHeight="1" thickBot="1" x14ac:dyDescent="0.5">
      <c r="A180" s="176" t="s">
        <v>7</v>
      </c>
      <c r="B180" s="11"/>
      <c r="C180" s="11"/>
      <c r="D180" s="11"/>
      <c r="E180" s="11"/>
      <c r="F180" s="11"/>
      <c r="G180" s="11"/>
      <c r="H180" s="12" t="s">
        <v>109</v>
      </c>
      <c r="I180" s="8"/>
    </row>
    <row r="181" spans="1:9" ht="16.2" customHeight="1" x14ac:dyDescent="0.4">
      <c r="D181" s="79"/>
      <c r="E181" s="79"/>
      <c r="F181" s="79"/>
    </row>
    <row r="182" spans="1:9" ht="16.2" customHeight="1" x14ac:dyDescent="0.4">
      <c r="D182" s="79"/>
      <c r="E182" s="79"/>
      <c r="F182" s="79"/>
    </row>
    <row r="183" spans="1:9" ht="18.600000000000001" customHeight="1" x14ac:dyDescent="0.45">
      <c r="A183" s="126" t="s">
        <v>117</v>
      </c>
    </row>
    <row r="184" spans="1:9" ht="16.2" customHeight="1" x14ac:dyDescent="0.4"/>
    <row r="185" spans="1:9" ht="16.95" customHeight="1" x14ac:dyDescent="0.4">
      <c r="A185" s="38" t="s">
        <v>209</v>
      </c>
      <c r="C185" s="64"/>
      <c r="D185" s="64"/>
      <c r="E185" s="64"/>
      <c r="F185" s="64"/>
      <c r="G185" s="54"/>
      <c r="H185" s="64"/>
    </row>
    <row r="186" spans="1:9" ht="16.2" customHeight="1" x14ac:dyDescent="0.4">
      <c r="A186" s="27"/>
      <c r="B186" s="38"/>
      <c r="C186" s="64"/>
      <c r="D186" s="64"/>
      <c r="E186" s="64"/>
      <c r="F186" s="64"/>
      <c r="G186" s="54"/>
      <c r="H186" s="64"/>
    </row>
    <row r="187" spans="1:9" ht="16.2" customHeight="1" x14ac:dyDescent="0.4">
      <c r="A187" s="27"/>
      <c r="B187" s="38" t="s">
        <v>246</v>
      </c>
      <c r="C187" s="64"/>
      <c r="D187" s="64"/>
      <c r="E187" s="64"/>
      <c r="F187" s="64"/>
      <c r="G187" s="54">
        <v>191180.77</v>
      </c>
      <c r="H187" s="64" t="s">
        <v>8</v>
      </c>
    </row>
    <row r="188" spans="1:9" ht="16.2" customHeight="1" x14ac:dyDescent="0.4">
      <c r="B188" s="55" t="s">
        <v>210</v>
      </c>
      <c r="F188" s="4">
        <v>117.95</v>
      </c>
      <c r="G188" s="52" t="s">
        <v>6</v>
      </c>
    </row>
    <row r="189" spans="1:9" ht="16.2" customHeight="1" x14ac:dyDescent="0.4">
      <c r="B189" s="39" t="s">
        <v>139</v>
      </c>
      <c r="C189" s="62"/>
      <c r="D189" s="62"/>
      <c r="E189" s="62"/>
      <c r="F189" s="169">
        <v>1.69</v>
      </c>
      <c r="G189" s="80">
        <f>(F188*G15)</f>
        <v>199.3355</v>
      </c>
      <c r="H189" s="64" t="s">
        <v>8</v>
      </c>
    </row>
    <row r="190" spans="1:9" ht="16.95" customHeight="1" thickBot="1" x14ac:dyDescent="0.45">
      <c r="B190" s="81" t="s">
        <v>211</v>
      </c>
      <c r="C190" s="82"/>
      <c r="D190" s="82"/>
      <c r="E190" s="82"/>
      <c r="F190" s="82"/>
      <c r="G190" s="51">
        <f>G187+G189</f>
        <v>191380.10549999998</v>
      </c>
      <c r="H190" s="64" t="s">
        <v>8</v>
      </c>
    </row>
    <row r="191" spans="1:9" ht="16.2" customHeight="1" thickTop="1" x14ac:dyDescent="0.4">
      <c r="B191" s="38"/>
      <c r="C191" s="64"/>
      <c r="D191" s="64"/>
      <c r="E191" s="64"/>
      <c r="F191" s="64"/>
      <c r="G191" s="54"/>
      <c r="H191" s="64"/>
    </row>
    <row r="192" spans="1:9" ht="16.2" customHeight="1" x14ac:dyDescent="0.4">
      <c r="B192" s="38"/>
      <c r="C192" s="64"/>
      <c r="D192" s="64"/>
      <c r="E192" s="64"/>
      <c r="F192" s="64"/>
      <c r="G192" s="54"/>
      <c r="H192" s="64"/>
    </row>
    <row r="193" spans="1:10" ht="16.95" customHeight="1" x14ac:dyDescent="0.4">
      <c r="A193" s="60" t="s">
        <v>212</v>
      </c>
      <c r="H193" s="4"/>
    </row>
    <row r="194" spans="1:10" ht="16.2" customHeight="1" x14ac:dyDescent="0.4">
      <c r="A194" s="60"/>
      <c r="H194" s="4"/>
    </row>
    <row r="195" spans="1:10" ht="16.2" customHeight="1" x14ac:dyDescent="0.4">
      <c r="A195" s="60"/>
      <c r="B195" s="52" t="s">
        <v>213</v>
      </c>
      <c r="G195" s="4">
        <f>G190</f>
        <v>191380.10549999998</v>
      </c>
      <c r="H195" s="4" t="s">
        <v>8</v>
      </c>
    </row>
    <row r="196" spans="1:10" ht="16.2" customHeight="1" x14ac:dyDescent="0.4">
      <c r="A196" s="60"/>
      <c r="B196" s="173" t="s">
        <v>163</v>
      </c>
      <c r="G196" s="4"/>
    </row>
    <row r="197" spans="1:10" ht="16.95" customHeight="1" thickBot="1" x14ac:dyDescent="0.45">
      <c r="A197" s="60"/>
      <c r="B197" s="82" t="s">
        <v>214</v>
      </c>
      <c r="C197" s="82"/>
      <c r="D197" s="82"/>
      <c r="E197" s="82"/>
      <c r="F197" s="51">
        <f>G195/G15</f>
        <v>113242.66597633135</v>
      </c>
      <c r="G197" s="51" t="s">
        <v>6</v>
      </c>
      <c r="J197" s="54"/>
    </row>
    <row r="198" spans="1:10" ht="16.2" customHeight="1" thickTop="1" x14ac:dyDescent="0.4"/>
    <row r="199" spans="1:10" ht="16.2" customHeight="1" x14ac:dyDescent="0.4">
      <c r="B199" s="64"/>
      <c r="C199" s="64"/>
      <c r="D199" s="64"/>
      <c r="E199" s="64"/>
      <c r="F199" s="64"/>
      <c r="G199" s="54"/>
    </row>
    <row r="200" spans="1:10" ht="16.95" customHeight="1" x14ac:dyDescent="0.4">
      <c r="A200" s="60" t="s">
        <v>215</v>
      </c>
      <c r="B200" s="64"/>
      <c r="C200" s="64"/>
      <c r="D200" s="64"/>
      <c r="E200" s="64"/>
      <c r="F200" s="64"/>
      <c r="G200" s="54"/>
    </row>
    <row r="201" spans="1:10" ht="16.2" customHeight="1" x14ac:dyDescent="0.4">
      <c r="A201" s="64"/>
      <c r="B201" s="64"/>
      <c r="C201" s="64"/>
      <c r="D201" s="64"/>
      <c r="E201" s="64"/>
      <c r="F201" s="64"/>
      <c r="G201" s="54"/>
    </row>
    <row r="202" spans="1:10" ht="16.2" customHeight="1" x14ac:dyDescent="0.4">
      <c r="A202" s="64"/>
      <c r="B202" s="3" t="s">
        <v>137</v>
      </c>
      <c r="C202" s="124"/>
      <c r="D202" s="13"/>
      <c r="E202" s="3"/>
      <c r="F202" s="3"/>
      <c r="G202" s="161">
        <f>F135</f>
        <v>1051895</v>
      </c>
      <c r="H202" s="54" t="s">
        <v>8</v>
      </c>
    </row>
    <row r="203" spans="1:10" ht="16.2" customHeight="1" x14ac:dyDescent="0.4">
      <c r="A203" s="64"/>
      <c r="B203" s="3" t="s">
        <v>230</v>
      </c>
      <c r="C203" s="124"/>
      <c r="D203" s="13"/>
      <c r="E203" s="3"/>
      <c r="F203" s="3"/>
      <c r="G203" s="97">
        <f>G190</f>
        <v>191380.10549999998</v>
      </c>
      <c r="H203" s="38" t="s">
        <v>8</v>
      </c>
    </row>
    <row r="204" spans="1:10" ht="16.95" customHeight="1" thickBot="1" x14ac:dyDescent="0.45">
      <c r="A204" s="64"/>
      <c r="B204" s="115" t="s">
        <v>216</v>
      </c>
      <c r="C204" s="162"/>
      <c r="D204" s="163"/>
      <c r="E204" s="115"/>
      <c r="F204" s="115"/>
      <c r="G204" s="164">
        <f>G202-G203</f>
        <v>860514.89450000005</v>
      </c>
      <c r="H204" s="38" t="s">
        <v>8</v>
      </c>
    </row>
    <row r="205" spans="1:10" ht="16.2" customHeight="1" thickTop="1" x14ac:dyDescent="0.4">
      <c r="A205" s="64"/>
      <c r="B205" s="3"/>
      <c r="C205" s="124"/>
      <c r="D205" s="125"/>
      <c r="E205" s="3"/>
      <c r="F205" s="3"/>
      <c r="G205" s="3"/>
      <c r="H205" s="118"/>
    </row>
    <row r="206" spans="1:10" ht="16.2" customHeight="1" x14ac:dyDescent="0.4">
      <c r="A206" s="64"/>
      <c r="B206" s="3"/>
      <c r="C206" s="124"/>
      <c r="D206" s="125"/>
      <c r="E206" s="3"/>
      <c r="F206" s="3"/>
      <c r="G206" s="3"/>
      <c r="H206" s="38"/>
    </row>
    <row r="207" spans="1:10" ht="16.2" customHeight="1" x14ac:dyDescent="0.4">
      <c r="A207" s="64"/>
      <c r="B207" s="38"/>
      <c r="C207" s="38"/>
      <c r="D207" s="38"/>
      <c r="E207" s="38"/>
      <c r="F207" s="41"/>
      <c r="G207" s="42"/>
      <c r="H207" s="64"/>
    </row>
    <row r="208" spans="1:10" ht="16.2" customHeight="1" x14ac:dyDescent="0.4">
      <c r="A208" s="38"/>
      <c r="B208" s="38"/>
      <c r="C208" s="124"/>
      <c r="D208" s="127"/>
      <c r="E208" s="3"/>
      <c r="F208" s="3"/>
      <c r="G208" s="64"/>
      <c r="H208" s="64"/>
    </row>
    <row r="209" spans="1:8" ht="16.2" customHeight="1" x14ac:dyDescent="0.4">
      <c r="A209" s="38"/>
      <c r="B209" s="38"/>
      <c r="C209" s="38"/>
      <c r="D209" s="38"/>
      <c r="E209" s="41"/>
      <c r="F209" s="42"/>
      <c r="G209" s="64"/>
      <c r="H209" s="64"/>
    </row>
    <row r="210" spans="1:8" ht="16.2" customHeight="1" x14ac:dyDescent="0.4">
      <c r="A210" s="40"/>
      <c r="B210" s="40"/>
      <c r="C210" s="128"/>
      <c r="D210" s="64"/>
      <c r="E210" s="64"/>
      <c r="F210" s="129"/>
      <c r="G210" s="64"/>
      <c r="H210" s="64"/>
    </row>
    <row r="211" spans="1:8" s="155" customFormat="1" ht="16.2" customHeight="1" x14ac:dyDescent="0.4">
      <c r="A211" s="40"/>
      <c r="B211" s="40"/>
      <c r="C211" s="128"/>
      <c r="D211" s="64"/>
      <c r="E211" s="64"/>
      <c r="F211" s="129"/>
      <c r="G211" s="64"/>
      <c r="H211" s="64"/>
    </row>
    <row r="212" spans="1:8" s="155" customFormat="1" ht="16.2" customHeight="1" x14ac:dyDescent="0.4">
      <c r="A212" s="40"/>
      <c r="B212" s="40"/>
      <c r="C212" s="128"/>
      <c r="D212" s="64"/>
      <c r="E212" s="64"/>
      <c r="F212" s="129"/>
      <c r="G212" s="64"/>
      <c r="H212" s="64"/>
    </row>
    <row r="213" spans="1:8" ht="16.2" customHeight="1" x14ac:dyDescent="0.4"/>
    <row r="214" spans="1:8" ht="16.2" customHeight="1" x14ac:dyDescent="0.4"/>
    <row r="215" spans="1:8" ht="16.2" customHeight="1" x14ac:dyDescent="0.4"/>
    <row r="216" spans="1:8" ht="16.2" customHeight="1" x14ac:dyDescent="0.4"/>
    <row r="217" spans="1:8" ht="16.2" customHeight="1" x14ac:dyDescent="0.4"/>
    <row r="218" spans="1:8" ht="16.2" customHeight="1" x14ac:dyDescent="0.4"/>
    <row r="219" spans="1:8" ht="16.2" customHeight="1" x14ac:dyDescent="0.4"/>
    <row r="220" spans="1:8" ht="16.2" customHeight="1" x14ac:dyDescent="0.4"/>
    <row r="221" spans="1:8" ht="16.2" customHeight="1" x14ac:dyDescent="0.4"/>
    <row r="222" spans="1:8" ht="16.2" customHeight="1" x14ac:dyDescent="0.4"/>
    <row r="223" spans="1:8" ht="16.2" customHeight="1" x14ac:dyDescent="0.4"/>
    <row r="224" spans="1:8" ht="16.2" customHeight="1" x14ac:dyDescent="0.4">
      <c r="A224" s="60"/>
      <c r="B224" s="64"/>
      <c r="C224" s="64"/>
      <c r="D224" s="64"/>
      <c r="E224" s="64"/>
      <c r="F224" s="64"/>
      <c r="G224" s="54"/>
    </row>
    <row r="225" spans="1:7" ht="16.2" customHeight="1" x14ac:dyDescent="0.4">
      <c r="A225" s="60"/>
      <c r="B225" s="64"/>
      <c r="C225" s="64"/>
      <c r="D225" s="64"/>
      <c r="E225" s="64"/>
      <c r="F225" s="64"/>
      <c r="G225" s="54"/>
    </row>
    <row r="226" spans="1:7" ht="16.2" customHeight="1" x14ac:dyDescent="0.4">
      <c r="A226" s="60"/>
      <c r="B226" s="64"/>
      <c r="C226" s="64"/>
      <c r="D226" s="64"/>
      <c r="E226" s="64"/>
      <c r="F226" s="64"/>
      <c r="G226" s="54"/>
    </row>
    <row r="227" spans="1:7" ht="16.2" customHeight="1" x14ac:dyDescent="0.4">
      <c r="A227" s="93"/>
      <c r="B227" s="64"/>
      <c r="C227" s="64"/>
      <c r="D227" s="64"/>
      <c r="E227" s="64"/>
      <c r="F227" s="64"/>
      <c r="G227" s="54"/>
    </row>
    <row r="228" spans="1:7" ht="16.2" customHeight="1" x14ac:dyDescent="0.4">
      <c r="A228" s="60"/>
      <c r="B228" s="64"/>
      <c r="C228" s="64"/>
      <c r="D228" s="64"/>
      <c r="E228" s="64"/>
      <c r="F228" s="64"/>
      <c r="G228" s="54"/>
    </row>
    <row r="229" spans="1:7" ht="16.2" customHeight="1" x14ac:dyDescent="0.4">
      <c r="A229" s="60"/>
      <c r="B229" s="64"/>
      <c r="C229" s="64"/>
      <c r="D229" s="64"/>
      <c r="E229" s="64"/>
      <c r="F229" s="64"/>
      <c r="G229" s="54"/>
    </row>
    <row r="230" spans="1:7" ht="16.2" customHeight="1" x14ac:dyDescent="0.4">
      <c r="A230" s="60"/>
      <c r="B230" s="64"/>
      <c r="C230" s="64"/>
      <c r="D230" s="64"/>
      <c r="E230" s="64"/>
      <c r="F230" s="64"/>
      <c r="G230" s="54"/>
    </row>
    <row r="231" spans="1:7" ht="16.2" customHeight="1" x14ac:dyDescent="0.4">
      <c r="A231" s="60"/>
      <c r="B231" s="64"/>
      <c r="C231" s="64"/>
      <c r="D231" s="64"/>
      <c r="E231" s="64"/>
      <c r="F231" s="64"/>
      <c r="G231" s="54"/>
    </row>
    <row r="232" spans="1:7" ht="16.2" customHeight="1" x14ac:dyDescent="0.4">
      <c r="A232" s="60"/>
      <c r="B232" s="64"/>
      <c r="C232" s="64"/>
      <c r="D232" s="64"/>
      <c r="E232" s="64"/>
      <c r="F232" s="64"/>
      <c r="G232" s="54"/>
    </row>
    <row r="233" spans="1:7" ht="16.2" customHeight="1" x14ac:dyDescent="0.4">
      <c r="A233" s="60"/>
      <c r="B233" s="64"/>
      <c r="C233" s="64"/>
      <c r="D233" s="64"/>
      <c r="E233" s="64"/>
      <c r="F233" s="64"/>
      <c r="G233" s="54"/>
    </row>
    <row r="234" spans="1:7" ht="16.2" customHeight="1" x14ac:dyDescent="0.4">
      <c r="A234" s="60"/>
      <c r="B234" s="64"/>
      <c r="C234" s="64"/>
      <c r="D234" s="64"/>
      <c r="E234" s="64"/>
      <c r="F234" s="64"/>
      <c r="G234" s="54"/>
    </row>
    <row r="235" spans="1:7" ht="16.2" customHeight="1" x14ac:dyDescent="0.4">
      <c r="A235" s="60"/>
      <c r="B235" s="64"/>
      <c r="C235" s="64"/>
      <c r="D235" s="64"/>
      <c r="E235" s="64"/>
      <c r="F235" s="64"/>
      <c r="G235" s="54"/>
    </row>
    <row r="236" spans="1:7" ht="16.2" customHeight="1" x14ac:dyDescent="0.4">
      <c r="A236" s="60"/>
      <c r="B236" s="64"/>
      <c r="C236" s="64"/>
      <c r="D236" s="64"/>
      <c r="E236" s="64"/>
      <c r="F236" s="64"/>
      <c r="G236" s="54"/>
    </row>
    <row r="237" spans="1:7" ht="16.2" customHeight="1" x14ac:dyDescent="0.4">
      <c r="A237" s="60"/>
      <c r="B237" s="64"/>
      <c r="C237" s="64"/>
      <c r="D237" s="64"/>
      <c r="E237" s="64"/>
      <c r="F237" s="64"/>
      <c r="G237" s="54"/>
    </row>
    <row r="238" spans="1:7" ht="16.2" customHeight="1" x14ac:dyDescent="0.4">
      <c r="A238" s="60"/>
      <c r="B238" s="64"/>
      <c r="C238" s="64"/>
      <c r="D238" s="64"/>
      <c r="E238" s="64"/>
      <c r="F238" s="64"/>
      <c r="G238" s="54"/>
    </row>
    <row r="239" spans="1:7" ht="16.2" customHeight="1" x14ac:dyDescent="0.4">
      <c r="A239" s="60"/>
      <c r="B239" s="64"/>
      <c r="C239" s="64"/>
      <c r="D239" s="64"/>
      <c r="E239" s="64"/>
      <c r="F239" s="64"/>
      <c r="G239" s="54"/>
    </row>
    <row r="240" spans="1:7" ht="16.2" customHeight="1" x14ac:dyDescent="0.4">
      <c r="A240" s="60"/>
      <c r="B240" s="64"/>
      <c r="C240" s="64"/>
      <c r="D240" s="64"/>
      <c r="E240" s="64"/>
      <c r="F240" s="64"/>
      <c r="G240" s="54"/>
    </row>
    <row r="241" spans="1:7" ht="16.2" customHeight="1" x14ac:dyDescent="0.4">
      <c r="A241" s="60"/>
      <c r="B241" s="64"/>
      <c r="C241" s="64"/>
      <c r="D241" s="64"/>
      <c r="E241" s="64"/>
      <c r="F241" s="64"/>
      <c r="G241" s="54"/>
    </row>
    <row r="242" spans="1:7" ht="16.2" customHeight="1" x14ac:dyDescent="0.4">
      <c r="A242" s="60"/>
      <c r="B242" s="64"/>
      <c r="C242" s="64"/>
      <c r="D242" s="64"/>
      <c r="E242" s="64"/>
      <c r="F242" s="64"/>
      <c r="G242" s="54"/>
    </row>
    <row r="243" spans="1:7" ht="16.2" customHeight="1" x14ac:dyDescent="0.4">
      <c r="A243" s="60"/>
      <c r="B243" s="64"/>
      <c r="C243" s="64"/>
      <c r="D243" s="64"/>
      <c r="E243" s="64"/>
      <c r="F243" s="64"/>
      <c r="G243" s="54"/>
    </row>
    <row r="244" spans="1:7" ht="16.2" customHeight="1" x14ac:dyDescent="0.4">
      <c r="A244" s="60"/>
      <c r="B244" s="64"/>
      <c r="C244" s="64"/>
      <c r="D244" s="64"/>
      <c r="E244" s="64"/>
      <c r="F244" s="64"/>
      <c r="G244" s="54"/>
    </row>
    <row r="245" spans="1:7" ht="16.2" customHeight="1" x14ac:dyDescent="0.4">
      <c r="A245" s="60"/>
      <c r="B245" s="64"/>
      <c r="C245" s="64"/>
      <c r="D245" s="64"/>
      <c r="E245" s="64"/>
      <c r="F245" s="64"/>
      <c r="G245" s="54"/>
    </row>
    <row r="246" spans="1:7" ht="16.2" customHeight="1" x14ac:dyDescent="0.4">
      <c r="A246" s="60"/>
      <c r="B246" s="64"/>
      <c r="C246" s="64"/>
      <c r="D246" s="64"/>
      <c r="E246" s="64"/>
      <c r="F246" s="64"/>
      <c r="G246" s="54"/>
    </row>
    <row r="247" spans="1:7" ht="16.2" customHeight="1" x14ac:dyDescent="0.4">
      <c r="A247" s="60"/>
    </row>
    <row r="248" spans="1:7" ht="16.2" customHeight="1" x14ac:dyDescent="0.4">
      <c r="A248" s="60"/>
    </row>
    <row r="249" spans="1:7" ht="16.2" customHeight="1" x14ac:dyDescent="0.4">
      <c r="A249" s="60"/>
    </row>
    <row r="250" spans="1:7" ht="16.2" customHeight="1" x14ac:dyDescent="0.4">
      <c r="A250" s="60"/>
    </row>
    <row r="251" spans="1:7" ht="16.2" customHeight="1" x14ac:dyDescent="0.4">
      <c r="A251" s="60"/>
    </row>
    <row r="252" spans="1:7" ht="16.2" customHeight="1" x14ac:dyDescent="0.4">
      <c r="A252" s="60"/>
    </row>
    <row r="253" spans="1:7" ht="16.2" customHeight="1" x14ac:dyDescent="0.4">
      <c r="A253" s="60"/>
    </row>
    <row r="254" spans="1:7" ht="16.2" customHeight="1" x14ac:dyDescent="0.4">
      <c r="A254" s="60"/>
    </row>
    <row r="255" spans="1:7" ht="16.2" customHeight="1" x14ac:dyDescent="0.4">
      <c r="A255" s="60"/>
    </row>
    <row r="256" spans="1:7" ht="16.2" customHeight="1" x14ac:dyDescent="0.4"/>
    <row r="257" spans="1:1" ht="16.2" customHeight="1" x14ac:dyDescent="0.4"/>
    <row r="258" spans="1:1" ht="16.2" customHeight="1" x14ac:dyDescent="0.4"/>
    <row r="259" spans="1:1" ht="16.2" customHeight="1" x14ac:dyDescent="0.4"/>
    <row r="260" spans="1:1" ht="16.2" customHeight="1" x14ac:dyDescent="0.4"/>
    <row r="261" spans="1:1" ht="16.2" customHeight="1" x14ac:dyDescent="0.4"/>
    <row r="262" spans="1:1" ht="16.2" customHeight="1" x14ac:dyDescent="0.4"/>
    <row r="263" spans="1:1" ht="16.2" customHeight="1" x14ac:dyDescent="0.4"/>
    <row r="264" spans="1:1" ht="16.2" customHeight="1" x14ac:dyDescent="0.4"/>
    <row r="265" spans="1:1" ht="16.2" customHeight="1" x14ac:dyDescent="0.4"/>
    <row r="266" spans="1:1" ht="16.2" customHeight="1" x14ac:dyDescent="0.4"/>
    <row r="267" spans="1:1" ht="16.2" customHeight="1" x14ac:dyDescent="0.4">
      <c r="A267" s="60"/>
    </row>
    <row r="268" spans="1:1" ht="16.2" customHeight="1" x14ac:dyDescent="0.4">
      <c r="A268" s="60"/>
    </row>
    <row r="269" spans="1:1" ht="16.2" customHeight="1" x14ac:dyDescent="0.4">
      <c r="A269" s="60"/>
    </row>
    <row r="270" spans="1:1" ht="16.2" customHeight="1" x14ac:dyDescent="0.4">
      <c r="A270" s="60"/>
    </row>
    <row r="271" spans="1:1" ht="16.2" customHeight="1" x14ac:dyDescent="0.4">
      <c r="A271" s="60"/>
    </row>
    <row r="272" spans="1:1" ht="16.2" customHeight="1" x14ac:dyDescent="0.4">
      <c r="A272" s="60"/>
    </row>
    <row r="273" spans="1:1" ht="16.2" customHeight="1" x14ac:dyDescent="0.4">
      <c r="A273" s="60"/>
    </row>
    <row r="274" spans="1:1" ht="16.2" customHeight="1" x14ac:dyDescent="0.4">
      <c r="A274" s="60"/>
    </row>
    <row r="275" spans="1:1" ht="16.2" customHeight="1" x14ac:dyDescent="0.4">
      <c r="A275" s="60"/>
    </row>
    <row r="276" spans="1:1" ht="16.2" customHeight="1" x14ac:dyDescent="0.4">
      <c r="A276" s="60"/>
    </row>
    <row r="277" spans="1:1" ht="16.2" customHeight="1" x14ac:dyDescent="0.4">
      <c r="A277" s="60"/>
    </row>
    <row r="278" spans="1:1" ht="16.2" customHeight="1" x14ac:dyDescent="0.4">
      <c r="A278" s="60"/>
    </row>
    <row r="279" spans="1:1" ht="16.2" customHeight="1" x14ac:dyDescent="0.4">
      <c r="A279" s="60"/>
    </row>
    <row r="280" spans="1:1" ht="16.2" customHeight="1" x14ac:dyDescent="0.4">
      <c r="A280" s="60"/>
    </row>
    <row r="281" spans="1:1" ht="16.2" customHeight="1" x14ac:dyDescent="0.4">
      <c r="A281" s="60"/>
    </row>
    <row r="282" spans="1:1" ht="16.2" customHeight="1" x14ac:dyDescent="0.4">
      <c r="A282" s="60"/>
    </row>
    <row r="283" spans="1:1" ht="16.2" customHeight="1" x14ac:dyDescent="0.4">
      <c r="A283" s="60"/>
    </row>
    <row r="284" spans="1:1" ht="16.2" customHeight="1" x14ac:dyDescent="0.4">
      <c r="A284" s="60"/>
    </row>
    <row r="285" spans="1:1" ht="16.2" customHeight="1" x14ac:dyDescent="0.4">
      <c r="A285" s="60"/>
    </row>
    <row r="286" spans="1:1" ht="16.2" customHeight="1" x14ac:dyDescent="0.4">
      <c r="A286" s="60"/>
    </row>
    <row r="287" spans="1:1" ht="16.2" customHeight="1" x14ac:dyDescent="0.4">
      <c r="A287" s="60"/>
    </row>
    <row r="288" spans="1:1" ht="16.2" customHeight="1" x14ac:dyDescent="0.4">
      <c r="A288" s="60"/>
    </row>
    <row r="289" spans="1:1" ht="16.2" customHeight="1" x14ac:dyDescent="0.4">
      <c r="A289" s="60"/>
    </row>
    <row r="290" spans="1:1" ht="16.2" customHeight="1" x14ac:dyDescent="0.4">
      <c r="A290" s="60"/>
    </row>
    <row r="291" spans="1:1" ht="16.2" customHeight="1" x14ac:dyDescent="0.4">
      <c r="A291" s="60"/>
    </row>
    <row r="292" spans="1:1" ht="16.2" customHeight="1" x14ac:dyDescent="0.4">
      <c r="A292" s="60"/>
    </row>
    <row r="293" spans="1:1" ht="16.2" customHeight="1" x14ac:dyDescent="0.4">
      <c r="A293" s="60"/>
    </row>
    <row r="294" spans="1:1" ht="16.2" customHeight="1" x14ac:dyDescent="0.4">
      <c r="A294" s="60"/>
    </row>
    <row r="295" spans="1:1" ht="16.2" customHeight="1" x14ac:dyDescent="0.4">
      <c r="A295" s="60"/>
    </row>
    <row r="296" spans="1:1" ht="16.2" customHeight="1" x14ac:dyDescent="0.4">
      <c r="A296" s="60"/>
    </row>
    <row r="297" spans="1:1" ht="16.2" customHeight="1" x14ac:dyDescent="0.4">
      <c r="A297" s="60"/>
    </row>
    <row r="298" spans="1:1" ht="16.2" customHeight="1" x14ac:dyDescent="0.4">
      <c r="A298" s="60"/>
    </row>
    <row r="299" spans="1:1" x14ac:dyDescent="0.4">
      <c r="A299" s="60"/>
    </row>
    <row r="300" spans="1:1" x14ac:dyDescent="0.4">
      <c r="A300" s="60"/>
    </row>
    <row r="301" spans="1:1" x14ac:dyDescent="0.4">
      <c r="A301" s="60"/>
    </row>
    <row r="302" spans="1:1" x14ac:dyDescent="0.4">
      <c r="A302" s="60"/>
    </row>
    <row r="303" spans="1:1" x14ac:dyDescent="0.4">
      <c r="A303" s="60"/>
    </row>
    <row r="304" spans="1:1" x14ac:dyDescent="0.4">
      <c r="A304" s="60"/>
    </row>
    <row r="305" spans="1:1" x14ac:dyDescent="0.4">
      <c r="A305" s="60"/>
    </row>
    <row r="306" spans="1:1" x14ac:dyDescent="0.4">
      <c r="A306" s="60"/>
    </row>
    <row r="307" spans="1:1" x14ac:dyDescent="0.4">
      <c r="A307" s="60"/>
    </row>
    <row r="308" spans="1:1" x14ac:dyDescent="0.4">
      <c r="A308" s="60"/>
    </row>
    <row r="309" spans="1:1" x14ac:dyDescent="0.4">
      <c r="A309" s="60"/>
    </row>
    <row r="310" spans="1:1" x14ac:dyDescent="0.4">
      <c r="A310" s="60"/>
    </row>
    <row r="311" spans="1:1" x14ac:dyDescent="0.4">
      <c r="A311" s="60"/>
    </row>
    <row r="312" spans="1:1" x14ac:dyDescent="0.4">
      <c r="A312" s="60"/>
    </row>
    <row r="313" spans="1:1" x14ac:dyDescent="0.4">
      <c r="A313" s="60"/>
    </row>
    <row r="314" spans="1:1" x14ac:dyDescent="0.4">
      <c r="A314" s="60"/>
    </row>
    <row r="315" spans="1:1" x14ac:dyDescent="0.4">
      <c r="A315" s="60"/>
    </row>
    <row r="316" spans="1:1" x14ac:dyDescent="0.4">
      <c r="A316" s="60"/>
    </row>
    <row r="317" spans="1:1" x14ac:dyDescent="0.4">
      <c r="A317" s="60"/>
    </row>
    <row r="318" spans="1:1" x14ac:dyDescent="0.4">
      <c r="A318" s="60"/>
    </row>
    <row r="319" spans="1:1" x14ac:dyDescent="0.4">
      <c r="A319" s="60"/>
    </row>
    <row r="320" spans="1:1" x14ac:dyDescent="0.4">
      <c r="A320" s="60"/>
    </row>
    <row r="321" spans="1:1" x14ac:dyDescent="0.4">
      <c r="A321" s="60"/>
    </row>
    <row r="322" spans="1:1" x14ac:dyDescent="0.4">
      <c r="A322" s="60"/>
    </row>
    <row r="323" spans="1:1" x14ac:dyDescent="0.4">
      <c r="A323" s="60"/>
    </row>
    <row r="324" spans="1:1" x14ac:dyDescent="0.4">
      <c r="A324" s="60"/>
    </row>
    <row r="325" spans="1:1" x14ac:dyDescent="0.4">
      <c r="A325" s="60"/>
    </row>
    <row r="326" spans="1:1" x14ac:dyDescent="0.4">
      <c r="A326" s="60"/>
    </row>
    <row r="327" spans="1:1" x14ac:dyDescent="0.4">
      <c r="A327" s="60"/>
    </row>
    <row r="328" spans="1:1" x14ac:dyDescent="0.4">
      <c r="A328" s="60"/>
    </row>
    <row r="329" spans="1:1" x14ac:dyDescent="0.4">
      <c r="A329" s="60"/>
    </row>
    <row r="330" spans="1:1" x14ac:dyDescent="0.4">
      <c r="A330" s="60"/>
    </row>
    <row r="331" spans="1:1" x14ac:dyDescent="0.4">
      <c r="A331" s="60"/>
    </row>
    <row r="332" spans="1:1" x14ac:dyDescent="0.4">
      <c r="A332" s="60"/>
    </row>
    <row r="333" spans="1:1" x14ac:dyDescent="0.4">
      <c r="A333" s="60"/>
    </row>
    <row r="334" spans="1:1" x14ac:dyDescent="0.4">
      <c r="A334" s="60"/>
    </row>
    <row r="335" spans="1:1" x14ac:dyDescent="0.4">
      <c r="A335" s="60"/>
    </row>
    <row r="336" spans="1:1" x14ac:dyDescent="0.4">
      <c r="A336" s="60"/>
    </row>
    <row r="337" spans="1:1" x14ac:dyDescent="0.4">
      <c r="A337" s="60"/>
    </row>
    <row r="338" spans="1:1" x14ac:dyDescent="0.4">
      <c r="A338" s="60"/>
    </row>
    <row r="339" spans="1:1" x14ac:dyDescent="0.4">
      <c r="A339" s="60"/>
    </row>
    <row r="340" spans="1:1" x14ac:dyDescent="0.4">
      <c r="A340" s="60"/>
    </row>
    <row r="341" spans="1:1" x14ac:dyDescent="0.4">
      <c r="A341" s="60"/>
    </row>
    <row r="342" spans="1:1" x14ac:dyDescent="0.4">
      <c r="A342" s="60"/>
    </row>
    <row r="343" spans="1:1" x14ac:dyDescent="0.4">
      <c r="A343" s="60"/>
    </row>
    <row r="344" spans="1:1" x14ac:dyDescent="0.4">
      <c r="A344" s="60"/>
    </row>
    <row r="345" spans="1:1" x14ac:dyDescent="0.4">
      <c r="A345" s="60"/>
    </row>
    <row r="346" spans="1:1" x14ac:dyDescent="0.4">
      <c r="A346" s="60"/>
    </row>
    <row r="347" spans="1:1" x14ac:dyDescent="0.4">
      <c r="A347" s="60"/>
    </row>
    <row r="348" spans="1:1" x14ac:dyDescent="0.4">
      <c r="A348" s="60"/>
    </row>
    <row r="349" spans="1:1" x14ac:dyDescent="0.4">
      <c r="A349" s="60"/>
    </row>
    <row r="350" spans="1:1" x14ac:dyDescent="0.4">
      <c r="A350" s="60"/>
    </row>
    <row r="351" spans="1:1" x14ac:dyDescent="0.4">
      <c r="A351" s="60"/>
    </row>
    <row r="352" spans="1:1" x14ac:dyDescent="0.4">
      <c r="A352" s="60"/>
    </row>
    <row r="353" spans="1:1" x14ac:dyDescent="0.4">
      <c r="A353" s="60"/>
    </row>
    <row r="354" spans="1:1" x14ac:dyDescent="0.4">
      <c r="A354" s="60"/>
    </row>
    <row r="355" spans="1:1" x14ac:dyDescent="0.4">
      <c r="A355" s="60"/>
    </row>
    <row r="356" spans="1:1" x14ac:dyDescent="0.4">
      <c r="A356" s="60"/>
    </row>
    <row r="357" spans="1:1" x14ac:dyDescent="0.4">
      <c r="A357" s="60"/>
    </row>
    <row r="358" spans="1:1" x14ac:dyDescent="0.4">
      <c r="A358" s="60"/>
    </row>
    <row r="359" spans="1:1" x14ac:dyDescent="0.4">
      <c r="A359" s="60"/>
    </row>
    <row r="360" spans="1:1" x14ac:dyDescent="0.4">
      <c r="A360" s="60"/>
    </row>
    <row r="361" spans="1:1" x14ac:dyDescent="0.4">
      <c r="A361" s="60"/>
    </row>
    <row r="362" spans="1:1" x14ac:dyDescent="0.4">
      <c r="A362" s="60"/>
    </row>
    <row r="363" spans="1:1" x14ac:dyDescent="0.4">
      <c r="A363" s="60"/>
    </row>
    <row r="364" spans="1:1" x14ac:dyDescent="0.4">
      <c r="A364" s="60"/>
    </row>
    <row r="365" spans="1:1" x14ac:dyDescent="0.4">
      <c r="A365" s="60"/>
    </row>
    <row r="366" spans="1:1" x14ac:dyDescent="0.4">
      <c r="A366" s="60"/>
    </row>
    <row r="367" spans="1:1" x14ac:dyDescent="0.4">
      <c r="A367" s="60"/>
    </row>
    <row r="368" spans="1:1" x14ac:dyDescent="0.4">
      <c r="A368" s="60"/>
    </row>
    <row r="369" spans="1:1" x14ac:dyDescent="0.4">
      <c r="A369" s="60"/>
    </row>
    <row r="370" spans="1:1" x14ac:dyDescent="0.4">
      <c r="A370" s="60"/>
    </row>
    <row r="371" spans="1:1" x14ac:dyDescent="0.4">
      <c r="A371" s="60"/>
    </row>
    <row r="372" spans="1:1" x14ac:dyDescent="0.4">
      <c r="A372" s="60"/>
    </row>
    <row r="373" spans="1:1" x14ac:dyDescent="0.4">
      <c r="A373" s="60"/>
    </row>
    <row r="374" spans="1:1" x14ac:dyDescent="0.4">
      <c r="A374" s="60"/>
    </row>
    <row r="375" spans="1:1" x14ac:dyDescent="0.4">
      <c r="A375" s="60"/>
    </row>
    <row r="376" spans="1:1" x14ac:dyDescent="0.4">
      <c r="A376" s="60"/>
    </row>
    <row r="377" spans="1:1" x14ac:dyDescent="0.4">
      <c r="A377" s="60"/>
    </row>
    <row r="378" spans="1:1" x14ac:dyDescent="0.4">
      <c r="A378" s="60"/>
    </row>
    <row r="379" spans="1:1" x14ac:dyDescent="0.4">
      <c r="A379" s="60"/>
    </row>
    <row r="380" spans="1:1" x14ac:dyDescent="0.4">
      <c r="A380" s="60"/>
    </row>
    <row r="381" spans="1:1" x14ac:dyDescent="0.4">
      <c r="A381" s="60"/>
    </row>
    <row r="382" spans="1:1" x14ac:dyDescent="0.4">
      <c r="A382" s="60"/>
    </row>
    <row r="383" spans="1:1" x14ac:dyDescent="0.4">
      <c r="A383" s="60"/>
    </row>
    <row r="384" spans="1:1" x14ac:dyDescent="0.4">
      <c r="A384" s="60"/>
    </row>
    <row r="385" spans="1:1" x14ac:dyDescent="0.4">
      <c r="A385" s="60"/>
    </row>
    <row r="386" spans="1:1" x14ac:dyDescent="0.4">
      <c r="A386" s="60"/>
    </row>
    <row r="387" spans="1:1" x14ac:dyDescent="0.4">
      <c r="A387" s="60"/>
    </row>
    <row r="388" spans="1:1" x14ac:dyDescent="0.4">
      <c r="A388" s="60"/>
    </row>
    <row r="389" spans="1:1" x14ac:dyDescent="0.4">
      <c r="A389" s="60"/>
    </row>
    <row r="390" spans="1:1" x14ac:dyDescent="0.4">
      <c r="A390" s="60"/>
    </row>
    <row r="391" spans="1:1" x14ac:dyDescent="0.4">
      <c r="A391" s="60"/>
    </row>
    <row r="392" spans="1:1" x14ac:dyDescent="0.4">
      <c r="A392" s="60"/>
    </row>
    <row r="393" spans="1:1" x14ac:dyDescent="0.4">
      <c r="A393" s="60"/>
    </row>
    <row r="394" spans="1:1" x14ac:dyDescent="0.4">
      <c r="A394" s="60"/>
    </row>
    <row r="395" spans="1:1" x14ac:dyDescent="0.4">
      <c r="A395" s="60"/>
    </row>
    <row r="396" spans="1:1" x14ac:dyDescent="0.4">
      <c r="A396" s="60"/>
    </row>
    <row r="397" spans="1:1" x14ac:dyDescent="0.4">
      <c r="A397" s="60"/>
    </row>
    <row r="398" spans="1:1" x14ac:dyDescent="0.4">
      <c r="A398" s="60"/>
    </row>
    <row r="399" spans="1:1" x14ac:dyDescent="0.4">
      <c r="A399" s="60"/>
    </row>
    <row r="400" spans="1:1" x14ac:dyDescent="0.4">
      <c r="A400" s="60"/>
    </row>
    <row r="401" spans="1:1" x14ac:dyDescent="0.4">
      <c r="A401" s="60"/>
    </row>
    <row r="402" spans="1:1" x14ac:dyDescent="0.4">
      <c r="A402" s="60"/>
    </row>
    <row r="403" spans="1:1" x14ac:dyDescent="0.4">
      <c r="A403" s="60"/>
    </row>
    <row r="404" spans="1:1" x14ac:dyDescent="0.4">
      <c r="A404" s="60"/>
    </row>
    <row r="405" spans="1:1" x14ac:dyDescent="0.4">
      <c r="A405" s="60"/>
    </row>
    <row r="406" spans="1:1" x14ac:dyDescent="0.4">
      <c r="A406" s="60"/>
    </row>
    <row r="407" spans="1:1" x14ac:dyDescent="0.4">
      <c r="A407" s="60"/>
    </row>
    <row r="408" spans="1:1" x14ac:dyDescent="0.4">
      <c r="A408" s="60"/>
    </row>
    <row r="409" spans="1:1" x14ac:dyDescent="0.4">
      <c r="A409" s="60"/>
    </row>
    <row r="410" spans="1:1" x14ac:dyDescent="0.4">
      <c r="A410" s="60"/>
    </row>
    <row r="411" spans="1:1" x14ac:dyDescent="0.4">
      <c r="A411" s="60"/>
    </row>
    <row r="412" spans="1:1" x14ac:dyDescent="0.4">
      <c r="A412" s="60"/>
    </row>
    <row r="413" spans="1:1" x14ac:dyDescent="0.4">
      <c r="A413" s="60"/>
    </row>
    <row r="414" spans="1:1" x14ac:dyDescent="0.4">
      <c r="A414" s="60"/>
    </row>
    <row r="415" spans="1:1" x14ac:dyDescent="0.4">
      <c r="A415" s="60"/>
    </row>
    <row r="416" spans="1:1" x14ac:dyDescent="0.4">
      <c r="A416" s="60"/>
    </row>
    <row r="417" spans="1:1" x14ac:dyDescent="0.4">
      <c r="A417" s="60"/>
    </row>
    <row r="418" spans="1:1" x14ac:dyDescent="0.4">
      <c r="A418" s="60"/>
    </row>
    <row r="419" spans="1:1" x14ac:dyDescent="0.4">
      <c r="A419" s="60"/>
    </row>
    <row r="420" spans="1:1" x14ac:dyDescent="0.4">
      <c r="A420" s="60"/>
    </row>
    <row r="421" spans="1:1" x14ac:dyDescent="0.4">
      <c r="A421" s="60"/>
    </row>
    <row r="422" spans="1:1" x14ac:dyDescent="0.4">
      <c r="A422" s="60"/>
    </row>
    <row r="423" spans="1:1" x14ac:dyDescent="0.4">
      <c r="A423" s="60"/>
    </row>
    <row r="424" spans="1:1" x14ac:dyDescent="0.4">
      <c r="A424" s="60"/>
    </row>
    <row r="425" spans="1:1" x14ac:dyDescent="0.4">
      <c r="A425" s="60"/>
    </row>
    <row r="426" spans="1:1" x14ac:dyDescent="0.4">
      <c r="A426" s="60"/>
    </row>
    <row r="427" spans="1:1" x14ac:dyDescent="0.4">
      <c r="A427" s="60"/>
    </row>
    <row r="428" spans="1:1" x14ac:dyDescent="0.4">
      <c r="A428" s="60"/>
    </row>
    <row r="429" spans="1:1" x14ac:dyDescent="0.4">
      <c r="A429" s="60"/>
    </row>
    <row r="430" spans="1:1" x14ac:dyDescent="0.4">
      <c r="A430" s="60"/>
    </row>
    <row r="431" spans="1:1" x14ac:dyDescent="0.4">
      <c r="A431" s="60"/>
    </row>
    <row r="432" spans="1:1" x14ac:dyDescent="0.4">
      <c r="A432" s="60"/>
    </row>
    <row r="433" spans="1:1" x14ac:dyDescent="0.4">
      <c r="A433" s="60"/>
    </row>
    <row r="434" spans="1:1" x14ac:dyDescent="0.4">
      <c r="A434" s="60"/>
    </row>
    <row r="435" spans="1:1" x14ac:dyDescent="0.4">
      <c r="A435" s="60"/>
    </row>
    <row r="436" spans="1:1" x14ac:dyDescent="0.4">
      <c r="A436" s="60"/>
    </row>
    <row r="437" spans="1:1" x14ac:dyDescent="0.4">
      <c r="A437" s="60"/>
    </row>
    <row r="438" spans="1:1" x14ac:dyDescent="0.4">
      <c r="A438" s="60"/>
    </row>
    <row r="439" spans="1:1" x14ac:dyDescent="0.4">
      <c r="A439" s="60"/>
    </row>
    <row r="440" spans="1:1" x14ac:dyDescent="0.4">
      <c r="A440" s="60"/>
    </row>
    <row r="441" spans="1:1" x14ac:dyDescent="0.4">
      <c r="A441" s="60"/>
    </row>
    <row r="442" spans="1:1" x14ac:dyDescent="0.4">
      <c r="A442" s="60"/>
    </row>
    <row r="443" spans="1:1" x14ac:dyDescent="0.4">
      <c r="A443" s="60"/>
    </row>
    <row r="444" spans="1:1" x14ac:dyDescent="0.4">
      <c r="A444" s="60"/>
    </row>
    <row r="445" spans="1:1" x14ac:dyDescent="0.4">
      <c r="A445" s="60"/>
    </row>
    <row r="446" spans="1:1" x14ac:dyDescent="0.4">
      <c r="A446" s="60"/>
    </row>
    <row r="447" spans="1:1" x14ac:dyDescent="0.4">
      <c r="A447" s="60"/>
    </row>
    <row r="448" spans="1:1" x14ac:dyDescent="0.4">
      <c r="A448" s="60"/>
    </row>
    <row r="449" spans="1:1" x14ac:dyDescent="0.4">
      <c r="A449" s="60"/>
    </row>
    <row r="450" spans="1:1" x14ac:dyDescent="0.4">
      <c r="A450" s="60"/>
    </row>
    <row r="451" spans="1:1" x14ac:dyDescent="0.4">
      <c r="A451" s="60"/>
    </row>
    <row r="452" spans="1:1" x14ac:dyDescent="0.4">
      <c r="A452" s="60"/>
    </row>
    <row r="453" spans="1:1" x14ac:dyDescent="0.4">
      <c r="A453" s="60"/>
    </row>
    <row r="454" spans="1:1" x14ac:dyDescent="0.4">
      <c r="A454" s="60"/>
    </row>
    <row r="455" spans="1:1" x14ac:dyDescent="0.4">
      <c r="A455" s="60"/>
    </row>
    <row r="456" spans="1:1" x14ac:dyDescent="0.4">
      <c r="A456" s="60"/>
    </row>
    <row r="457" spans="1:1" x14ac:dyDescent="0.4">
      <c r="A457" s="60"/>
    </row>
    <row r="458" spans="1:1" x14ac:dyDescent="0.4">
      <c r="A458" s="60"/>
    </row>
    <row r="459" spans="1:1" x14ac:dyDescent="0.4">
      <c r="A459" s="60"/>
    </row>
    <row r="460" spans="1:1" x14ac:dyDescent="0.4">
      <c r="A460" s="60"/>
    </row>
    <row r="461" spans="1:1" x14ac:dyDescent="0.4">
      <c r="A461" s="60"/>
    </row>
    <row r="462" spans="1:1" x14ac:dyDescent="0.4">
      <c r="A462" s="60"/>
    </row>
    <row r="463" spans="1:1" x14ac:dyDescent="0.4">
      <c r="A463" s="60"/>
    </row>
    <row r="464" spans="1:1" x14ac:dyDescent="0.4">
      <c r="A464" s="60"/>
    </row>
    <row r="465" spans="1:1" x14ac:dyDescent="0.4">
      <c r="A465" s="60"/>
    </row>
    <row r="466" spans="1:1" x14ac:dyDescent="0.4">
      <c r="A466" s="60"/>
    </row>
    <row r="467" spans="1:1" x14ac:dyDescent="0.4">
      <c r="A467" s="60"/>
    </row>
    <row r="468" spans="1:1" x14ac:dyDescent="0.4">
      <c r="A468" s="60"/>
    </row>
    <row r="469" spans="1:1" x14ac:dyDescent="0.4">
      <c r="A469" s="60"/>
    </row>
    <row r="470" spans="1:1" x14ac:dyDescent="0.4">
      <c r="A470" s="60"/>
    </row>
    <row r="471" spans="1:1" x14ac:dyDescent="0.4">
      <c r="A471" s="60"/>
    </row>
    <row r="472" spans="1:1" x14ac:dyDescent="0.4">
      <c r="A472" s="60"/>
    </row>
    <row r="473" spans="1:1" x14ac:dyDescent="0.4">
      <c r="A473" s="60"/>
    </row>
    <row r="474" spans="1:1" x14ac:dyDescent="0.4">
      <c r="A474" s="60"/>
    </row>
    <row r="475" spans="1:1" x14ac:dyDescent="0.4">
      <c r="A475" s="60"/>
    </row>
    <row r="476" spans="1:1" x14ac:dyDescent="0.4">
      <c r="A476" s="60"/>
    </row>
    <row r="477" spans="1:1" x14ac:dyDescent="0.4">
      <c r="A477" s="60"/>
    </row>
    <row r="478" spans="1:1" x14ac:dyDescent="0.4">
      <c r="A478" s="60"/>
    </row>
    <row r="479" spans="1:1" x14ac:dyDescent="0.4">
      <c r="A479" s="60"/>
    </row>
    <row r="480" spans="1:1" x14ac:dyDescent="0.4">
      <c r="A480" s="60"/>
    </row>
    <row r="481" spans="1:1" x14ac:dyDescent="0.4">
      <c r="A481" s="60"/>
    </row>
    <row r="482" spans="1:1" x14ac:dyDescent="0.4">
      <c r="A482" s="60"/>
    </row>
    <row r="483" spans="1:1" x14ac:dyDescent="0.4">
      <c r="A483" s="60"/>
    </row>
    <row r="484" spans="1:1" x14ac:dyDescent="0.4">
      <c r="A484" s="60"/>
    </row>
    <row r="485" spans="1:1" x14ac:dyDescent="0.4">
      <c r="A485" s="60"/>
    </row>
    <row r="486" spans="1:1" x14ac:dyDescent="0.4">
      <c r="A486" s="60"/>
    </row>
    <row r="487" spans="1:1" x14ac:dyDescent="0.4">
      <c r="A487" s="60"/>
    </row>
    <row r="488" spans="1:1" x14ac:dyDescent="0.4">
      <c r="A488" s="60"/>
    </row>
  </sheetData>
  <mergeCells count="14">
    <mergeCell ref="A178:H179"/>
    <mergeCell ref="A159:H165"/>
    <mergeCell ref="A43:G45"/>
    <mergeCell ref="C150:F150"/>
    <mergeCell ref="A1:H1"/>
    <mergeCell ref="A2:H2"/>
    <mergeCell ref="A39:H39"/>
    <mergeCell ref="C142:F142"/>
    <mergeCell ref="A84:H84"/>
    <mergeCell ref="A133:H133"/>
    <mergeCell ref="A25:H28"/>
    <mergeCell ref="A29:H32"/>
    <mergeCell ref="A12:H14"/>
    <mergeCell ref="A33:H35"/>
  </mergeCells>
  <phoneticPr fontId="0" type="noConversion"/>
  <printOptions horizontalCentered="1" gridLines="1"/>
  <pageMargins left="0.5" right="0.5" top="0.75" bottom="0.75" header="0.25" footer="0.5"/>
  <pageSetup scale="94" orientation="portrait" r:id="rId1"/>
  <headerFooter alignWithMargins="0">
    <oddFooter>&amp;L&amp;8&amp;Z&amp;F&amp;R&amp;8&amp;D</oddFooter>
  </headerFooter>
  <rowBreaks count="4" manualBreakCount="4">
    <brk id="38" max="7" man="1"/>
    <brk id="83" max="7" man="1"/>
    <brk id="130" max="7" man="1"/>
    <brk id="179"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legacyDrawing r:id="rId2"/>
  <oleObjects>
    <mc:AlternateContent xmlns:mc="http://schemas.openxmlformats.org/markup-compatibility/2006">
      <mc:Choice Requires="x14">
        <oleObject progId="AcroExch.Document.DC" shapeId="6146" r:id="rId3">
          <objectPr defaultSize="0" r:id="rId4">
            <anchor moveWithCells="1">
              <from>
                <xdr:col>0</xdr:col>
                <xdr:colOff>0</xdr:colOff>
                <xdr:row>0</xdr:row>
                <xdr:rowOff>0</xdr:rowOff>
              </from>
              <to>
                <xdr:col>15</xdr:col>
                <xdr:colOff>182880</xdr:colOff>
                <xdr:row>36</xdr:row>
                <xdr:rowOff>0</xdr:rowOff>
              </to>
            </anchor>
          </objectPr>
        </oleObject>
      </mc:Choice>
      <mc:Fallback>
        <oleObject progId="AcroExch.Document.DC" shapeId="6146"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120"/>
  <sheetViews>
    <sheetView topLeftCell="H23" workbookViewId="0">
      <selection activeCell="V36" sqref="V36"/>
    </sheetView>
  </sheetViews>
  <sheetFormatPr defaultColWidth="9.109375" defaultRowHeight="16.2" x14ac:dyDescent="0.4"/>
  <cols>
    <col min="1" max="1" width="41.6640625" style="1" customWidth="1"/>
    <col min="2" max="10" width="9.109375" style="6" customWidth="1"/>
    <col min="11" max="11" width="9.109375" style="26" customWidth="1"/>
    <col min="12" max="17" width="11.109375" style="26" customWidth="1"/>
    <col min="18" max="18" width="10.5546875" style="1" customWidth="1"/>
    <col min="19" max="24" width="11.109375" style="1" customWidth="1"/>
    <col min="25" max="25" width="10.33203125" style="1" bestFit="1" customWidth="1"/>
    <col min="26" max="16384" width="9.109375" style="1"/>
  </cols>
  <sheetData>
    <row r="1" spans="1:57" ht="21" x14ac:dyDescent="0.5">
      <c r="A1" s="172" t="s">
        <v>150</v>
      </c>
      <c r="T1" s="3"/>
      <c r="U1" s="3"/>
      <c r="V1" s="3"/>
      <c r="W1" s="3"/>
      <c r="X1" s="3"/>
    </row>
    <row r="2" spans="1:57" ht="18.600000000000001" x14ac:dyDescent="0.45">
      <c r="A2" s="7"/>
      <c r="T2" s="3"/>
      <c r="U2" s="3"/>
      <c r="V2" s="3"/>
      <c r="W2" s="3"/>
      <c r="X2" s="3"/>
    </row>
    <row r="3" spans="1:57" ht="18.600000000000001" customHeight="1" x14ac:dyDescent="0.45">
      <c r="A3" s="147" t="s">
        <v>152</v>
      </c>
      <c r="F3" s="94">
        <v>1</v>
      </c>
      <c r="G3" s="94">
        <v>2</v>
      </c>
      <c r="H3" s="94">
        <v>3</v>
      </c>
      <c r="I3" s="94">
        <v>4</v>
      </c>
      <c r="J3" s="42">
        <v>5</v>
      </c>
      <c r="K3" s="42">
        <v>6</v>
      </c>
      <c r="L3" s="42">
        <v>7</v>
      </c>
      <c r="M3" s="42">
        <v>8</v>
      </c>
      <c r="N3" s="42">
        <v>9</v>
      </c>
      <c r="O3" s="42">
        <v>10</v>
      </c>
      <c r="P3" s="42">
        <v>11</v>
      </c>
      <c r="Q3" s="42">
        <v>12</v>
      </c>
      <c r="R3" s="95">
        <v>13</v>
      </c>
      <c r="S3" s="95">
        <v>14</v>
      </c>
      <c r="T3" s="125">
        <v>15</v>
      </c>
      <c r="U3" s="156">
        <v>16</v>
      </c>
      <c r="V3" s="156">
        <v>17</v>
      </c>
      <c r="W3" s="156">
        <v>18</v>
      </c>
      <c r="X3" s="156">
        <v>19</v>
      </c>
      <c r="Y3" s="156">
        <v>20</v>
      </c>
      <c r="Z3" s="156">
        <v>21</v>
      </c>
      <c r="AA3" s="156">
        <v>22</v>
      </c>
      <c r="AB3" s="156">
        <v>23</v>
      </c>
      <c r="AC3" s="156">
        <v>24</v>
      </c>
      <c r="AD3" s="156">
        <v>25</v>
      </c>
      <c r="AE3" s="156">
        <v>26</v>
      </c>
      <c r="AF3" s="156">
        <v>27</v>
      </c>
      <c r="AG3" s="156">
        <v>28</v>
      </c>
      <c r="AH3" s="156">
        <v>29</v>
      </c>
      <c r="AI3" s="156">
        <v>30</v>
      </c>
      <c r="AJ3" s="156">
        <v>31</v>
      </c>
      <c r="AK3" s="156">
        <v>32</v>
      </c>
      <c r="AL3" s="156">
        <v>33</v>
      </c>
      <c r="AM3" s="156">
        <v>34</v>
      </c>
      <c r="AN3" s="156">
        <v>35</v>
      </c>
      <c r="AO3" s="156">
        <v>36</v>
      </c>
      <c r="AP3" s="156">
        <v>37</v>
      </c>
      <c r="AQ3" s="156">
        <v>38</v>
      </c>
      <c r="AR3" s="156">
        <v>39</v>
      </c>
      <c r="AS3" s="156">
        <v>40</v>
      </c>
      <c r="AT3" s="156">
        <v>41</v>
      </c>
      <c r="AU3" s="156">
        <v>42</v>
      </c>
      <c r="AV3" s="156">
        <v>43</v>
      </c>
      <c r="AW3" s="156">
        <v>44</v>
      </c>
      <c r="AX3" s="156"/>
      <c r="AY3" s="156"/>
      <c r="AZ3" s="156"/>
      <c r="BA3" s="156"/>
      <c r="BB3" s="156"/>
      <c r="BC3" s="156"/>
      <c r="BD3" s="156"/>
      <c r="BE3" s="156"/>
    </row>
    <row r="4" spans="1:57" ht="18.600000000000001" customHeight="1" x14ac:dyDescent="0.45">
      <c r="A4" s="147" t="s">
        <v>154</v>
      </c>
      <c r="F4" s="94"/>
      <c r="G4" s="94"/>
      <c r="H4" s="94"/>
      <c r="I4" s="94"/>
      <c r="J4" s="42"/>
      <c r="K4" s="42"/>
      <c r="L4" s="42"/>
      <c r="M4" s="42"/>
      <c r="N4" s="42"/>
      <c r="O4" s="42"/>
      <c r="P4" s="42"/>
      <c r="Q4" s="42"/>
      <c r="R4" s="95"/>
      <c r="S4" s="95"/>
      <c r="T4" s="125"/>
      <c r="U4" s="156"/>
      <c r="V4" s="156"/>
      <c r="W4" s="156"/>
      <c r="X4" s="156"/>
      <c r="Y4" s="156">
        <v>1</v>
      </c>
      <c r="Z4" s="156">
        <v>2</v>
      </c>
      <c r="AA4" s="156">
        <v>3</v>
      </c>
      <c r="AB4" s="156">
        <v>4</v>
      </c>
      <c r="AC4" s="156">
        <v>5</v>
      </c>
      <c r="AD4" s="156">
        <v>6</v>
      </c>
      <c r="AE4" s="156">
        <v>7</v>
      </c>
      <c r="AF4" s="156">
        <v>8</v>
      </c>
      <c r="AG4" s="156">
        <v>9</v>
      </c>
      <c r="AH4" s="156">
        <v>10</v>
      </c>
      <c r="AI4" s="156">
        <v>11</v>
      </c>
      <c r="AJ4" s="156">
        <v>12</v>
      </c>
      <c r="AK4" s="156">
        <v>13</v>
      </c>
      <c r="AL4" s="156">
        <v>14</v>
      </c>
      <c r="AM4" s="156">
        <v>15</v>
      </c>
      <c r="AN4" s="156">
        <v>16</v>
      </c>
      <c r="AO4" s="156">
        <v>17</v>
      </c>
      <c r="AP4" s="156">
        <v>18</v>
      </c>
      <c r="AQ4" s="156">
        <v>19</v>
      </c>
      <c r="AR4" s="156">
        <v>20</v>
      </c>
      <c r="AS4" s="156">
        <v>21</v>
      </c>
      <c r="AT4" s="156">
        <v>22</v>
      </c>
      <c r="AU4" s="156">
        <v>23</v>
      </c>
      <c r="AV4" s="156">
        <v>24</v>
      </c>
      <c r="AW4" s="156">
        <v>25</v>
      </c>
      <c r="AX4" s="156"/>
      <c r="AY4" s="156"/>
      <c r="AZ4" s="156"/>
      <c r="BA4" s="156"/>
      <c r="BB4" s="156"/>
      <c r="BC4" s="156"/>
      <c r="BD4" s="156"/>
      <c r="BE4" s="156"/>
    </row>
    <row r="5" spans="1:57" ht="16.95" customHeight="1" x14ac:dyDescent="0.45">
      <c r="A5" s="123" t="s">
        <v>102</v>
      </c>
      <c r="B5" s="119" t="s">
        <v>30</v>
      </c>
      <c r="C5" s="119" t="s">
        <v>31</v>
      </c>
      <c r="D5" s="119" t="s">
        <v>32</v>
      </c>
      <c r="E5" s="119" t="s">
        <v>33</v>
      </c>
      <c r="F5" s="119" t="s">
        <v>34</v>
      </c>
      <c r="G5" s="119" t="s">
        <v>35</v>
      </c>
      <c r="H5" s="119" t="s">
        <v>36</v>
      </c>
      <c r="I5" s="119" t="s">
        <v>37</v>
      </c>
      <c r="J5" s="120" t="s">
        <v>38</v>
      </c>
      <c r="K5" s="121" t="s">
        <v>39</v>
      </c>
      <c r="L5" s="121" t="s">
        <v>40</v>
      </c>
      <c r="M5" s="121" t="s">
        <v>41</v>
      </c>
      <c r="N5" s="121" t="s">
        <v>42</v>
      </c>
      <c r="O5" s="121" t="s">
        <v>43</v>
      </c>
      <c r="P5" s="121" t="s">
        <v>44</v>
      </c>
      <c r="Q5" s="121" t="s">
        <v>45</v>
      </c>
      <c r="R5" s="122" t="s">
        <v>104</v>
      </c>
      <c r="S5" s="122" t="s">
        <v>105</v>
      </c>
      <c r="T5" s="122">
        <v>13</v>
      </c>
      <c r="U5" s="122">
        <v>14</v>
      </c>
      <c r="V5" s="122">
        <v>15</v>
      </c>
      <c r="W5" s="122">
        <v>16</v>
      </c>
      <c r="X5" s="122">
        <v>17</v>
      </c>
      <c r="Y5" s="122">
        <v>18</v>
      </c>
      <c r="Z5" s="122">
        <v>19</v>
      </c>
      <c r="AA5" s="122">
        <v>20</v>
      </c>
      <c r="AB5" s="122">
        <v>21</v>
      </c>
      <c r="AC5" s="122">
        <v>22</v>
      </c>
      <c r="AD5" s="122">
        <v>23</v>
      </c>
      <c r="AE5" s="122">
        <v>24</v>
      </c>
      <c r="AF5" s="122">
        <v>25</v>
      </c>
      <c r="AG5" s="122">
        <v>26</v>
      </c>
      <c r="AH5" s="122">
        <v>27</v>
      </c>
      <c r="AI5" s="122">
        <v>28</v>
      </c>
      <c r="AJ5" s="122">
        <v>29</v>
      </c>
      <c r="AK5" s="122">
        <v>30</v>
      </c>
      <c r="AL5" s="122">
        <v>31</v>
      </c>
      <c r="AM5" s="122">
        <v>32</v>
      </c>
      <c r="AN5" s="122">
        <v>33</v>
      </c>
      <c r="AO5" s="122">
        <v>34</v>
      </c>
      <c r="AP5" s="122">
        <v>35</v>
      </c>
      <c r="AQ5" s="122">
        <v>36</v>
      </c>
      <c r="AR5" s="122">
        <v>37</v>
      </c>
      <c r="AS5" s="122">
        <v>38</v>
      </c>
      <c r="AT5" s="122">
        <v>39</v>
      </c>
      <c r="AU5" s="122">
        <v>40</v>
      </c>
      <c r="AV5" s="122">
        <v>41</v>
      </c>
      <c r="AW5" s="122">
        <v>42</v>
      </c>
      <c r="AX5" s="122"/>
      <c r="AY5" s="122"/>
      <c r="AZ5" s="122"/>
      <c r="BA5" s="122"/>
      <c r="BB5" s="122"/>
      <c r="BC5" s="122"/>
      <c r="BD5" s="122"/>
      <c r="BE5" s="122"/>
    </row>
    <row r="6" spans="1:57" ht="7.95" customHeight="1" x14ac:dyDescent="0.45">
      <c r="A6" s="123"/>
      <c r="B6" s="119"/>
      <c r="C6" s="119"/>
      <c r="D6" s="119"/>
      <c r="E6" s="119"/>
      <c r="F6" s="119"/>
      <c r="G6" s="119"/>
      <c r="H6" s="119"/>
      <c r="I6" s="119"/>
      <c r="J6" s="120"/>
      <c r="K6" s="121"/>
      <c r="L6" s="121"/>
      <c r="M6" s="121"/>
      <c r="N6" s="121"/>
      <c r="O6" s="121"/>
      <c r="P6" s="121"/>
      <c r="Q6" s="121"/>
      <c r="R6" s="122"/>
      <c r="S6" s="122"/>
      <c r="T6" s="122"/>
    </row>
    <row r="7" spans="1:57" ht="16.95" customHeight="1" x14ac:dyDescent="0.45">
      <c r="A7" s="158" t="s">
        <v>46</v>
      </c>
      <c r="B7" s="109">
        <v>6515</v>
      </c>
      <c r="C7" s="109">
        <v>5268</v>
      </c>
      <c r="D7" s="109">
        <v>5137</v>
      </c>
      <c r="E7" s="109">
        <v>3895</v>
      </c>
      <c r="F7" s="109">
        <v>3839</v>
      </c>
      <c r="G7" s="109">
        <v>3238</v>
      </c>
      <c r="H7" s="109">
        <v>2703</v>
      </c>
      <c r="I7" s="109">
        <v>3423</v>
      </c>
      <c r="J7" s="109">
        <v>3365</v>
      </c>
      <c r="K7" s="109">
        <v>3110</v>
      </c>
      <c r="L7" s="109">
        <v>3188</v>
      </c>
      <c r="M7" s="109">
        <v>3640</v>
      </c>
      <c r="N7" s="109">
        <v>3811</v>
      </c>
      <c r="O7" s="109">
        <v>2994</v>
      </c>
      <c r="P7" s="109">
        <v>3107</v>
      </c>
      <c r="Q7" s="109">
        <v>3010</v>
      </c>
      <c r="R7" s="109">
        <v>2558</v>
      </c>
      <c r="S7" s="109">
        <v>2731.81</v>
      </c>
      <c r="T7" s="109">
        <v>2789</v>
      </c>
      <c r="U7" s="109">
        <v>3170</v>
      </c>
      <c r="V7" s="109">
        <v>2952</v>
      </c>
      <c r="W7" s="1">
        <v>3134</v>
      </c>
      <c r="X7" s="109">
        <v>4324.18</v>
      </c>
      <c r="Y7" s="109">
        <v>3528.51</v>
      </c>
    </row>
    <row r="8" spans="1:57" ht="16.8" hidden="1" x14ac:dyDescent="0.45">
      <c r="A8" s="123" t="s">
        <v>54</v>
      </c>
      <c r="B8" s="109"/>
      <c r="C8" s="109"/>
      <c r="D8" s="109"/>
      <c r="E8" s="109"/>
      <c r="F8" s="109"/>
      <c r="G8" s="109">
        <f>G7</f>
        <v>3238</v>
      </c>
      <c r="H8" s="109">
        <v>3031</v>
      </c>
      <c r="I8" s="109">
        <f>I7</f>
        <v>3423</v>
      </c>
      <c r="J8" s="109">
        <v>3343</v>
      </c>
      <c r="K8" s="109">
        <f t="shared" ref="K8:P8" si="0">K9</f>
        <v>3378.8266209205099</v>
      </c>
      <c r="L8" s="109">
        <f t="shared" si="0"/>
        <v>3414.9800657643591</v>
      </c>
      <c r="M8" s="109">
        <f t="shared" si="0"/>
        <v>3451.5203524680373</v>
      </c>
      <c r="N8" s="109">
        <f t="shared" si="0"/>
        <v>3488.4516202394452</v>
      </c>
      <c r="O8" s="109">
        <f t="shared" si="0"/>
        <v>3525.7780525760072</v>
      </c>
      <c r="P8" s="109">
        <f t="shared" si="0"/>
        <v>3563.5038777385703</v>
      </c>
      <c r="Q8" s="109"/>
      <c r="R8" s="109"/>
      <c r="S8" s="109"/>
    </row>
    <row r="9" spans="1:57" ht="14.25" hidden="1" customHeight="1" x14ac:dyDescent="0.45">
      <c r="A9" s="123" t="s">
        <v>100</v>
      </c>
      <c r="B9" s="109"/>
      <c r="C9" s="109"/>
      <c r="D9" s="109"/>
      <c r="E9" s="109"/>
      <c r="F9" s="109"/>
      <c r="G9" s="109">
        <f>G7</f>
        <v>3238</v>
      </c>
      <c r="H9" s="109">
        <f t="shared" ref="H9:S9" si="1">G9*1.0107</f>
        <v>3272.6465999999996</v>
      </c>
      <c r="I9" s="109">
        <f t="shared" si="1"/>
        <v>3307.6639186199995</v>
      </c>
      <c r="J9" s="109">
        <f t="shared" si="1"/>
        <v>3343.0559225492334</v>
      </c>
      <c r="K9" s="109">
        <f t="shared" si="1"/>
        <v>3378.8266209205099</v>
      </c>
      <c r="L9" s="109">
        <f t="shared" si="1"/>
        <v>3414.9800657643591</v>
      </c>
      <c r="M9" s="109">
        <f t="shared" si="1"/>
        <v>3451.5203524680373</v>
      </c>
      <c r="N9" s="109">
        <f t="shared" si="1"/>
        <v>3488.4516202394452</v>
      </c>
      <c r="O9" s="109">
        <f t="shared" si="1"/>
        <v>3525.7780525760072</v>
      </c>
      <c r="P9" s="109">
        <f t="shared" si="1"/>
        <v>3563.5038777385703</v>
      </c>
      <c r="Q9" s="109">
        <f t="shared" si="1"/>
        <v>3601.6333692303729</v>
      </c>
      <c r="R9" s="109">
        <f t="shared" si="1"/>
        <v>3640.1708462811375</v>
      </c>
      <c r="S9" s="109">
        <f t="shared" si="1"/>
        <v>3679.1206743363455</v>
      </c>
    </row>
    <row r="10" spans="1:57" ht="16.8" hidden="1" x14ac:dyDescent="0.45">
      <c r="A10" s="123" t="s">
        <v>93</v>
      </c>
      <c r="B10" s="109"/>
      <c r="C10" s="109"/>
      <c r="D10" s="109"/>
      <c r="E10" s="109"/>
      <c r="F10" s="109"/>
      <c r="G10" s="109">
        <f>G8</f>
        <v>3238</v>
      </c>
      <c r="H10" s="109">
        <f t="shared" ref="H10:Q10" si="2">G10*1.0107</f>
        <v>3272.6465999999996</v>
      </c>
      <c r="I10" s="109">
        <f t="shared" si="2"/>
        <v>3307.6639186199995</v>
      </c>
      <c r="J10" s="109">
        <f t="shared" si="2"/>
        <v>3343.0559225492334</v>
      </c>
      <c r="K10" s="109">
        <f t="shared" si="2"/>
        <v>3378.8266209205099</v>
      </c>
      <c r="L10" s="109">
        <f t="shared" si="2"/>
        <v>3414.9800657643591</v>
      </c>
      <c r="M10" s="109">
        <f t="shared" si="2"/>
        <v>3451.5203524680373</v>
      </c>
      <c r="N10" s="109">
        <f t="shared" si="2"/>
        <v>3488.4516202394452</v>
      </c>
      <c r="O10" s="109">
        <f t="shared" si="2"/>
        <v>3525.7780525760072</v>
      </c>
      <c r="P10" s="109">
        <f t="shared" si="2"/>
        <v>3563.5038777385703</v>
      </c>
      <c r="Q10" s="109">
        <f t="shared" si="2"/>
        <v>3601.6333692303729</v>
      </c>
      <c r="R10" s="109"/>
      <c r="S10" s="109"/>
    </row>
    <row r="11" spans="1:57" ht="7.95" customHeight="1" x14ac:dyDescent="0.45">
      <c r="A11" s="123"/>
      <c r="B11" s="109"/>
      <c r="C11" s="109"/>
      <c r="D11" s="109"/>
      <c r="E11" s="109"/>
      <c r="F11" s="109"/>
      <c r="G11" s="109"/>
      <c r="H11" s="109"/>
      <c r="I11" s="109"/>
      <c r="J11" s="109"/>
      <c r="K11" s="109"/>
      <c r="L11" s="109"/>
      <c r="M11" s="109"/>
      <c r="N11" s="109"/>
      <c r="O11" s="109"/>
      <c r="P11" s="109"/>
      <c r="Q11" s="109"/>
      <c r="R11" s="109"/>
      <c r="S11" s="109"/>
    </row>
    <row r="12" spans="1:57" ht="16.95" customHeight="1" x14ac:dyDescent="0.45">
      <c r="A12" s="174" t="s">
        <v>155</v>
      </c>
      <c r="B12" s="109"/>
      <c r="C12" s="109"/>
      <c r="D12" s="109"/>
      <c r="E12" s="109"/>
      <c r="F12" s="109">
        <f>0.8*(F3)+3326.7</f>
        <v>3327.5</v>
      </c>
      <c r="G12" s="109">
        <f t="shared" ref="G12:AW12" si="3">0.8*(G3)+3326.7</f>
        <v>3328.2999999999997</v>
      </c>
      <c r="H12" s="109">
        <f t="shared" si="3"/>
        <v>3329.1</v>
      </c>
      <c r="I12" s="109">
        <f t="shared" si="3"/>
        <v>3329.8999999999996</v>
      </c>
      <c r="J12" s="109">
        <f t="shared" si="3"/>
        <v>3330.7</v>
      </c>
      <c r="K12" s="109">
        <f t="shared" si="3"/>
        <v>3331.5</v>
      </c>
      <c r="L12" s="109">
        <f t="shared" si="3"/>
        <v>3332.2999999999997</v>
      </c>
      <c r="M12" s="109">
        <f t="shared" si="3"/>
        <v>3333.1</v>
      </c>
      <c r="N12" s="109">
        <f t="shared" si="3"/>
        <v>3333.8999999999996</v>
      </c>
      <c r="O12" s="109">
        <f t="shared" si="3"/>
        <v>3334.7</v>
      </c>
      <c r="P12" s="109">
        <f t="shared" si="3"/>
        <v>3335.5</v>
      </c>
      <c r="Q12" s="109">
        <f>0.8*(Q3)+3326.7</f>
        <v>3336.2999999999997</v>
      </c>
      <c r="R12" s="109">
        <f t="shared" si="3"/>
        <v>3337.1</v>
      </c>
      <c r="S12" s="109">
        <f t="shared" si="3"/>
        <v>3337.8999999999996</v>
      </c>
      <c r="T12" s="109">
        <f t="shared" si="3"/>
        <v>3338.7</v>
      </c>
      <c r="U12" s="109">
        <f t="shared" si="3"/>
        <v>3339.5</v>
      </c>
      <c r="V12" s="109">
        <f t="shared" si="3"/>
        <v>3340.2999999999997</v>
      </c>
      <c r="W12" s="109">
        <f t="shared" si="3"/>
        <v>3341.1</v>
      </c>
      <c r="X12" s="109">
        <f t="shared" si="3"/>
        <v>3341.8999999999996</v>
      </c>
      <c r="Y12" s="109">
        <f t="shared" si="3"/>
        <v>3342.7</v>
      </c>
      <c r="Z12" s="109">
        <f t="shared" si="3"/>
        <v>3343.5</v>
      </c>
      <c r="AA12" s="109">
        <f t="shared" si="3"/>
        <v>3344.2999999999997</v>
      </c>
      <c r="AB12" s="109">
        <f t="shared" si="3"/>
        <v>3345.1</v>
      </c>
      <c r="AC12" s="109">
        <f t="shared" si="3"/>
        <v>3345.8999999999996</v>
      </c>
      <c r="AD12" s="109">
        <f t="shared" si="3"/>
        <v>3346.7</v>
      </c>
      <c r="AE12" s="109">
        <f t="shared" si="3"/>
        <v>3347.5</v>
      </c>
      <c r="AF12" s="109">
        <f t="shared" si="3"/>
        <v>3348.2999999999997</v>
      </c>
      <c r="AG12" s="109">
        <f t="shared" si="3"/>
        <v>3349.1</v>
      </c>
      <c r="AH12" s="109">
        <f t="shared" si="3"/>
        <v>3349.8999999999996</v>
      </c>
      <c r="AI12" s="109">
        <f t="shared" si="3"/>
        <v>3350.7</v>
      </c>
      <c r="AJ12" s="109">
        <f t="shared" si="3"/>
        <v>3351.5</v>
      </c>
      <c r="AK12" s="109">
        <f t="shared" si="3"/>
        <v>3352.2999999999997</v>
      </c>
      <c r="AL12" s="109">
        <f t="shared" si="3"/>
        <v>3353.1</v>
      </c>
      <c r="AM12" s="109">
        <f t="shared" si="3"/>
        <v>3353.8999999999996</v>
      </c>
      <c r="AN12" s="109">
        <f t="shared" si="3"/>
        <v>3354.7</v>
      </c>
      <c r="AO12" s="109">
        <f t="shared" si="3"/>
        <v>3355.5</v>
      </c>
      <c r="AP12" s="109">
        <f t="shared" si="3"/>
        <v>3356.2999999999997</v>
      </c>
      <c r="AQ12" s="109">
        <f t="shared" si="3"/>
        <v>3357.1</v>
      </c>
      <c r="AR12" s="109">
        <f t="shared" si="3"/>
        <v>3357.8999999999996</v>
      </c>
      <c r="AS12" s="109">
        <f t="shared" si="3"/>
        <v>3358.7</v>
      </c>
      <c r="AT12" s="109">
        <f t="shared" si="3"/>
        <v>3359.5</v>
      </c>
      <c r="AU12" s="109">
        <f t="shared" si="3"/>
        <v>3360.2999999999997</v>
      </c>
      <c r="AV12" s="109">
        <f t="shared" si="3"/>
        <v>3361.1</v>
      </c>
      <c r="AW12" s="109">
        <f t="shared" si="3"/>
        <v>3361.8999999999996</v>
      </c>
      <c r="AX12" s="109"/>
      <c r="AY12" s="109"/>
      <c r="AZ12" s="109"/>
      <c r="BA12" s="109"/>
      <c r="BB12" s="109"/>
      <c r="BC12" s="109"/>
      <c r="BD12" s="109"/>
      <c r="BE12" s="109"/>
    </row>
    <row r="13" spans="1:57" ht="10.95" customHeight="1" x14ac:dyDescent="0.45">
      <c r="A13" s="157"/>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row>
    <row r="14" spans="1:57" ht="16.95" customHeight="1" x14ac:dyDescent="0.45">
      <c r="A14" s="177" t="s">
        <v>161</v>
      </c>
      <c r="B14" s="20"/>
      <c r="C14" s="21"/>
      <c r="D14" s="21"/>
      <c r="E14" s="21"/>
      <c r="F14" s="21"/>
      <c r="G14" s="21"/>
      <c r="H14" s="21"/>
      <c r="I14" s="21"/>
      <c r="J14" s="21"/>
      <c r="K14" s="48"/>
      <c r="L14" s="48"/>
      <c r="M14" s="48"/>
      <c r="N14" s="48"/>
      <c r="O14" s="48"/>
      <c r="P14" s="48"/>
      <c r="Q14" s="48"/>
      <c r="R14" s="3"/>
      <c r="S14" s="3"/>
      <c r="X14" s="175">
        <f>X7</f>
        <v>4324.18</v>
      </c>
      <c r="Y14" s="175">
        <f>(0.8*Y4)+X14</f>
        <v>4324.9800000000005</v>
      </c>
      <c r="Z14" s="175">
        <f t="shared" ref="Z14:AW14" si="4">(0.8*Z4)+Y14</f>
        <v>4326.5800000000008</v>
      </c>
      <c r="AA14" s="175">
        <f t="shared" si="4"/>
        <v>4328.9800000000005</v>
      </c>
      <c r="AB14" s="175">
        <f t="shared" si="4"/>
        <v>4332.18</v>
      </c>
      <c r="AC14" s="175">
        <f t="shared" si="4"/>
        <v>4336.18</v>
      </c>
      <c r="AD14" s="175">
        <f t="shared" si="4"/>
        <v>4340.9800000000005</v>
      </c>
      <c r="AE14" s="175">
        <f t="shared" si="4"/>
        <v>4346.5800000000008</v>
      </c>
      <c r="AF14" s="175">
        <f t="shared" si="4"/>
        <v>4352.9800000000005</v>
      </c>
      <c r="AG14" s="175">
        <f t="shared" si="4"/>
        <v>4360.18</v>
      </c>
      <c r="AH14" s="175">
        <f t="shared" si="4"/>
        <v>4368.18</v>
      </c>
      <c r="AI14" s="175">
        <f t="shared" si="4"/>
        <v>4376.9800000000005</v>
      </c>
      <c r="AJ14" s="175">
        <f t="shared" si="4"/>
        <v>4386.5800000000008</v>
      </c>
      <c r="AK14" s="175">
        <f t="shared" si="4"/>
        <v>4396.9800000000005</v>
      </c>
      <c r="AL14" s="175">
        <f t="shared" si="4"/>
        <v>4408.18</v>
      </c>
      <c r="AM14" s="175">
        <f t="shared" si="4"/>
        <v>4420.18</v>
      </c>
      <c r="AN14" s="175">
        <f t="shared" si="4"/>
        <v>4432.9800000000005</v>
      </c>
      <c r="AO14" s="175">
        <f t="shared" si="4"/>
        <v>4446.5800000000008</v>
      </c>
      <c r="AP14" s="175">
        <f t="shared" si="4"/>
        <v>4460.9800000000005</v>
      </c>
      <c r="AQ14" s="175">
        <f t="shared" si="4"/>
        <v>4476.18</v>
      </c>
      <c r="AR14" s="175">
        <f t="shared" si="4"/>
        <v>4492.18</v>
      </c>
      <c r="AS14" s="175">
        <f t="shared" si="4"/>
        <v>4508.9800000000005</v>
      </c>
      <c r="AT14" s="175">
        <f t="shared" si="4"/>
        <v>4526.5800000000008</v>
      </c>
      <c r="AU14" s="175">
        <f t="shared" si="4"/>
        <v>4544.9800000000005</v>
      </c>
      <c r="AV14" s="175">
        <f t="shared" si="4"/>
        <v>4564.18</v>
      </c>
      <c r="AW14" s="175">
        <f t="shared" si="4"/>
        <v>4584.18</v>
      </c>
      <c r="AX14" s="175"/>
      <c r="AY14" s="175"/>
      <c r="AZ14" s="175"/>
      <c r="BA14" s="175"/>
      <c r="BB14" s="175"/>
      <c r="BC14" s="175"/>
      <c r="BD14" s="175"/>
      <c r="BE14" s="175"/>
    </row>
    <row r="15" spans="1:57" ht="16.95" customHeight="1" x14ac:dyDescent="0.45">
      <c r="B15" s="13"/>
      <c r="C15" s="15"/>
      <c r="D15" s="15"/>
      <c r="E15" s="15"/>
      <c r="F15" s="15"/>
      <c r="G15" s="15"/>
      <c r="H15" s="15"/>
      <c r="I15" s="15"/>
      <c r="J15" s="15"/>
      <c r="K15" s="46"/>
      <c r="L15" s="46"/>
      <c r="V15" s="170"/>
    </row>
    <row r="16" spans="1:57" ht="16.95" customHeight="1" x14ac:dyDescent="0.45">
      <c r="B16" s="13"/>
      <c r="C16" s="13"/>
      <c r="D16" s="13"/>
      <c r="E16" s="13"/>
      <c r="F16" s="13"/>
      <c r="G16" s="13"/>
      <c r="J16" s="26"/>
      <c r="M16" s="49" t="s">
        <v>16</v>
      </c>
      <c r="N16" s="88">
        <v>2008</v>
      </c>
      <c r="O16" s="88">
        <v>2009</v>
      </c>
      <c r="P16" s="88">
        <v>2010</v>
      </c>
      <c r="Q16" s="88">
        <v>2011</v>
      </c>
      <c r="R16" s="88">
        <v>2012</v>
      </c>
      <c r="S16" s="88">
        <v>2013</v>
      </c>
      <c r="T16" s="88">
        <v>2014</v>
      </c>
      <c r="U16" s="88">
        <v>2015</v>
      </c>
      <c r="V16" s="88">
        <v>2016</v>
      </c>
      <c r="W16" s="88">
        <v>2017</v>
      </c>
      <c r="X16" s="88">
        <v>2018</v>
      </c>
    </row>
    <row r="17" spans="2:24" ht="16.95" customHeight="1" x14ac:dyDescent="0.4">
      <c r="B17" s="13"/>
      <c r="C17" s="13"/>
      <c r="D17" s="13"/>
      <c r="E17" s="13"/>
      <c r="F17" s="13"/>
      <c r="G17" s="13"/>
      <c r="J17" s="26"/>
      <c r="M17" s="27" t="s">
        <v>14</v>
      </c>
      <c r="N17" s="1">
        <v>0</v>
      </c>
      <c r="O17" s="97">
        <v>0</v>
      </c>
      <c r="P17" s="97">
        <v>0</v>
      </c>
      <c r="Q17" s="97">
        <v>0</v>
      </c>
      <c r="R17" s="97">
        <v>3</v>
      </c>
      <c r="S17" s="97">
        <v>2</v>
      </c>
      <c r="T17" s="97">
        <v>2</v>
      </c>
      <c r="U17" s="97">
        <v>0</v>
      </c>
      <c r="V17" s="54">
        <v>27</v>
      </c>
      <c r="W17" s="97">
        <v>132</v>
      </c>
      <c r="X17" s="97">
        <v>52</v>
      </c>
    </row>
    <row r="18" spans="2:24" ht="16.95" customHeight="1" x14ac:dyDescent="0.4">
      <c r="B18" s="13"/>
      <c r="C18" s="13"/>
      <c r="D18" s="13"/>
      <c r="E18" s="13"/>
      <c r="F18" s="13"/>
      <c r="G18" s="13"/>
      <c r="J18" s="26"/>
      <c r="M18" s="27" t="s">
        <v>15</v>
      </c>
      <c r="N18" s="1">
        <v>73</v>
      </c>
      <c r="O18" s="97">
        <v>69</v>
      </c>
      <c r="P18" s="97">
        <v>61</v>
      </c>
      <c r="Q18" s="97">
        <v>51</v>
      </c>
      <c r="R18" s="97">
        <v>80</v>
      </c>
      <c r="S18" s="97">
        <v>97</v>
      </c>
      <c r="T18" s="97">
        <v>53</v>
      </c>
      <c r="U18" s="97">
        <v>139</v>
      </c>
      <c r="V18" s="54">
        <v>215</v>
      </c>
      <c r="W18" s="97">
        <v>133</v>
      </c>
      <c r="X18" s="97">
        <v>109</v>
      </c>
    </row>
    <row r="19" spans="2:24" ht="16.95" customHeight="1" x14ac:dyDescent="0.4">
      <c r="J19" s="26"/>
      <c r="M19" s="27" t="s">
        <v>124</v>
      </c>
      <c r="N19" s="19">
        <v>13435</v>
      </c>
      <c r="O19" s="96">
        <v>14205</v>
      </c>
      <c r="P19" s="96">
        <v>13057</v>
      </c>
      <c r="Q19" s="96">
        <v>12563</v>
      </c>
      <c r="R19" s="96">
        <v>12285</v>
      </c>
      <c r="S19" s="96">
        <v>12231</v>
      </c>
      <c r="T19" s="96">
        <v>12069</v>
      </c>
      <c r="U19" s="96">
        <v>12080</v>
      </c>
      <c r="V19" s="96">
        <v>13606</v>
      </c>
      <c r="W19" s="96">
        <v>13317</v>
      </c>
      <c r="X19" s="96">
        <v>13087</v>
      </c>
    </row>
    <row r="20" spans="2:24" ht="16.95" customHeight="1" thickBot="1" x14ac:dyDescent="0.45">
      <c r="J20" s="26"/>
      <c r="M20" s="27" t="s">
        <v>27</v>
      </c>
      <c r="N20" s="86">
        <f>SUM(N17:N19)</f>
        <v>13508</v>
      </c>
      <c r="O20" s="86">
        <f>SUM(O17:O19)</f>
        <v>14274</v>
      </c>
      <c r="P20" s="86">
        <f>SUM(P17:P19)</f>
        <v>13118</v>
      </c>
      <c r="Q20" s="86">
        <f t="shared" ref="Q20:T20" si="5">SUM(Q17:Q19)</f>
        <v>12614</v>
      </c>
      <c r="R20" s="86">
        <f t="shared" si="5"/>
        <v>12368</v>
      </c>
      <c r="S20" s="86">
        <f t="shared" si="5"/>
        <v>12330</v>
      </c>
      <c r="T20" s="86">
        <f t="shared" si="5"/>
        <v>12124</v>
      </c>
      <c r="U20" s="86">
        <v>12219</v>
      </c>
      <c r="V20" s="86">
        <f>SUM(V17:V19)</f>
        <v>13848</v>
      </c>
      <c r="W20" s="86">
        <f>SUM(W17:W19)</f>
        <v>13582</v>
      </c>
      <c r="X20" s="86">
        <f>SUM(X17:X19)</f>
        <v>13248</v>
      </c>
    </row>
    <row r="21" spans="2:24" ht="16.95" customHeight="1" thickTop="1" x14ac:dyDescent="0.4">
      <c r="J21" s="26"/>
      <c r="M21" s="28"/>
      <c r="N21" s="1"/>
      <c r="O21" s="1"/>
      <c r="P21" s="1"/>
      <c r="Q21"/>
      <c r="R21"/>
      <c r="S21"/>
      <c r="T21"/>
      <c r="U21"/>
      <c r="V21"/>
    </row>
    <row r="22" spans="2:24" ht="16.95" customHeight="1" x14ac:dyDescent="0.4">
      <c r="J22" s="26"/>
      <c r="M22" s="52"/>
      <c r="N22" s="1"/>
      <c r="O22" s="1"/>
      <c r="P22" s="1"/>
      <c r="Q22"/>
      <c r="R22"/>
      <c r="S22"/>
      <c r="T22"/>
      <c r="U22"/>
      <c r="V22"/>
    </row>
    <row r="23" spans="2:24" ht="16.95" customHeight="1" x14ac:dyDescent="0.45">
      <c r="J23" s="26"/>
      <c r="M23" s="49" t="s">
        <v>26</v>
      </c>
      <c r="N23" s="88">
        <v>2008</v>
      </c>
      <c r="O23" s="88">
        <v>2009</v>
      </c>
      <c r="P23" s="88">
        <v>2010</v>
      </c>
      <c r="Q23" s="88">
        <v>2011</v>
      </c>
      <c r="R23" s="88">
        <v>2012</v>
      </c>
      <c r="S23" s="88">
        <v>2013</v>
      </c>
      <c r="T23" s="88">
        <v>2014</v>
      </c>
      <c r="U23" s="88">
        <v>2015</v>
      </c>
      <c r="V23" s="88">
        <v>2016</v>
      </c>
      <c r="W23" s="88">
        <v>2017</v>
      </c>
      <c r="X23" s="88">
        <v>2018</v>
      </c>
    </row>
    <row r="24" spans="2:24" ht="16.95" customHeight="1" x14ac:dyDescent="0.4">
      <c r="J24" s="26"/>
      <c r="M24" s="27" t="s">
        <v>17</v>
      </c>
      <c r="N24" s="89">
        <v>270.625</v>
      </c>
      <c r="O24" s="89">
        <v>176.55500000000001</v>
      </c>
      <c r="P24" s="89">
        <v>190.22499999999999</v>
      </c>
      <c r="Q24" s="89">
        <v>113.95</v>
      </c>
      <c r="R24" s="4">
        <v>119.79</v>
      </c>
      <c r="S24" s="4">
        <v>176.1</v>
      </c>
      <c r="T24" s="4">
        <v>318.10000000000002</v>
      </c>
      <c r="U24" s="4">
        <v>458.07</v>
      </c>
      <c r="V24" s="4">
        <v>411.06</v>
      </c>
      <c r="W24" s="4">
        <v>255.11</v>
      </c>
      <c r="X24" s="4">
        <v>300.82</v>
      </c>
    </row>
    <row r="25" spans="2:24" ht="16.95" customHeight="1" x14ac:dyDescent="0.4">
      <c r="J25" s="26"/>
      <c r="M25" s="27" t="s">
        <v>18</v>
      </c>
      <c r="N25" s="89">
        <v>0</v>
      </c>
      <c r="O25" s="89">
        <v>0</v>
      </c>
      <c r="P25" s="89">
        <v>0</v>
      </c>
      <c r="Q25" s="89">
        <v>0</v>
      </c>
      <c r="R25" s="89">
        <v>0</v>
      </c>
      <c r="S25" s="89">
        <v>0</v>
      </c>
      <c r="T25" s="89">
        <v>0</v>
      </c>
      <c r="U25" s="89">
        <v>0</v>
      </c>
      <c r="V25" s="89">
        <v>0</v>
      </c>
      <c r="W25" s="89">
        <v>0</v>
      </c>
      <c r="X25" s="89">
        <v>0</v>
      </c>
    </row>
    <row r="26" spans="2:24" ht="16.95" customHeight="1" x14ac:dyDescent="0.4">
      <c r="J26" s="26"/>
      <c r="M26" s="27" t="s">
        <v>19</v>
      </c>
      <c r="N26" s="90">
        <v>10.888999999999999</v>
      </c>
      <c r="O26" s="14">
        <v>-52</v>
      </c>
      <c r="P26" s="14">
        <v>-29.626000000000001</v>
      </c>
      <c r="Q26" s="14">
        <v>-47.06</v>
      </c>
      <c r="R26" s="14">
        <v>-26.7</v>
      </c>
      <c r="S26" s="14">
        <v>-50.1</v>
      </c>
      <c r="T26" s="14">
        <v>-62.99</v>
      </c>
      <c r="U26" s="14">
        <v>-82.93</v>
      </c>
      <c r="V26" s="25">
        <v>-251.29</v>
      </c>
      <c r="W26" s="25">
        <v>-67.75</v>
      </c>
      <c r="X26" s="25">
        <v>-69.63</v>
      </c>
    </row>
    <row r="27" spans="2:24" ht="16.95" customHeight="1" x14ac:dyDescent="0.4">
      <c r="J27" s="26"/>
      <c r="M27" s="27" t="s">
        <v>24</v>
      </c>
      <c r="N27" s="89">
        <v>2002.704</v>
      </c>
      <c r="O27" s="89">
        <v>2041.643</v>
      </c>
      <c r="P27" s="89">
        <v>2239.8620000000001</v>
      </c>
      <c r="Q27" s="89">
        <v>2235.52</v>
      </c>
      <c r="R27" s="4">
        <v>2501.15</v>
      </c>
      <c r="S27" s="4">
        <v>2526.34</v>
      </c>
      <c r="T27" s="4">
        <v>2588.9699999999998</v>
      </c>
      <c r="U27" s="4">
        <v>2287.5500000000002</v>
      </c>
      <c r="V27" s="4">
        <v>2747.89</v>
      </c>
      <c r="W27" s="4">
        <v>3887.51</v>
      </c>
      <c r="X27" s="4">
        <v>3078.59</v>
      </c>
    </row>
    <row r="28" spans="2:24" ht="16.95" customHeight="1" x14ac:dyDescent="0.4">
      <c r="J28" s="26"/>
      <c r="M28" s="27" t="s">
        <v>20</v>
      </c>
      <c r="N28" s="89">
        <v>564.00699999999995</v>
      </c>
      <c r="O28" s="89">
        <v>836.75599999999997</v>
      </c>
      <c r="P28" s="89">
        <v>508.12200000000001</v>
      </c>
      <c r="Q28" s="89">
        <v>210.92</v>
      </c>
      <c r="R28" s="89">
        <v>117.9</v>
      </c>
      <c r="S28" s="89">
        <v>123.04</v>
      </c>
      <c r="T28" s="89">
        <v>304.73</v>
      </c>
      <c r="U28" s="89">
        <v>289.55</v>
      </c>
      <c r="V28" s="89">
        <v>242.53</v>
      </c>
      <c r="W28" s="89">
        <v>259.77999999999997</v>
      </c>
      <c r="X28" s="89">
        <v>263.55</v>
      </c>
    </row>
    <row r="29" spans="2:24" ht="16.95" customHeight="1" x14ac:dyDescent="0.4">
      <c r="J29" s="26"/>
      <c r="M29" s="27" t="s">
        <v>21</v>
      </c>
      <c r="N29" s="89">
        <v>33.118000000000002</v>
      </c>
      <c r="O29" s="89">
        <v>25</v>
      </c>
      <c r="P29" s="89">
        <v>12.605</v>
      </c>
      <c r="Q29" s="89">
        <v>4.74</v>
      </c>
      <c r="R29" s="89">
        <v>2.65</v>
      </c>
      <c r="S29" s="89">
        <v>2.06</v>
      </c>
      <c r="T29" s="89">
        <v>2.06</v>
      </c>
      <c r="U29" s="89">
        <v>3.94</v>
      </c>
      <c r="V29" s="89">
        <v>2.78</v>
      </c>
      <c r="W29" s="89">
        <v>4.45</v>
      </c>
      <c r="X29" s="89">
        <v>1.92</v>
      </c>
    </row>
    <row r="30" spans="2:24" ht="16.95" customHeight="1" x14ac:dyDescent="0.4">
      <c r="J30" s="26"/>
      <c r="M30" s="27" t="s">
        <v>22</v>
      </c>
      <c r="N30" s="89">
        <v>0</v>
      </c>
      <c r="O30" s="89">
        <v>0</v>
      </c>
      <c r="P30" s="89">
        <v>0</v>
      </c>
      <c r="Q30" s="89">
        <v>2</v>
      </c>
      <c r="R30" s="89">
        <v>0</v>
      </c>
      <c r="S30" s="89">
        <v>2.4</v>
      </c>
      <c r="T30" s="89">
        <v>9.7799999999999994</v>
      </c>
      <c r="U30" s="89">
        <v>1.8</v>
      </c>
      <c r="V30" s="89">
        <v>0</v>
      </c>
      <c r="W30" s="89">
        <v>0</v>
      </c>
      <c r="X30" s="89">
        <v>0</v>
      </c>
    </row>
    <row r="31" spans="2:24" ht="16.95" customHeight="1" x14ac:dyDescent="0.4">
      <c r="J31" s="26"/>
      <c r="M31" s="37" t="s">
        <v>23</v>
      </c>
      <c r="N31" s="89">
        <v>112.22</v>
      </c>
      <c r="O31" s="89">
        <v>78.944000000000003</v>
      </c>
      <c r="P31" s="89">
        <v>88.626000000000005</v>
      </c>
      <c r="Q31" s="89">
        <v>38.42</v>
      </c>
      <c r="R31" s="89">
        <v>17</v>
      </c>
      <c r="S31" s="89">
        <v>9.14</v>
      </c>
      <c r="T31" s="89">
        <v>9.3800000000000008</v>
      </c>
      <c r="U31" s="14">
        <v>-5.73</v>
      </c>
      <c r="V31" s="14">
        <v>-18.57</v>
      </c>
      <c r="W31" s="89">
        <v>-14.93</v>
      </c>
      <c r="X31" s="89">
        <v>-46.74</v>
      </c>
    </row>
    <row r="32" spans="2:24" ht="16.95" customHeight="1" thickBot="1" x14ac:dyDescent="0.45">
      <c r="J32" s="26"/>
      <c r="M32" s="52" t="s">
        <v>27</v>
      </c>
      <c r="N32" s="91">
        <f>SUM(N24:N31)</f>
        <v>2993.5629999999996</v>
      </c>
      <c r="O32" s="91">
        <f>SUM(O24:O31)</f>
        <v>3106.8979999999997</v>
      </c>
      <c r="P32" s="91">
        <f>SUM(P24:P31)</f>
        <v>3009.8140000000003</v>
      </c>
      <c r="Q32" s="151">
        <f t="shared" ref="Q32:R32" si="6">SUM(Q24:Q31)</f>
        <v>2558.4899999999998</v>
      </c>
      <c r="R32" s="151">
        <f t="shared" si="6"/>
        <v>2731.7900000000004</v>
      </c>
      <c r="S32" s="151">
        <v>2788.98</v>
      </c>
      <c r="T32" s="151">
        <f>SUM(T24:T31)</f>
        <v>3170.03</v>
      </c>
      <c r="U32" s="151">
        <v>2952.2500000000005</v>
      </c>
      <c r="V32" s="151">
        <f>SUM(V24:V31)</f>
        <v>3134.4</v>
      </c>
      <c r="W32" s="151">
        <f>SUM(W24:W31)</f>
        <v>4324.17</v>
      </c>
      <c r="X32" s="151">
        <f>SUM(X24:X31)</f>
        <v>3528.5100000000007</v>
      </c>
    </row>
    <row r="33" spans="2:26" ht="16.95" customHeight="1" thickTop="1" x14ac:dyDescent="0.45">
      <c r="J33" s="26"/>
      <c r="M33" s="56" t="s">
        <v>88</v>
      </c>
      <c r="N33" s="57"/>
      <c r="O33" s="57">
        <f>(O32-N32)/N32</f>
        <v>3.7859567344999935E-2</v>
      </c>
      <c r="P33" s="57">
        <f t="shared" ref="P33:X33" si="7">(P32-O32)/O32</f>
        <v>-3.1247887764580422E-2</v>
      </c>
      <c r="Q33" s="57">
        <f t="shared" si="7"/>
        <v>-0.14995079430157493</v>
      </c>
      <c r="R33" s="57">
        <f t="shared" si="7"/>
        <v>6.7735265723141633E-2</v>
      </c>
      <c r="S33" s="57">
        <f t="shared" si="7"/>
        <v>2.0934991342672602E-2</v>
      </c>
      <c r="T33" s="57">
        <f t="shared" si="7"/>
        <v>0.13662701059168592</v>
      </c>
      <c r="U33" s="57">
        <f t="shared" si="7"/>
        <v>-6.8699665302851945E-2</v>
      </c>
      <c r="V33" s="57">
        <f t="shared" si="7"/>
        <v>6.1698704378016632E-2</v>
      </c>
      <c r="W33" s="57">
        <f t="shared" si="7"/>
        <v>0.37958460949464012</v>
      </c>
      <c r="X33" s="57">
        <f t="shared" si="7"/>
        <v>-0.18400294160497838</v>
      </c>
    </row>
    <row r="34" spans="2:26" ht="16.95" customHeight="1" x14ac:dyDescent="0.45">
      <c r="L34" s="56"/>
      <c r="M34" s="57"/>
      <c r="N34" s="171" t="s">
        <v>147</v>
      </c>
      <c r="O34" s="84"/>
      <c r="R34" s="26"/>
      <c r="S34" s="26"/>
      <c r="T34" s="26"/>
    </row>
    <row r="35" spans="2:26" ht="16.95" customHeight="1" x14ac:dyDescent="0.45">
      <c r="P35" s="83"/>
    </row>
    <row r="36" spans="2:26" ht="16.95" customHeight="1" x14ac:dyDescent="0.4">
      <c r="G36" s="234" t="s">
        <v>231</v>
      </c>
      <c r="H36" s="234"/>
      <c r="I36" s="234"/>
      <c r="J36" s="234"/>
      <c r="K36" s="234"/>
      <c r="L36" s="234"/>
      <c r="M36" s="234"/>
      <c r="N36" s="234"/>
      <c r="O36" s="234"/>
      <c r="P36" s="234"/>
      <c r="Q36" s="234"/>
      <c r="R36" s="234"/>
      <c r="S36" s="234"/>
      <c r="T36" s="234"/>
      <c r="U36" s="234"/>
    </row>
    <row r="37" spans="2:26" ht="16.95" customHeight="1" x14ac:dyDescent="0.4">
      <c r="G37" s="234"/>
      <c r="H37" s="234"/>
      <c r="I37" s="234"/>
      <c r="J37" s="234"/>
      <c r="K37" s="234"/>
      <c r="L37" s="234"/>
      <c r="M37" s="234"/>
      <c r="N37" s="234"/>
      <c r="O37" s="234"/>
      <c r="P37" s="234"/>
      <c r="Q37" s="234"/>
      <c r="R37" s="234"/>
      <c r="S37" s="234"/>
      <c r="T37" s="234"/>
      <c r="U37" s="234"/>
    </row>
    <row r="38" spans="2:26" ht="16.95" customHeight="1" x14ac:dyDescent="0.4">
      <c r="B38" s="16"/>
      <c r="C38" s="16"/>
      <c r="D38" s="16"/>
      <c r="E38" s="16"/>
      <c r="F38" s="16"/>
      <c r="G38" s="234" t="s">
        <v>131</v>
      </c>
      <c r="H38" s="234"/>
      <c r="I38" s="234"/>
      <c r="J38" s="234"/>
      <c r="K38" s="234"/>
      <c r="L38" s="234"/>
      <c r="M38" s="234"/>
      <c r="N38" s="234"/>
      <c r="O38" s="234"/>
      <c r="P38" s="234"/>
      <c r="Q38" s="234"/>
      <c r="R38" s="234"/>
      <c r="S38" s="234"/>
      <c r="T38" s="234"/>
      <c r="U38" s="234"/>
    </row>
    <row r="39" spans="2:26" ht="16.95" customHeight="1" x14ac:dyDescent="0.4">
      <c r="B39" s="22"/>
      <c r="C39" s="23"/>
      <c r="D39" s="22"/>
      <c r="E39" s="22"/>
      <c r="F39" s="22"/>
      <c r="G39" s="234" t="s">
        <v>244</v>
      </c>
      <c r="H39" s="234"/>
      <c r="I39" s="234"/>
      <c r="J39" s="234"/>
      <c r="K39" s="234"/>
      <c r="L39" s="234"/>
      <c r="M39" s="234"/>
      <c r="N39" s="234"/>
      <c r="O39" s="234"/>
      <c r="P39" s="234"/>
      <c r="Q39" s="234"/>
      <c r="R39" s="234"/>
      <c r="S39" s="234"/>
      <c r="T39" s="234"/>
      <c r="U39" s="234"/>
    </row>
    <row r="40" spans="2:26" ht="16.2" customHeight="1" x14ac:dyDescent="0.4">
      <c r="B40" s="23"/>
      <c r="C40" s="19"/>
      <c r="D40" s="19"/>
      <c r="E40" s="19"/>
      <c r="F40" s="19"/>
      <c r="H40" s="183"/>
      <c r="I40" s="183"/>
      <c r="J40" s="183"/>
      <c r="K40" s="183"/>
      <c r="L40" s="183"/>
      <c r="M40" s="183"/>
      <c r="N40" s="183"/>
      <c r="O40" s="183"/>
      <c r="P40" s="183"/>
      <c r="Q40" s="183"/>
      <c r="R40" s="183"/>
      <c r="S40" s="183"/>
      <c r="T40" s="183"/>
      <c r="U40" s="183"/>
      <c r="Z40" s="155"/>
    </row>
    <row r="41" spans="2:26" ht="16.2" customHeight="1" x14ac:dyDescent="0.4">
      <c r="G41" s="186"/>
      <c r="H41" s="186"/>
      <c r="I41" s="186"/>
      <c r="J41" s="186"/>
      <c r="K41" s="186"/>
      <c r="L41" s="186"/>
      <c r="M41" s="186"/>
      <c r="N41" s="186"/>
      <c r="O41" s="186"/>
      <c r="P41" s="186"/>
      <c r="Q41" s="186"/>
      <c r="R41" s="186"/>
      <c r="S41" s="186"/>
      <c r="T41" s="186"/>
    </row>
    <row r="42" spans="2:26" ht="16.2" customHeight="1" x14ac:dyDescent="0.4">
      <c r="G42" s="186"/>
      <c r="H42" s="186"/>
      <c r="I42" s="186"/>
      <c r="J42" s="186"/>
      <c r="K42" s="186"/>
      <c r="L42" s="186"/>
      <c r="M42" s="186"/>
      <c r="N42" s="186"/>
      <c r="O42" s="186"/>
      <c r="P42" s="186"/>
      <c r="Q42" s="186"/>
      <c r="R42" s="186"/>
      <c r="S42" s="186"/>
      <c r="T42" s="186"/>
    </row>
    <row r="43" spans="2:26" ht="16.2" customHeight="1" x14ac:dyDescent="0.4"/>
    <row r="44" spans="2:26" ht="16.2" customHeight="1" x14ac:dyDescent="0.4"/>
    <row r="45" spans="2:26" ht="16.2" customHeight="1" x14ac:dyDescent="0.4"/>
    <row r="46" spans="2:26" ht="16.2" customHeight="1" x14ac:dyDescent="0.4"/>
    <row r="47" spans="2:26" ht="16.2" customHeight="1" x14ac:dyDescent="0.4">
      <c r="G47" s="185"/>
    </row>
    <row r="49" spans="1:1" x14ac:dyDescent="0.4">
      <c r="A49" s="1" t="s">
        <v>57</v>
      </c>
    </row>
    <row r="50" spans="1:1" x14ac:dyDescent="0.4">
      <c r="A50" s="1" t="s">
        <v>56</v>
      </c>
    </row>
    <row r="120" spans="10:10" x14ac:dyDescent="0.4">
      <c r="J120" s="1"/>
    </row>
  </sheetData>
  <mergeCells count="3">
    <mergeCell ref="G36:U37"/>
    <mergeCell ref="G38:U38"/>
    <mergeCell ref="G39:U39"/>
  </mergeCells>
  <phoneticPr fontId="8" type="noConversion"/>
  <conditionalFormatting sqref="N32:X32">
    <cfRule type="colorScale" priority="19">
      <colorScale>
        <cfvo type="min"/>
        <cfvo type="percentile" val="50"/>
        <cfvo type="max"/>
        <color rgb="FF5A8AC6"/>
        <color rgb="FFFCFCFF"/>
        <color rgb="FFF8696B"/>
      </colorScale>
    </cfRule>
  </conditionalFormatting>
  <printOptions horizontalCentered="1" gridLines="1"/>
  <pageMargins left="0.25" right="0.25" top="0.75" bottom="0.75" header="0.3" footer="0.3"/>
  <pageSetup paperSize="227" scale="67" orientation="landscape" r:id="rId1"/>
  <headerFooter alignWithMargins="0">
    <oddFooter>&amp;L&amp;8&amp;Z&amp;F&amp;R&amp;8&amp;D</oddFooter>
  </headerFooter>
  <colBreaks count="1" manualBreakCount="1">
    <brk id="26"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5"/>
  <sheetViews>
    <sheetView workbookViewId="0">
      <selection activeCell="D11" sqref="D11"/>
    </sheetView>
  </sheetViews>
  <sheetFormatPr defaultRowHeight="13.2" x14ac:dyDescent="0.25"/>
  <cols>
    <col min="1" max="1" width="35.88671875" customWidth="1"/>
    <col min="2" max="2" width="63.44140625" customWidth="1"/>
  </cols>
  <sheetData>
    <row r="1" spans="1:2" ht="25.2" x14ac:dyDescent="0.6">
      <c r="A1" s="235" t="s">
        <v>13</v>
      </c>
      <c r="B1" s="235"/>
    </row>
    <row r="2" spans="1:2" s="1" customFormat="1" ht="19.2" thickBot="1" x14ac:dyDescent="0.5">
      <c r="A2" s="236" t="s">
        <v>224</v>
      </c>
      <c r="B2" s="236"/>
    </row>
    <row r="3" spans="1:2" s="1" customFormat="1" ht="8.1" customHeight="1" x14ac:dyDescent="0.4">
      <c r="A3" s="2"/>
    </row>
    <row r="4" spans="1:2" s="52" customFormat="1" ht="16.2" customHeight="1" x14ac:dyDescent="0.4">
      <c r="A4" s="45" t="s">
        <v>140</v>
      </c>
      <c r="B4" s="1" t="s">
        <v>141</v>
      </c>
    </row>
    <row r="5" spans="1:2" s="1" customFormat="1" ht="8.1" customHeight="1" x14ac:dyDescent="0.4">
      <c r="A5" s="2"/>
    </row>
    <row r="6" spans="1:2" s="1" customFormat="1" ht="16.2" customHeight="1" x14ac:dyDescent="0.4">
      <c r="A6" s="45" t="s">
        <v>60</v>
      </c>
      <c r="B6" s="1" t="s">
        <v>61</v>
      </c>
    </row>
    <row r="7" spans="1:2" s="1" customFormat="1" ht="8.1" customHeight="1" x14ac:dyDescent="0.4">
      <c r="A7" s="2"/>
    </row>
    <row r="8" spans="1:2" s="1" customFormat="1" ht="16.2" customHeight="1" x14ac:dyDescent="0.4">
      <c r="A8" s="45" t="s">
        <v>62</v>
      </c>
      <c r="B8" s="1" t="s">
        <v>63</v>
      </c>
    </row>
    <row r="9" spans="1:2" s="1" customFormat="1" ht="16.2" customHeight="1" x14ac:dyDescent="0.4">
      <c r="A9" s="45"/>
      <c r="B9" s="1" t="s">
        <v>99</v>
      </c>
    </row>
    <row r="10" spans="1:2" s="1" customFormat="1" ht="16.2" customHeight="1" x14ac:dyDescent="0.4">
      <c r="A10" s="45" t="s">
        <v>64</v>
      </c>
      <c r="B10" s="1" t="s">
        <v>65</v>
      </c>
    </row>
    <row r="11" spans="1:2" s="1" customFormat="1" ht="8.1" customHeight="1" x14ac:dyDescent="0.4">
      <c r="A11" s="2"/>
    </row>
    <row r="12" spans="1:2" s="1" customFormat="1" ht="16.2" customHeight="1" x14ac:dyDescent="0.4">
      <c r="A12" s="45" t="s">
        <v>66</v>
      </c>
      <c r="B12" s="95" t="s">
        <v>129</v>
      </c>
    </row>
    <row r="13" spans="1:2" s="1" customFormat="1" ht="16.2" customHeight="1" x14ac:dyDescent="0.4">
      <c r="A13" s="2"/>
      <c r="B13" s="1" t="s">
        <v>146</v>
      </c>
    </row>
    <row r="14" spans="1:2" s="1" customFormat="1" ht="16.2" customHeight="1" x14ac:dyDescent="0.4">
      <c r="A14" s="2"/>
      <c r="B14" s="95" t="s">
        <v>126</v>
      </c>
    </row>
    <row r="15" spans="1:2" s="1" customFormat="1" ht="8.1" customHeight="1" x14ac:dyDescent="0.4">
      <c r="A15" s="2"/>
    </row>
    <row r="16" spans="1:2" s="1" customFormat="1" ht="16.2" customHeight="1" x14ac:dyDescent="0.4">
      <c r="A16" s="45" t="s">
        <v>67</v>
      </c>
      <c r="B16" s="1" t="s">
        <v>68</v>
      </c>
    </row>
    <row r="17" spans="1:8" s="1" customFormat="1" ht="8.1" customHeight="1" x14ac:dyDescent="0.4">
      <c r="A17" s="2"/>
    </row>
    <row r="18" spans="1:8" s="1" customFormat="1" ht="16.2" customHeight="1" x14ac:dyDescent="0.4">
      <c r="A18" s="45" t="s">
        <v>69</v>
      </c>
      <c r="B18" s="95" t="s">
        <v>144</v>
      </c>
    </row>
    <row r="19" spans="1:8" s="1" customFormat="1" ht="8.1" customHeight="1" x14ac:dyDescent="0.4">
      <c r="A19" s="2"/>
      <c r="B19" s="1" t="s">
        <v>130</v>
      </c>
    </row>
    <row r="20" spans="1:8" s="1" customFormat="1" ht="16.2" customHeight="1" x14ac:dyDescent="0.4">
      <c r="A20" s="45" t="s">
        <v>70</v>
      </c>
      <c r="B20" s="1" t="s">
        <v>71</v>
      </c>
    </row>
    <row r="21" spans="1:8" s="1" customFormat="1" ht="8.1" customHeight="1" x14ac:dyDescent="0.4">
      <c r="A21" s="2"/>
    </row>
    <row r="22" spans="1:8" s="1" customFormat="1" ht="16.2" customHeight="1" x14ac:dyDescent="0.4">
      <c r="A22" s="45" t="s">
        <v>72</v>
      </c>
      <c r="B22" s="1" t="s">
        <v>103</v>
      </c>
      <c r="H22" s="1" t="s">
        <v>145</v>
      </c>
    </row>
    <row r="23" spans="1:8" s="1" customFormat="1" ht="8.1" customHeight="1" x14ac:dyDescent="0.4">
      <c r="A23" s="2"/>
    </row>
    <row r="24" spans="1:8" s="1" customFormat="1" ht="16.2" customHeight="1" x14ac:dyDescent="0.4">
      <c r="A24" s="45" t="s">
        <v>73</v>
      </c>
      <c r="B24" s="1" t="s">
        <v>74</v>
      </c>
    </row>
    <row r="25" spans="1:8" s="1" customFormat="1" ht="16.2" customHeight="1" x14ac:dyDescent="0.4">
      <c r="A25" s="2"/>
      <c r="B25" s="1" t="s">
        <v>75</v>
      </c>
    </row>
    <row r="26" spans="1:8" s="1" customFormat="1" ht="8.1" customHeight="1" x14ac:dyDescent="0.4">
      <c r="A26" s="2"/>
    </row>
    <row r="27" spans="1:8" s="1" customFormat="1" ht="16.2" customHeight="1" x14ac:dyDescent="0.4">
      <c r="A27" s="45" t="s">
        <v>228</v>
      </c>
      <c r="B27" s="1" t="s">
        <v>229</v>
      </c>
    </row>
    <row r="28" spans="1:8" s="1" customFormat="1" ht="8.1" customHeight="1" x14ac:dyDescent="0.4">
      <c r="A28" s="2"/>
    </row>
    <row r="29" spans="1:8" s="1" customFormat="1" ht="16.2" customHeight="1" x14ac:dyDescent="0.4">
      <c r="A29" s="45" t="s">
        <v>76</v>
      </c>
      <c r="B29" s="155" t="s">
        <v>148</v>
      </c>
    </row>
    <row r="30" spans="1:8" s="1" customFormat="1" ht="8.1" customHeight="1" x14ac:dyDescent="0.4">
      <c r="A30" s="2"/>
    </row>
    <row r="31" spans="1:8" s="1" customFormat="1" ht="16.2" customHeight="1" x14ac:dyDescent="0.4">
      <c r="A31" s="45" t="s">
        <v>77</v>
      </c>
      <c r="B31" s="155" t="s">
        <v>227</v>
      </c>
    </row>
    <row r="32" spans="1:8" s="1" customFormat="1" ht="8.1" customHeight="1" x14ac:dyDescent="0.4">
      <c r="A32" s="2"/>
    </row>
    <row r="33" spans="1:2" s="1" customFormat="1" ht="16.2" customHeight="1" x14ac:dyDescent="0.4">
      <c r="A33" s="45" t="s">
        <v>78</v>
      </c>
      <c r="B33" s="155" t="s">
        <v>226</v>
      </c>
    </row>
    <row r="34" spans="1:2" s="1" customFormat="1" ht="8.1" customHeight="1" x14ac:dyDescent="0.4">
      <c r="A34" s="2"/>
    </row>
    <row r="35" spans="1:2" s="1" customFormat="1" ht="16.2" customHeight="1" x14ac:dyDescent="0.4">
      <c r="A35" s="45" t="s">
        <v>79</v>
      </c>
      <c r="B35" s="1" t="s">
        <v>123</v>
      </c>
    </row>
    <row r="36" spans="1:2" s="52" customFormat="1" ht="16.2" customHeight="1" x14ac:dyDescent="0.4">
      <c r="A36" s="60"/>
      <c r="B36" s="155" t="s">
        <v>97</v>
      </c>
    </row>
    <row r="37" spans="1:2" s="52" customFormat="1" ht="16.2" customHeight="1" x14ac:dyDescent="0.4">
      <c r="A37" s="60"/>
      <c r="B37" s="155" t="s">
        <v>98</v>
      </c>
    </row>
    <row r="38" spans="1:2" s="1" customFormat="1" ht="8.1" customHeight="1" x14ac:dyDescent="0.4">
      <c r="A38" s="2"/>
    </row>
    <row r="39" spans="1:2" s="1" customFormat="1" ht="16.2" customHeight="1" x14ac:dyDescent="0.4">
      <c r="A39" s="153" t="s">
        <v>80</v>
      </c>
      <c r="B39" s="152" t="s">
        <v>138</v>
      </c>
    </row>
    <row r="40" spans="1:2" s="1" customFormat="1" ht="8.1" customHeight="1" x14ac:dyDescent="0.4">
      <c r="A40" s="2"/>
    </row>
    <row r="41" spans="1:2" s="1" customFormat="1" ht="16.2" customHeight="1" x14ac:dyDescent="0.4">
      <c r="A41" s="45" t="s">
        <v>81</v>
      </c>
      <c r="B41" s="1" t="s">
        <v>92</v>
      </c>
    </row>
    <row r="42" spans="1:2" s="1" customFormat="1" ht="16.2" customHeight="1" x14ac:dyDescent="0.4">
      <c r="A42" s="2"/>
      <c r="B42" s="1" t="s">
        <v>91</v>
      </c>
    </row>
    <row r="43" spans="1:2" s="1" customFormat="1" ht="16.2" customHeight="1" x14ac:dyDescent="0.4">
      <c r="A43" s="2"/>
      <c r="B43" s="1" t="s">
        <v>90</v>
      </c>
    </row>
    <row r="44" spans="1:2" s="1" customFormat="1" ht="16.2" customHeight="1" x14ac:dyDescent="0.4">
      <c r="A44" s="2"/>
      <c r="B44" s="1" t="s">
        <v>82</v>
      </c>
    </row>
    <row r="45" spans="1:2" s="1" customFormat="1" ht="16.2" customHeight="1" x14ac:dyDescent="0.4">
      <c r="A45" s="2"/>
      <c r="B45" s="1" t="s">
        <v>89</v>
      </c>
    </row>
    <row r="46" spans="1:2" s="1" customFormat="1" ht="16.2" customHeight="1" x14ac:dyDescent="0.4">
      <c r="A46" s="2"/>
      <c r="B46" s="1" t="s">
        <v>83</v>
      </c>
    </row>
    <row r="47" spans="1:2" s="1" customFormat="1" ht="16.2" customHeight="1" x14ac:dyDescent="0.4">
      <c r="A47" s="2"/>
      <c r="B47" s="1" t="s">
        <v>94</v>
      </c>
    </row>
    <row r="48" spans="1:2" s="1" customFormat="1" ht="8.1" customHeight="1" x14ac:dyDescent="0.4">
      <c r="A48" s="2"/>
    </row>
    <row r="49" spans="1:2" s="1" customFormat="1" ht="16.2" customHeight="1" x14ac:dyDescent="0.4">
      <c r="A49" s="45" t="s">
        <v>84</v>
      </c>
      <c r="B49" s="1" t="s">
        <v>114</v>
      </c>
    </row>
    <row r="50" spans="1:2" s="1" customFormat="1" ht="8.1" customHeight="1" x14ac:dyDescent="0.4">
      <c r="A50" s="2"/>
    </row>
    <row r="51" spans="1:2" s="1" customFormat="1" ht="16.2" customHeight="1" x14ac:dyDescent="0.4">
      <c r="A51" s="45" t="s">
        <v>243</v>
      </c>
      <c r="B51" s="218" t="s">
        <v>242</v>
      </c>
    </row>
    <row r="52" spans="1:2" s="1" customFormat="1" ht="8.1" customHeight="1" x14ac:dyDescent="0.4">
      <c r="A52" s="2"/>
    </row>
    <row r="53" spans="1:2" s="1" customFormat="1" ht="16.2" customHeight="1" x14ac:dyDescent="0.4">
      <c r="A53" s="45" t="s">
        <v>85</v>
      </c>
      <c r="B53" s="60" t="s">
        <v>225</v>
      </c>
    </row>
    <row r="54" spans="1:2" s="1" customFormat="1" ht="8.1" customHeight="1" x14ac:dyDescent="0.4">
      <c r="A54" s="2"/>
    </row>
    <row r="55" spans="1:2" s="1" customFormat="1" ht="16.2" customHeight="1" x14ac:dyDescent="0.4">
      <c r="A55" s="45" t="s">
        <v>86</v>
      </c>
      <c r="B55" s="1" t="s">
        <v>87</v>
      </c>
    </row>
  </sheetData>
  <mergeCells count="2">
    <mergeCell ref="A1:B1"/>
    <mergeCell ref="A2:B2"/>
  </mergeCells>
  <phoneticPr fontId="8" type="noConversion"/>
  <pageMargins left="0.94" right="0.75" top="0.53" bottom="0.73" header="0.5" footer="0.5"/>
  <pageSetup scale="89" orientation="portrait" r:id="rId1"/>
  <headerFooter alignWithMargins="0">
    <oddFooter>&amp;L&amp;8&amp;Z&amp;F&amp;R&amp;8&amp;D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1"/>
  <sheetViews>
    <sheetView workbookViewId="0">
      <selection activeCell="A25" sqref="A25:XFD25"/>
    </sheetView>
  </sheetViews>
  <sheetFormatPr defaultRowHeight="13.2" x14ac:dyDescent="0.25"/>
  <cols>
    <col min="1" max="1" width="9.109375" customWidth="1"/>
    <col min="2" max="2" width="10.6640625" customWidth="1"/>
    <col min="3" max="3" width="11" customWidth="1"/>
    <col min="4" max="4" width="14.109375" customWidth="1"/>
    <col min="5" max="5" width="8" bestFit="1" customWidth="1"/>
    <col min="6" max="6" width="12" hidden="1" customWidth="1"/>
    <col min="7" max="7" width="10.6640625" customWidth="1"/>
    <col min="8" max="8" width="14.33203125" customWidth="1"/>
    <col min="9" max="9" width="16.33203125" customWidth="1"/>
    <col min="10" max="10" width="15.6640625" customWidth="1"/>
  </cols>
  <sheetData>
    <row r="1" spans="1:12" ht="18.600000000000001" customHeight="1" x14ac:dyDescent="0.45">
      <c r="A1" s="147" t="s">
        <v>121</v>
      </c>
      <c r="B1" s="7"/>
      <c r="C1" s="29"/>
      <c r="D1" s="30"/>
      <c r="E1" s="7"/>
      <c r="F1" s="31"/>
      <c r="G1" s="7"/>
      <c r="H1" s="31"/>
      <c r="I1" s="31"/>
      <c r="J1" s="31"/>
      <c r="K1" s="7"/>
      <c r="L1" s="7"/>
    </row>
    <row r="2" spans="1:12" ht="16.2" customHeight="1" x14ac:dyDescent="0.45">
      <c r="A2" s="7"/>
      <c r="B2" s="7"/>
      <c r="C2" s="29"/>
      <c r="D2" s="30"/>
      <c r="E2" s="7"/>
      <c r="F2" s="31"/>
      <c r="G2" s="7"/>
      <c r="H2" s="31"/>
      <c r="I2" s="31"/>
      <c r="J2" s="31"/>
      <c r="K2" s="7"/>
      <c r="L2" s="7"/>
    </row>
    <row r="3" spans="1:12" ht="16.2" customHeight="1" x14ac:dyDescent="0.4">
      <c r="A3" s="1"/>
      <c r="B3" s="1"/>
      <c r="C3" s="24"/>
      <c r="D3" s="32"/>
      <c r="E3" s="1"/>
      <c r="F3" s="14"/>
      <c r="G3" s="1"/>
      <c r="H3" s="14"/>
      <c r="I3" s="14"/>
      <c r="J3" s="14"/>
      <c r="K3" s="1"/>
      <c r="L3" s="1"/>
    </row>
    <row r="4" spans="1:12" s="33" customFormat="1" ht="47.4" customHeight="1" x14ac:dyDescent="0.4">
      <c r="A4" s="33" t="s">
        <v>47</v>
      </c>
      <c r="B4" s="33" t="s">
        <v>48</v>
      </c>
      <c r="C4" s="34" t="s">
        <v>49</v>
      </c>
      <c r="D4" s="35" t="s">
        <v>125</v>
      </c>
      <c r="E4" s="33" t="s">
        <v>50</v>
      </c>
      <c r="F4" s="36" t="s">
        <v>95</v>
      </c>
      <c r="G4" s="33" t="s">
        <v>58</v>
      </c>
      <c r="H4" s="36" t="s">
        <v>55</v>
      </c>
      <c r="I4" s="36" t="s">
        <v>51</v>
      </c>
      <c r="J4" s="36" t="s">
        <v>52</v>
      </c>
    </row>
    <row r="5" spans="1:12" s="1" customFormat="1" ht="15" hidden="1" customHeight="1" x14ac:dyDescent="0.4">
      <c r="A5" s="1">
        <v>2000</v>
      </c>
      <c r="B5" s="136">
        <v>47178</v>
      </c>
      <c r="C5" s="143">
        <v>1.5</v>
      </c>
      <c r="D5" s="137">
        <v>1.37E-2</v>
      </c>
      <c r="E5" s="6">
        <v>1996</v>
      </c>
      <c r="F5" s="18">
        <v>3839</v>
      </c>
      <c r="G5" s="145">
        <v>3839</v>
      </c>
      <c r="H5" s="18">
        <v>1002819</v>
      </c>
      <c r="I5" s="18">
        <v>208632</v>
      </c>
      <c r="J5" s="18">
        <v>139088</v>
      </c>
    </row>
    <row r="6" spans="1:12" s="1" customFormat="1" ht="15" hidden="1" customHeight="1" x14ac:dyDescent="0.4">
      <c r="A6" s="1">
        <v>2001</v>
      </c>
      <c r="B6" s="138">
        <v>47727</v>
      </c>
      <c r="C6" s="143">
        <v>1.69</v>
      </c>
      <c r="D6" s="137">
        <v>1.3899999999999999E-2</v>
      </c>
      <c r="E6" s="6">
        <v>1996</v>
      </c>
      <c r="F6" s="18">
        <v>3238</v>
      </c>
      <c r="G6" s="18">
        <v>3238</v>
      </c>
      <c r="H6" s="18">
        <v>1002819</v>
      </c>
      <c r="I6" s="18">
        <v>202830</v>
      </c>
      <c r="J6" s="18">
        <v>120018</v>
      </c>
    </row>
    <row r="7" spans="1:12" s="1" customFormat="1" ht="15" hidden="1" customHeight="1" x14ac:dyDescent="0.4">
      <c r="A7" s="1">
        <v>2002</v>
      </c>
      <c r="B7" s="139" t="s">
        <v>53</v>
      </c>
      <c r="C7" s="143">
        <v>1.21</v>
      </c>
      <c r="D7" s="137">
        <v>1.3899999999999999E-2</v>
      </c>
      <c r="E7" s="6">
        <v>1996</v>
      </c>
      <c r="F7" s="18">
        <v>3031</v>
      </c>
      <c r="G7" s="18">
        <v>2703</v>
      </c>
      <c r="H7" s="18">
        <v>1002819</v>
      </c>
      <c r="I7" s="18">
        <v>221194</v>
      </c>
      <c r="J7" s="18">
        <v>182805</v>
      </c>
    </row>
    <row r="8" spans="1:12" s="1" customFormat="1" ht="15" hidden="1" customHeight="1" x14ac:dyDescent="0.4">
      <c r="A8" s="1">
        <v>2003</v>
      </c>
      <c r="B8" s="139" t="s">
        <v>25</v>
      </c>
      <c r="C8" s="143">
        <v>1.81</v>
      </c>
      <c r="D8" s="137">
        <v>1.3899999999999999E-2</v>
      </c>
      <c r="E8" s="6">
        <v>1996</v>
      </c>
      <c r="F8" s="18">
        <v>3423</v>
      </c>
      <c r="G8" s="18">
        <v>3423</v>
      </c>
      <c r="H8" s="18">
        <v>1002819</v>
      </c>
      <c r="I8" s="18">
        <v>218770</v>
      </c>
      <c r="J8" s="18">
        <v>120867</v>
      </c>
    </row>
    <row r="9" spans="1:12" s="1" customFormat="1" ht="15" hidden="1" customHeight="1" x14ac:dyDescent="0.4">
      <c r="A9" s="1">
        <v>2004</v>
      </c>
      <c r="B9" s="139">
        <v>50830</v>
      </c>
      <c r="C9" s="143">
        <v>1.46</v>
      </c>
      <c r="D9" s="137">
        <v>1.0699999999999999E-2</v>
      </c>
      <c r="E9" s="6">
        <v>1996</v>
      </c>
      <c r="F9" s="87" t="s">
        <v>96</v>
      </c>
      <c r="G9" s="18">
        <v>3365</v>
      </c>
      <c r="H9" s="18">
        <v>1002819</v>
      </c>
      <c r="I9" s="18">
        <v>214277</v>
      </c>
      <c r="J9" s="18">
        <f>I9/C9</f>
        <v>146765.0684931507</v>
      </c>
    </row>
    <row r="10" spans="1:12" s="52" customFormat="1" ht="15" hidden="1" customHeight="1" x14ac:dyDescent="0.4">
      <c r="A10" s="52">
        <v>2005</v>
      </c>
      <c r="B10" s="140">
        <v>50222</v>
      </c>
      <c r="C10" s="144">
        <v>1.56</v>
      </c>
      <c r="D10" s="141">
        <v>1.0699999999999999E-2</v>
      </c>
      <c r="E10" s="26">
        <v>1996</v>
      </c>
      <c r="F10" s="87" t="s">
        <v>96</v>
      </c>
      <c r="G10" s="146">
        <v>3110</v>
      </c>
      <c r="H10" s="146">
        <v>1002819</v>
      </c>
      <c r="I10" s="146">
        <v>206459</v>
      </c>
      <c r="J10" s="146">
        <f>I10/C10</f>
        <v>132345.51282051281</v>
      </c>
    </row>
    <row r="11" spans="1:12" s="1" customFormat="1" ht="15" hidden="1" customHeight="1" x14ac:dyDescent="0.4">
      <c r="A11" s="52">
        <v>2006</v>
      </c>
      <c r="B11" s="138">
        <v>12328</v>
      </c>
      <c r="C11" s="143">
        <v>1.8</v>
      </c>
      <c r="D11" s="141">
        <v>1.0699999999999999E-2</v>
      </c>
      <c r="E11" s="26">
        <v>1996</v>
      </c>
      <c r="F11" s="87" t="s">
        <v>96</v>
      </c>
      <c r="G11" s="146">
        <v>3188</v>
      </c>
      <c r="H11" s="146">
        <v>1002819</v>
      </c>
      <c r="I11" s="18">
        <v>200852</v>
      </c>
      <c r="J11" s="18">
        <v>111584</v>
      </c>
    </row>
    <row r="12" spans="1:12" s="1" customFormat="1" ht="16.95" customHeight="1" x14ac:dyDescent="0.4">
      <c r="A12" s="52">
        <v>2007</v>
      </c>
      <c r="B12" s="138">
        <v>12298</v>
      </c>
      <c r="C12" s="143">
        <v>1.8</v>
      </c>
      <c r="D12" s="142">
        <v>1.0699999999999999E-2</v>
      </c>
      <c r="E12" s="26">
        <v>1996</v>
      </c>
      <c r="F12" s="87" t="s">
        <v>96</v>
      </c>
      <c r="G12" s="18">
        <v>3640</v>
      </c>
      <c r="H12" s="146">
        <v>1002819</v>
      </c>
      <c r="I12" s="18">
        <v>193416</v>
      </c>
      <c r="J12" s="18">
        <v>107453</v>
      </c>
    </row>
    <row r="13" spans="1:12" s="1" customFormat="1" ht="16.95" customHeight="1" x14ac:dyDescent="0.4">
      <c r="A13" s="52">
        <v>2008</v>
      </c>
      <c r="B13" s="138">
        <v>12175</v>
      </c>
      <c r="C13" s="143">
        <v>1.8</v>
      </c>
      <c r="D13" s="142">
        <v>1.0699999999999999E-2</v>
      </c>
      <c r="E13" s="26">
        <v>1996</v>
      </c>
      <c r="F13" s="87" t="s">
        <v>96</v>
      </c>
      <c r="G13" s="18">
        <v>3811</v>
      </c>
      <c r="H13" s="146">
        <v>1002819</v>
      </c>
      <c r="I13" s="18">
        <v>184462</v>
      </c>
      <c r="J13" s="18">
        <v>102479</v>
      </c>
    </row>
    <row r="14" spans="1:12" s="1" customFormat="1" ht="16.95" customHeight="1" x14ac:dyDescent="0.4">
      <c r="A14" s="52">
        <v>2009</v>
      </c>
      <c r="B14" s="138">
        <v>50526</v>
      </c>
      <c r="C14" s="143">
        <v>1.8</v>
      </c>
      <c r="D14" s="33" t="s">
        <v>120</v>
      </c>
      <c r="E14" s="26">
        <v>1996</v>
      </c>
      <c r="F14" s="87" t="s">
        <v>106</v>
      </c>
      <c r="G14" s="18">
        <v>2994</v>
      </c>
      <c r="H14" s="146">
        <v>1002819</v>
      </c>
      <c r="I14" s="18">
        <v>177500</v>
      </c>
      <c r="J14" s="18">
        <v>98611</v>
      </c>
    </row>
    <row r="15" spans="1:12" s="1" customFormat="1" ht="16.95" customHeight="1" x14ac:dyDescent="0.4">
      <c r="A15" s="52">
        <v>2010</v>
      </c>
      <c r="B15" s="138">
        <v>50618</v>
      </c>
      <c r="C15" s="143">
        <v>1.8</v>
      </c>
      <c r="D15" s="33" t="s">
        <v>119</v>
      </c>
      <c r="E15" s="26">
        <v>1996</v>
      </c>
      <c r="F15" s="87" t="s">
        <v>106</v>
      </c>
      <c r="G15" s="18">
        <v>3107</v>
      </c>
      <c r="H15" s="146">
        <v>1002819</v>
      </c>
      <c r="I15" s="18">
        <v>172821</v>
      </c>
      <c r="J15" s="18">
        <v>96012</v>
      </c>
    </row>
    <row r="16" spans="1:12" ht="16.95" customHeight="1" x14ac:dyDescent="0.4">
      <c r="A16" s="52">
        <v>2011</v>
      </c>
      <c r="B16" s="138">
        <v>50861</v>
      </c>
      <c r="C16" s="143">
        <v>1.8</v>
      </c>
      <c r="D16" s="33" t="s">
        <v>119</v>
      </c>
      <c r="E16" s="26">
        <v>1996</v>
      </c>
      <c r="F16" s="87" t="s">
        <v>106</v>
      </c>
      <c r="G16" s="18">
        <v>3010</v>
      </c>
      <c r="H16" s="146">
        <v>1002819</v>
      </c>
      <c r="I16" s="18">
        <v>170394</v>
      </c>
      <c r="J16" s="18">
        <v>94664</v>
      </c>
    </row>
    <row r="17" spans="1:10" s="1" customFormat="1" ht="16.95" customHeight="1" x14ac:dyDescent="0.4">
      <c r="A17" s="1">
        <v>2012</v>
      </c>
      <c r="B17" s="138">
        <v>51044</v>
      </c>
      <c r="C17" s="143">
        <v>1.8</v>
      </c>
      <c r="D17" s="33" t="s">
        <v>119</v>
      </c>
      <c r="E17" s="26">
        <v>1996</v>
      </c>
      <c r="G17" s="18">
        <v>2558</v>
      </c>
      <c r="H17" s="146">
        <v>1002819</v>
      </c>
      <c r="I17" s="146">
        <v>167325</v>
      </c>
      <c r="J17" s="146">
        <v>92958</v>
      </c>
    </row>
    <row r="18" spans="1:10" s="1" customFormat="1" ht="16.95" customHeight="1" x14ac:dyDescent="0.4">
      <c r="A18" s="1">
        <v>2013</v>
      </c>
      <c r="B18" s="138">
        <v>51349</v>
      </c>
      <c r="C18" s="143">
        <v>1.8</v>
      </c>
      <c r="D18" s="143" t="s">
        <v>127</v>
      </c>
      <c r="E18" s="26">
        <v>1996</v>
      </c>
      <c r="G18" s="18">
        <v>2732</v>
      </c>
      <c r="H18" s="146">
        <v>1002819</v>
      </c>
      <c r="I18" s="146" t="s">
        <v>134</v>
      </c>
      <c r="J18" s="146" t="s">
        <v>135</v>
      </c>
    </row>
    <row r="19" spans="1:10" s="1" customFormat="1" ht="16.95" customHeight="1" x14ac:dyDescent="0.4">
      <c r="A19" s="1">
        <v>2014</v>
      </c>
      <c r="B19" s="138">
        <v>51502</v>
      </c>
      <c r="C19" s="143">
        <v>1.8</v>
      </c>
      <c r="D19" s="143" t="s">
        <v>127</v>
      </c>
      <c r="E19" s="26">
        <v>1996</v>
      </c>
      <c r="G19" s="18">
        <v>2789</v>
      </c>
      <c r="H19" s="146">
        <v>1002819</v>
      </c>
      <c r="I19" s="146">
        <v>163152</v>
      </c>
      <c r="J19" s="146">
        <v>90640</v>
      </c>
    </row>
    <row r="20" spans="1:10" s="1" customFormat="1" ht="16.95" customHeight="1" x14ac:dyDescent="0.4">
      <c r="A20" s="1">
        <v>2015</v>
      </c>
      <c r="B20" s="138">
        <v>51653</v>
      </c>
      <c r="C20" s="143">
        <v>1.8</v>
      </c>
      <c r="D20" s="143" t="s">
        <v>127</v>
      </c>
      <c r="E20" s="26">
        <v>1996</v>
      </c>
      <c r="G20" s="18">
        <v>3170</v>
      </c>
      <c r="H20" s="146">
        <v>1002819</v>
      </c>
      <c r="I20" s="146">
        <v>159512</v>
      </c>
      <c r="J20" s="146">
        <v>88618</v>
      </c>
    </row>
    <row r="21" spans="1:10" s="1" customFormat="1" ht="16.95" customHeight="1" x14ac:dyDescent="0.4">
      <c r="A21" s="1">
        <v>2016</v>
      </c>
      <c r="B21" s="140">
        <v>54758</v>
      </c>
      <c r="C21" s="143">
        <v>1.8</v>
      </c>
      <c r="D21" s="143" t="s">
        <v>127</v>
      </c>
      <c r="E21" s="26">
        <v>2010</v>
      </c>
      <c r="G21" s="18">
        <v>2952</v>
      </c>
      <c r="H21" s="146">
        <v>1051895</v>
      </c>
      <c r="I21" s="146">
        <v>205012</v>
      </c>
      <c r="J21" s="146">
        <v>113896</v>
      </c>
    </row>
    <row r="22" spans="1:10" s="1" customFormat="1" ht="16.95" customHeight="1" x14ac:dyDescent="0.4">
      <c r="A22" s="1">
        <v>2017</v>
      </c>
      <c r="B22" s="140">
        <v>54940</v>
      </c>
      <c r="C22" s="143">
        <v>1.8</v>
      </c>
      <c r="D22" s="143" t="s">
        <v>127</v>
      </c>
      <c r="E22" s="26">
        <v>2010</v>
      </c>
      <c r="G22" s="18">
        <v>3134</v>
      </c>
      <c r="H22" s="146">
        <v>1051895</v>
      </c>
      <c r="I22" s="146">
        <v>202175</v>
      </c>
      <c r="J22" s="146">
        <v>112320</v>
      </c>
    </row>
    <row r="23" spans="1:10" s="1" customFormat="1" ht="16.95" customHeight="1" x14ac:dyDescent="0.4">
      <c r="A23" s="1">
        <v>2018</v>
      </c>
      <c r="B23" s="140">
        <v>52841</v>
      </c>
      <c r="C23" s="143" t="s">
        <v>158</v>
      </c>
      <c r="D23" s="143" t="s">
        <v>127</v>
      </c>
      <c r="E23" s="26">
        <v>2010</v>
      </c>
      <c r="G23" s="18">
        <v>4324.18</v>
      </c>
      <c r="H23" s="146">
        <v>1051895</v>
      </c>
      <c r="I23" s="146">
        <v>195526</v>
      </c>
      <c r="J23" s="146">
        <v>115696</v>
      </c>
    </row>
    <row r="24" spans="1:10" s="1" customFormat="1" ht="16.95" customHeight="1" x14ac:dyDescent="0.4">
      <c r="A24" s="1">
        <v>2019</v>
      </c>
      <c r="B24" s="140">
        <v>52994</v>
      </c>
      <c r="C24" s="143" t="s">
        <v>158</v>
      </c>
      <c r="D24" s="143" t="s">
        <v>127</v>
      </c>
      <c r="E24" s="26">
        <v>2010</v>
      </c>
      <c r="G24" s="18">
        <v>3529</v>
      </c>
      <c r="H24" s="146">
        <v>1051895</v>
      </c>
      <c r="I24" s="146">
        <v>191311.65549999999</v>
      </c>
      <c r="J24" s="146">
        <v>113202.16301775147</v>
      </c>
    </row>
    <row r="25" spans="1:10" s="1" customFormat="1" ht="16.2" customHeight="1" x14ac:dyDescent="0.4">
      <c r="A25" s="237" t="s">
        <v>133</v>
      </c>
      <c r="B25" s="238"/>
      <c r="C25" s="238"/>
      <c r="D25" s="238"/>
      <c r="E25" s="238"/>
      <c r="F25" s="238"/>
      <c r="G25" s="238"/>
      <c r="H25" s="238"/>
      <c r="I25" s="238"/>
      <c r="J25" s="238"/>
    </row>
    <row r="26" spans="1:10" s="1" customFormat="1" ht="16.2" x14ac:dyDescent="0.4">
      <c r="A26" s="237" t="s">
        <v>132</v>
      </c>
      <c r="B26" s="238"/>
      <c r="C26" s="238"/>
      <c r="D26" s="238"/>
      <c r="E26" s="238"/>
      <c r="F26" s="238"/>
      <c r="G26" s="238"/>
      <c r="H26" s="238"/>
      <c r="I26" s="238"/>
      <c r="J26" s="238"/>
    </row>
    <row r="27" spans="1:10" x14ac:dyDescent="0.25">
      <c r="A27" s="238"/>
      <c r="B27" s="238"/>
      <c r="C27" s="238"/>
      <c r="D27" s="238"/>
      <c r="E27" s="238"/>
      <c r="F27" s="238"/>
      <c r="G27" s="238"/>
      <c r="H27" s="238"/>
      <c r="I27" s="238"/>
      <c r="J27" s="238"/>
    </row>
    <row r="28" spans="1:10" ht="6.6" customHeight="1" x14ac:dyDescent="0.25">
      <c r="A28" s="238"/>
      <c r="B28" s="238"/>
      <c r="C28" s="238"/>
      <c r="D28" s="238"/>
      <c r="E28" s="238"/>
      <c r="F28" s="238"/>
      <c r="G28" s="238"/>
      <c r="H28" s="238"/>
      <c r="I28" s="238"/>
      <c r="J28" s="238"/>
    </row>
    <row r="29" spans="1:10" ht="4.2" hidden="1" customHeight="1" x14ac:dyDescent="0.25">
      <c r="A29" s="238"/>
      <c r="B29" s="238"/>
      <c r="C29" s="238"/>
      <c r="D29" s="238"/>
      <c r="E29" s="238"/>
      <c r="F29" s="238"/>
      <c r="G29" s="238"/>
      <c r="H29" s="238"/>
      <c r="I29" s="238"/>
      <c r="J29" s="238"/>
    </row>
    <row r="30" spans="1:10" ht="16.2" customHeight="1" x14ac:dyDescent="0.25">
      <c r="A30" s="237" t="s">
        <v>136</v>
      </c>
      <c r="B30" s="238"/>
      <c r="C30" s="238"/>
      <c r="D30" s="238"/>
      <c r="E30" s="238"/>
      <c r="F30" s="238"/>
      <c r="G30" s="238"/>
      <c r="H30" s="238"/>
      <c r="I30" s="238"/>
      <c r="J30" s="238"/>
    </row>
    <row r="31" spans="1:10" ht="16.2" customHeight="1" x14ac:dyDescent="0.25">
      <c r="A31" s="237" t="s">
        <v>159</v>
      </c>
      <c r="B31" s="238"/>
      <c r="C31" s="238"/>
      <c r="D31" s="238"/>
      <c r="E31" s="238"/>
      <c r="F31" s="238"/>
      <c r="G31" s="238"/>
      <c r="H31" s="238"/>
      <c r="I31" s="238"/>
      <c r="J31" s="238"/>
    </row>
  </sheetData>
  <mergeCells count="4">
    <mergeCell ref="A26:J29"/>
    <mergeCell ref="A30:J30"/>
    <mergeCell ref="A25:J25"/>
    <mergeCell ref="A31:J31"/>
  </mergeCells>
  <phoneticPr fontId="8" type="noConversion"/>
  <printOptions horizontalCentered="1" gridLines="1"/>
  <pageMargins left="0.25" right="0.25" top="0.75" bottom="0.75" header="0.3" footer="0.3"/>
  <pageSetup orientation="landscape" r:id="rId1"/>
  <headerFooter alignWithMargins="0">
    <oddFooter>&amp;L&amp;8&amp;Z&amp;F&amp;R&amp;8&amp;D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0"/>
  <sheetViews>
    <sheetView tabSelected="1" view="pageBreakPreview" zoomScale="60" zoomScaleNormal="100" workbookViewId="0">
      <selection activeCell="A19" sqref="A19"/>
    </sheetView>
  </sheetViews>
  <sheetFormatPr defaultRowHeight="13.2" x14ac:dyDescent="0.25"/>
  <cols>
    <col min="1" max="1" width="20.6640625" customWidth="1"/>
    <col min="2" max="5" width="0" hidden="1" customWidth="1"/>
    <col min="6" max="7" width="9.109375" hidden="1" customWidth="1"/>
    <col min="8" max="16" width="9.109375" customWidth="1"/>
  </cols>
  <sheetData>
    <row r="1" spans="1:18" ht="19.95" customHeight="1" x14ac:dyDescent="0.45">
      <c r="A1" s="147" t="s">
        <v>122</v>
      </c>
    </row>
    <row r="2" spans="1:18" ht="16.2" customHeight="1" x14ac:dyDescent="0.25"/>
    <row r="3" spans="1:18" s="219" customFormat="1" ht="16.95" customHeight="1" x14ac:dyDescent="0.45">
      <c r="A3" s="49" t="s">
        <v>151</v>
      </c>
      <c r="B3" s="50">
        <v>2002</v>
      </c>
      <c r="C3" s="50">
        <v>2003</v>
      </c>
      <c r="D3" s="50">
        <v>2004</v>
      </c>
      <c r="E3" s="50">
        <v>2005</v>
      </c>
      <c r="F3" s="88">
        <v>2006</v>
      </c>
      <c r="G3" s="88">
        <v>2007</v>
      </c>
      <c r="H3" s="88">
        <v>2008</v>
      </c>
      <c r="I3" s="88">
        <v>2009</v>
      </c>
      <c r="J3" s="88">
        <v>2010</v>
      </c>
      <c r="K3" s="88">
        <v>2011</v>
      </c>
      <c r="L3" s="88">
        <v>2012</v>
      </c>
      <c r="M3" s="88">
        <v>2013</v>
      </c>
      <c r="N3" s="88">
        <v>2014</v>
      </c>
      <c r="O3" s="88">
        <v>2015</v>
      </c>
      <c r="P3" s="88">
        <v>2016</v>
      </c>
      <c r="Q3" s="88">
        <v>2017</v>
      </c>
      <c r="R3" s="88">
        <v>2018</v>
      </c>
    </row>
    <row r="4" spans="1:18" s="219" customFormat="1" ht="16.95" customHeight="1" x14ac:dyDescent="0.4">
      <c r="A4" s="27" t="s">
        <v>14</v>
      </c>
      <c r="B4" s="85"/>
      <c r="C4" s="85"/>
      <c r="D4" s="85"/>
      <c r="E4" s="24"/>
      <c r="F4" s="1"/>
      <c r="G4" s="1">
        <v>0</v>
      </c>
      <c r="H4" s="1">
        <v>0</v>
      </c>
      <c r="I4" s="97">
        <v>0</v>
      </c>
      <c r="J4" s="97">
        <v>0</v>
      </c>
      <c r="K4" s="97">
        <v>0</v>
      </c>
      <c r="L4" s="97">
        <v>3</v>
      </c>
      <c r="M4" s="97">
        <v>2</v>
      </c>
      <c r="N4" s="97">
        <v>2</v>
      </c>
      <c r="O4" s="97">
        <v>0</v>
      </c>
      <c r="P4" s="97">
        <v>27</v>
      </c>
      <c r="Q4" s="97">
        <v>132</v>
      </c>
      <c r="R4" s="97">
        <v>52</v>
      </c>
    </row>
    <row r="5" spans="1:18" s="219" customFormat="1" ht="16.95" customHeight="1" x14ac:dyDescent="0.4">
      <c r="A5" s="27" t="s">
        <v>15</v>
      </c>
      <c r="B5" s="25">
        <v>91</v>
      </c>
      <c r="C5" s="25">
        <v>56</v>
      </c>
      <c r="D5" s="25">
        <v>63</v>
      </c>
      <c r="E5" s="25">
        <v>68</v>
      </c>
      <c r="F5" s="1">
        <v>140</v>
      </c>
      <c r="G5" s="1">
        <v>80</v>
      </c>
      <c r="H5" s="1">
        <v>73</v>
      </c>
      <c r="I5" s="97">
        <v>69</v>
      </c>
      <c r="J5" s="97">
        <v>61</v>
      </c>
      <c r="K5" s="97">
        <v>51</v>
      </c>
      <c r="L5" s="97">
        <v>80</v>
      </c>
      <c r="M5" s="97">
        <v>97</v>
      </c>
      <c r="N5" s="97">
        <v>53</v>
      </c>
      <c r="O5" s="97">
        <v>139</v>
      </c>
      <c r="P5" s="97">
        <v>215</v>
      </c>
      <c r="Q5" s="97">
        <v>133</v>
      </c>
      <c r="R5" s="97">
        <v>109</v>
      </c>
    </row>
    <row r="6" spans="1:18" s="219" customFormat="1" ht="16.95" customHeight="1" x14ac:dyDescent="0.4">
      <c r="A6" s="40" t="s">
        <v>124</v>
      </c>
      <c r="B6" s="47">
        <v>13482</v>
      </c>
      <c r="C6" s="47">
        <v>14807</v>
      </c>
      <c r="D6" s="47">
        <v>15924</v>
      </c>
      <c r="E6" s="19">
        <v>16487</v>
      </c>
      <c r="F6" s="19">
        <v>15831</v>
      </c>
      <c r="G6" s="19">
        <v>15214</v>
      </c>
      <c r="H6" s="19">
        <v>13435</v>
      </c>
      <c r="I6" s="96">
        <v>14205</v>
      </c>
      <c r="J6" s="96">
        <v>13057</v>
      </c>
      <c r="K6" s="96">
        <v>12563</v>
      </c>
      <c r="L6" s="96">
        <v>12285</v>
      </c>
      <c r="M6" s="96">
        <v>12231</v>
      </c>
      <c r="N6" s="96">
        <v>12069</v>
      </c>
      <c r="O6" s="96">
        <v>12080</v>
      </c>
      <c r="P6" s="96">
        <v>13606</v>
      </c>
      <c r="Q6" s="96">
        <v>13317</v>
      </c>
      <c r="R6" s="96">
        <v>13087</v>
      </c>
    </row>
    <row r="7" spans="1:18" s="219" customFormat="1" ht="16.95" customHeight="1" thickBot="1" x14ac:dyDescent="0.45">
      <c r="A7" s="40" t="s">
        <v>27</v>
      </c>
      <c r="B7" s="86">
        <f t="shared" ref="B7:J7" si="0">SUM(B4:B6)</f>
        <v>13573</v>
      </c>
      <c r="C7" s="86">
        <f t="shared" si="0"/>
        <v>14863</v>
      </c>
      <c r="D7" s="86">
        <f t="shared" si="0"/>
        <v>15987</v>
      </c>
      <c r="E7" s="86">
        <f t="shared" si="0"/>
        <v>16555</v>
      </c>
      <c r="F7" s="86">
        <f t="shared" si="0"/>
        <v>15971</v>
      </c>
      <c r="G7" s="86">
        <f t="shared" si="0"/>
        <v>15294</v>
      </c>
      <c r="H7" s="86">
        <f t="shared" si="0"/>
        <v>13508</v>
      </c>
      <c r="I7" s="86">
        <f t="shared" si="0"/>
        <v>14274</v>
      </c>
      <c r="J7" s="86">
        <f t="shared" si="0"/>
        <v>13118</v>
      </c>
      <c r="K7" s="86">
        <f t="shared" ref="K7:L7" si="1">SUM(K4:K6)</f>
        <v>12614</v>
      </c>
      <c r="L7" s="86">
        <f t="shared" si="1"/>
        <v>12368</v>
      </c>
      <c r="M7" s="86">
        <f t="shared" ref="M7" si="2">SUM(M4:M6)</f>
        <v>12330</v>
      </c>
      <c r="N7" s="86">
        <f t="shared" ref="N7:O7" si="3">SUM(N4:N6)</f>
        <v>12124</v>
      </c>
      <c r="O7" s="86">
        <f t="shared" si="3"/>
        <v>12219</v>
      </c>
      <c r="P7" s="86">
        <f t="shared" ref="P7:Q7" si="4">SUM(P4:P6)</f>
        <v>13848</v>
      </c>
      <c r="Q7" s="86">
        <f t="shared" si="4"/>
        <v>13582</v>
      </c>
      <c r="R7" s="86">
        <f t="shared" ref="R7" si="5">SUM(R4:R6)</f>
        <v>13248</v>
      </c>
    </row>
    <row r="8" spans="1:18" s="219" customFormat="1" ht="16.95" customHeight="1" thickTop="1" x14ac:dyDescent="0.4">
      <c r="A8" s="28"/>
      <c r="B8" s="4"/>
      <c r="C8" s="25"/>
      <c r="D8" s="155"/>
      <c r="E8" s="1"/>
      <c r="F8" s="1"/>
      <c r="G8" s="1"/>
      <c r="H8" s="1"/>
      <c r="I8" s="1"/>
    </row>
    <row r="9" spans="1:18" s="219" customFormat="1" ht="16.95" customHeight="1" x14ac:dyDescent="0.4">
      <c r="A9" s="155"/>
      <c r="B9" s="155"/>
      <c r="C9" s="155"/>
      <c r="D9" s="155"/>
      <c r="E9" s="1"/>
      <c r="F9" s="1"/>
      <c r="G9" s="1"/>
      <c r="H9" s="1"/>
      <c r="I9" s="1"/>
    </row>
    <row r="10" spans="1:18" s="219" customFormat="1" ht="16.95" customHeight="1" x14ac:dyDescent="0.45">
      <c r="A10" s="49" t="s">
        <v>149</v>
      </c>
      <c r="B10" s="50">
        <v>2002</v>
      </c>
      <c r="C10" s="50">
        <v>2003</v>
      </c>
      <c r="D10" s="50">
        <v>2004</v>
      </c>
      <c r="E10" s="50">
        <v>2005</v>
      </c>
      <c r="F10" s="88">
        <v>2006</v>
      </c>
      <c r="G10" s="88">
        <v>2007</v>
      </c>
      <c r="H10" s="88">
        <v>2008</v>
      </c>
      <c r="I10" s="88">
        <v>2009</v>
      </c>
      <c r="J10" s="88">
        <v>2010</v>
      </c>
      <c r="K10" s="88">
        <v>2011</v>
      </c>
      <c r="L10" s="88">
        <v>2012</v>
      </c>
      <c r="M10" s="88">
        <v>2013</v>
      </c>
      <c r="N10" s="88">
        <v>2014</v>
      </c>
      <c r="O10" s="88">
        <v>2015</v>
      </c>
      <c r="P10" s="88">
        <v>2016</v>
      </c>
      <c r="Q10" s="88">
        <v>2017</v>
      </c>
      <c r="R10" s="88">
        <v>2018</v>
      </c>
    </row>
    <row r="11" spans="1:18" s="219" customFormat="1" ht="16.95" customHeight="1" x14ac:dyDescent="0.4">
      <c r="A11" s="27" t="s">
        <v>17</v>
      </c>
      <c r="B11" s="25">
        <v>534</v>
      </c>
      <c r="C11" s="25">
        <v>258</v>
      </c>
      <c r="D11" s="25">
        <v>205</v>
      </c>
      <c r="E11" s="14">
        <v>220</v>
      </c>
      <c r="F11" s="1">
        <v>396</v>
      </c>
      <c r="G11" s="89">
        <v>410.78699999999998</v>
      </c>
      <c r="H11" s="89">
        <v>270.625</v>
      </c>
      <c r="I11" s="89">
        <v>176.55500000000001</v>
      </c>
      <c r="J11" s="89">
        <v>190.22499999999999</v>
      </c>
      <c r="K11" s="89">
        <v>113.95</v>
      </c>
      <c r="L11" s="89">
        <v>119.79</v>
      </c>
      <c r="M11" s="89">
        <v>176.1</v>
      </c>
      <c r="N11" s="4">
        <v>318.10000000000002</v>
      </c>
      <c r="O11" s="4">
        <v>458.07</v>
      </c>
      <c r="P11" s="4">
        <v>411.06</v>
      </c>
      <c r="Q11" s="4">
        <v>255.11</v>
      </c>
      <c r="R11" s="4">
        <v>300.82</v>
      </c>
    </row>
    <row r="12" spans="1:18" s="219" customFormat="1" ht="16.95" customHeight="1" x14ac:dyDescent="0.4">
      <c r="A12" s="27" t="s">
        <v>18</v>
      </c>
      <c r="B12" s="25"/>
      <c r="C12" s="25"/>
      <c r="D12" s="25"/>
      <c r="E12" s="14">
        <v>1</v>
      </c>
      <c r="F12" s="1">
        <v>1</v>
      </c>
      <c r="G12" s="89">
        <v>0</v>
      </c>
      <c r="H12" s="89">
        <v>0</v>
      </c>
      <c r="I12" s="89">
        <v>0</v>
      </c>
      <c r="J12" s="89">
        <v>0</v>
      </c>
      <c r="K12" s="89">
        <v>0</v>
      </c>
      <c r="L12" s="89">
        <v>0</v>
      </c>
      <c r="M12" s="89">
        <v>0</v>
      </c>
      <c r="N12" s="89">
        <v>0</v>
      </c>
      <c r="O12" s="89">
        <v>0</v>
      </c>
      <c r="P12" s="89">
        <v>0</v>
      </c>
      <c r="Q12" s="89">
        <v>0</v>
      </c>
      <c r="R12" s="89">
        <v>0</v>
      </c>
    </row>
    <row r="13" spans="1:18" s="219" customFormat="1" ht="16.95" customHeight="1" x14ac:dyDescent="0.4">
      <c r="A13" s="27" t="s">
        <v>19</v>
      </c>
      <c r="B13" s="25">
        <v>2</v>
      </c>
      <c r="C13" s="25">
        <v>13</v>
      </c>
      <c r="D13" s="25">
        <v>14</v>
      </c>
      <c r="E13" s="14">
        <v>-4</v>
      </c>
      <c r="F13" s="14">
        <v>-6</v>
      </c>
      <c r="G13" s="90">
        <v>14.03</v>
      </c>
      <c r="H13" s="90">
        <v>10.888999999999999</v>
      </c>
      <c r="I13" s="25">
        <v>-52</v>
      </c>
      <c r="J13" s="25">
        <v>-29.626000000000001</v>
      </c>
      <c r="K13" s="25">
        <v>-47.06</v>
      </c>
      <c r="L13" s="25">
        <v>-26.7</v>
      </c>
      <c r="M13" s="25">
        <v>-50.1</v>
      </c>
      <c r="N13" s="25">
        <v>-62.99</v>
      </c>
      <c r="O13" s="25">
        <v>-82.93</v>
      </c>
      <c r="P13" s="25">
        <v>-251.29</v>
      </c>
      <c r="Q13" s="25">
        <v>-67.75</v>
      </c>
      <c r="R13" s="25">
        <v>-69.63</v>
      </c>
    </row>
    <row r="14" spans="1:18" s="219" customFormat="1" ht="16.95" customHeight="1" x14ac:dyDescent="0.4">
      <c r="A14" s="27" t="s">
        <v>24</v>
      </c>
      <c r="B14" s="25">
        <f>2356+7</f>
        <v>2363</v>
      </c>
      <c r="C14" s="25">
        <v>2461</v>
      </c>
      <c r="D14" s="25">
        <v>2322</v>
      </c>
      <c r="E14" s="14">
        <v>2399</v>
      </c>
      <c r="F14" s="1">
        <v>2525</v>
      </c>
      <c r="G14" s="89">
        <v>2694.3829999999998</v>
      </c>
      <c r="H14" s="89">
        <v>2002.704</v>
      </c>
      <c r="I14" s="89">
        <v>2041.643</v>
      </c>
      <c r="J14" s="89">
        <v>2239.8620000000001</v>
      </c>
      <c r="K14" s="89">
        <v>2235.52</v>
      </c>
      <c r="L14" s="89">
        <v>2501.15</v>
      </c>
      <c r="M14" s="89">
        <v>2526.34</v>
      </c>
      <c r="N14" s="4">
        <v>2588.9699999999998</v>
      </c>
      <c r="O14" s="4">
        <v>2287.5500000000002</v>
      </c>
      <c r="P14" s="4">
        <v>2747.89</v>
      </c>
      <c r="Q14" s="4">
        <v>3887.51</v>
      </c>
      <c r="R14" s="4">
        <v>3078.59</v>
      </c>
    </row>
    <row r="15" spans="1:18" s="219" customFormat="1" ht="16.95" customHeight="1" x14ac:dyDescent="0.4">
      <c r="A15" s="27" t="s">
        <v>20</v>
      </c>
      <c r="B15" s="25">
        <v>439</v>
      </c>
      <c r="C15" s="25">
        <v>547</v>
      </c>
      <c r="D15" s="25">
        <v>487</v>
      </c>
      <c r="E15" s="14">
        <v>499</v>
      </c>
      <c r="F15" s="1">
        <v>629</v>
      </c>
      <c r="G15" s="89">
        <v>626.68899999999996</v>
      </c>
      <c r="H15" s="89">
        <v>564.00699999999995</v>
      </c>
      <c r="I15" s="89">
        <v>836.75599999999997</v>
      </c>
      <c r="J15" s="89">
        <v>508.12200000000001</v>
      </c>
      <c r="K15" s="89">
        <v>210.92</v>
      </c>
      <c r="L15" s="89">
        <v>117.9</v>
      </c>
      <c r="M15" s="89">
        <v>123.04</v>
      </c>
      <c r="N15" s="89">
        <v>304.73</v>
      </c>
      <c r="O15" s="89">
        <v>289.55</v>
      </c>
      <c r="P15" s="89">
        <v>242.53</v>
      </c>
      <c r="Q15" s="89">
        <v>259.77999999999997</v>
      </c>
      <c r="R15" s="89">
        <v>263.55</v>
      </c>
    </row>
    <row r="16" spans="1:18" s="219" customFormat="1" ht="16.95" customHeight="1" x14ac:dyDescent="0.4">
      <c r="A16" s="27" t="s">
        <v>21</v>
      </c>
      <c r="B16" s="25">
        <v>25</v>
      </c>
      <c r="C16" s="25">
        <v>27</v>
      </c>
      <c r="D16" s="25">
        <v>24</v>
      </c>
      <c r="E16" s="14">
        <v>14</v>
      </c>
      <c r="F16" s="1">
        <v>33</v>
      </c>
      <c r="G16" s="89">
        <v>13.507999999999999</v>
      </c>
      <c r="H16" s="89">
        <v>33.118000000000002</v>
      </c>
      <c r="I16" s="89">
        <v>25</v>
      </c>
      <c r="J16" s="89">
        <v>12.605</v>
      </c>
      <c r="K16" s="89">
        <v>4.74</v>
      </c>
      <c r="L16" s="89">
        <v>2.65</v>
      </c>
      <c r="M16" s="89">
        <v>2.06</v>
      </c>
      <c r="N16" s="89">
        <v>2.06</v>
      </c>
      <c r="O16" s="89">
        <v>3.94</v>
      </c>
      <c r="P16" s="89">
        <v>2.78</v>
      </c>
      <c r="Q16" s="89">
        <v>4.45</v>
      </c>
      <c r="R16" s="89">
        <v>1.92</v>
      </c>
    </row>
    <row r="17" spans="1:22" s="219" customFormat="1" ht="16.95" customHeight="1" x14ac:dyDescent="0.4">
      <c r="A17" s="27" t="s">
        <v>22</v>
      </c>
      <c r="B17" s="25">
        <v>0</v>
      </c>
      <c r="C17" s="25">
        <v>1</v>
      </c>
      <c r="D17" s="25"/>
      <c r="E17" s="14">
        <v>0</v>
      </c>
      <c r="F17" s="1">
        <v>0</v>
      </c>
      <c r="G17" s="89">
        <v>1</v>
      </c>
      <c r="H17" s="89">
        <v>0</v>
      </c>
      <c r="I17" s="89">
        <v>0</v>
      </c>
      <c r="J17" s="89">
        <v>0</v>
      </c>
      <c r="K17" s="89">
        <v>2</v>
      </c>
      <c r="L17" s="89">
        <v>0</v>
      </c>
      <c r="M17" s="89">
        <v>2.4</v>
      </c>
      <c r="N17" s="89">
        <v>9.7799999999999994</v>
      </c>
      <c r="O17" s="89">
        <v>1.8</v>
      </c>
      <c r="P17" s="89">
        <v>0</v>
      </c>
      <c r="Q17" s="89">
        <v>0</v>
      </c>
      <c r="R17" s="89">
        <v>0</v>
      </c>
    </row>
    <row r="18" spans="1:22" s="219" customFormat="1" ht="16.95" customHeight="1" x14ac:dyDescent="0.4">
      <c r="A18" s="40" t="s">
        <v>23</v>
      </c>
      <c r="B18" s="53">
        <v>60</v>
      </c>
      <c r="C18" s="53">
        <v>58</v>
      </c>
      <c r="D18" s="25">
        <v>59</v>
      </c>
      <c r="E18" s="14">
        <v>59</v>
      </c>
      <c r="F18" s="1">
        <v>62</v>
      </c>
      <c r="G18" s="89">
        <v>50.970999999999997</v>
      </c>
      <c r="H18" s="89">
        <v>112.22</v>
      </c>
      <c r="I18" s="89">
        <v>78.944000000000003</v>
      </c>
      <c r="J18" s="89">
        <v>88.626000000000005</v>
      </c>
      <c r="K18" s="89">
        <v>38.42</v>
      </c>
      <c r="L18" s="89">
        <v>17</v>
      </c>
      <c r="M18" s="89">
        <v>9.14</v>
      </c>
      <c r="N18" s="89">
        <v>9.3800000000000008</v>
      </c>
      <c r="O18" s="89">
        <v>-5.73</v>
      </c>
      <c r="P18" s="89">
        <v>-18.57</v>
      </c>
      <c r="Q18" s="89">
        <v>-14.93</v>
      </c>
      <c r="R18" s="89">
        <v>-46.74</v>
      </c>
    </row>
    <row r="19" spans="1:22" s="219" customFormat="1" ht="16.95" customHeight="1" thickBot="1" x14ac:dyDescent="0.45">
      <c r="A19" s="40" t="s">
        <v>27</v>
      </c>
      <c r="B19" s="86">
        <f t="shared" ref="B19:J19" si="6">SUM(B11:B18)</f>
        <v>3423</v>
      </c>
      <c r="C19" s="86">
        <f t="shared" si="6"/>
        <v>3365</v>
      </c>
      <c r="D19" s="86">
        <v>3110</v>
      </c>
      <c r="E19" s="86">
        <f t="shared" si="6"/>
        <v>3188</v>
      </c>
      <c r="F19" s="86">
        <f t="shared" si="6"/>
        <v>3640</v>
      </c>
      <c r="G19" s="91">
        <f t="shared" si="6"/>
        <v>3811.3679999999995</v>
      </c>
      <c r="H19" s="91">
        <f t="shared" si="6"/>
        <v>2993.5629999999996</v>
      </c>
      <c r="I19" s="91">
        <f t="shared" si="6"/>
        <v>3106.8979999999997</v>
      </c>
      <c r="J19" s="91">
        <f t="shared" si="6"/>
        <v>3009.8140000000003</v>
      </c>
      <c r="K19" s="91">
        <f t="shared" ref="K19:L19" si="7">SUM(K11:K18)</f>
        <v>2558.4899999999998</v>
      </c>
      <c r="L19" s="91">
        <f t="shared" si="7"/>
        <v>2731.7900000000004</v>
      </c>
      <c r="M19" s="91">
        <f t="shared" ref="M19" si="8">SUM(M11:M18)</f>
        <v>2788.98</v>
      </c>
      <c r="N19" s="91">
        <f t="shared" ref="N19:O19" si="9">SUM(N11:N18)</f>
        <v>3170.03</v>
      </c>
      <c r="O19" s="91">
        <f t="shared" si="9"/>
        <v>2952.2500000000005</v>
      </c>
      <c r="P19" s="91">
        <f t="shared" ref="P19:Q19" si="10">SUM(P11:P18)</f>
        <v>3134.4</v>
      </c>
      <c r="Q19" s="91">
        <f t="shared" si="10"/>
        <v>4324.17</v>
      </c>
      <c r="R19" s="91">
        <f t="shared" ref="R19" si="11">SUM(R11:R18)</f>
        <v>3528.5100000000007</v>
      </c>
    </row>
    <row r="20" spans="1:22" ht="13.8" thickTop="1" x14ac:dyDescent="0.25"/>
    <row r="30" spans="1:22" x14ac:dyDescent="0.25">
      <c r="V30" t="s">
        <v>130</v>
      </c>
    </row>
  </sheetData>
  <phoneticPr fontId="8" type="noConversion"/>
  <printOptions horizontalCentered="1" gridLines="1"/>
  <pageMargins left="0.75" right="0.75" top="1" bottom="1" header="0.5" footer="0.5"/>
  <pageSetup orientation="landscape" r:id="rId1"/>
  <headerFooter alignWithMargins="0">
    <oddFooter>&amp;L&amp;8&amp;Z&amp;F&amp;R&amp;8&amp;D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00"/>
  <sheetViews>
    <sheetView showGridLines="0" workbookViewId="0">
      <pane ySplit="8" topLeftCell="A9" activePane="bottomLeft" state="frozenSplit"/>
      <selection pane="bottomLeft" activeCell="T457" sqref="T457"/>
    </sheetView>
  </sheetViews>
  <sheetFormatPr defaultRowHeight="13.2" outlineLevelRow="1" x14ac:dyDescent="0.25"/>
  <cols>
    <col min="1" max="1" width="1.6640625" style="206" customWidth="1"/>
    <col min="2" max="2" width="2" style="206" customWidth="1"/>
    <col min="3" max="3" width="1.88671875" style="206" customWidth="1"/>
    <col min="4" max="4" width="9.44140625" style="206" customWidth="1"/>
    <col min="5" max="5" width="4.109375" style="206" customWidth="1"/>
    <col min="6" max="6" width="11.88671875" style="206" customWidth="1"/>
    <col min="7" max="7" width="6" style="206" customWidth="1"/>
    <col min="8" max="8" width="11.109375" style="206" customWidth="1"/>
    <col min="9" max="9" width="1.33203125" style="206" customWidth="1"/>
    <col min="10" max="10" width="2.6640625" style="206" customWidth="1"/>
    <col min="11" max="11" width="8.33203125" style="206" customWidth="1"/>
    <col min="12" max="12" width="4.44140625" style="206" customWidth="1"/>
    <col min="13" max="13" width="5.6640625" style="206" customWidth="1"/>
    <col min="14" max="14" width="2.109375" style="206" customWidth="1"/>
    <col min="15" max="15" width="11" style="206" customWidth="1"/>
    <col min="16" max="16" width="1.33203125" style="206" customWidth="1"/>
    <col min="17" max="17" width="15.109375" style="206" customWidth="1"/>
    <col min="18" max="18" width="1.33203125" style="206" customWidth="1"/>
    <col min="19" max="16384" width="8.88671875" style="206"/>
  </cols>
  <sheetData>
    <row r="1" spans="1:17" x14ac:dyDescent="0.25">
      <c r="A1" s="261" t="s">
        <v>232</v>
      </c>
      <c r="B1" s="254"/>
      <c r="C1" s="254"/>
      <c r="D1" s="254"/>
    </row>
    <row r="2" spans="1:17" x14ac:dyDescent="0.25">
      <c r="A2" s="254"/>
      <c r="B2" s="254"/>
      <c r="C2" s="254"/>
      <c r="D2" s="254"/>
      <c r="F2" s="262" t="s">
        <v>233</v>
      </c>
      <c r="G2" s="254"/>
      <c r="H2" s="254"/>
      <c r="I2" s="254"/>
      <c r="J2" s="254"/>
      <c r="K2" s="254"/>
      <c r="L2" s="254"/>
      <c r="M2" s="254"/>
      <c r="N2" s="254"/>
      <c r="O2" s="254"/>
    </row>
    <row r="3" spans="1:17" ht="409.6" hidden="1" customHeight="1" x14ac:dyDescent="0.25"/>
    <row r="4" spans="1:17" ht="4.95" customHeight="1" x14ac:dyDescent="0.25"/>
    <row r="5" spans="1:17" ht="9" customHeight="1" x14ac:dyDescent="0.25">
      <c r="G5" s="188"/>
      <c r="H5" s="207"/>
      <c r="I5" s="207"/>
      <c r="J5" s="207"/>
      <c r="K5" s="207"/>
      <c r="L5" s="207"/>
      <c r="M5" s="190"/>
    </row>
    <row r="6" spans="1:17" ht="25.5" customHeight="1" x14ac:dyDescent="0.25">
      <c r="G6" s="191"/>
      <c r="H6" s="263" t="s">
        <v>234</v>
      </c>
      <c r="I6" s="254"/>
      <c r="K6" s="263" t="s">
        <v>235</v>
      </c>
      <c r="L6" s="254"/>
      <c r="M6" s="192"/>
    </row>
    <row r="7" spans="1:17" ht="8.6999999999999993" customHeight="1" x14ac:dyDescent="0.25">
      <c r="G7" s="193"/>
      <c r="H7" s="194"/>
      <c r="I7" s="194"/>
      <c r="J7" s="194"/>
      <c r="K7" s="194"/>
      <c r="L7" s="194"/>
      <c r="M7" s="195"/>
    </row>
    <row r="8" spans="1:17" ht="6.6" customHeight="1" x14ac:dyDescent="0.25"/>
    <row r="9" spans="1:17" ht="4.95" customHeight="1" x14ac:dyDescent="0.25"/>
    <row r="10" spans="1:17" ht="13.8" thickBot="1" x14ac:dyDescent="0.3">
      <c r="A10" s="264" t="s">
        <v>168</v>
      </c>
      <c r="B10" s="265"/>
      <c r="C10" s="265"/>
      <c r="D10" s="265"/>
      <c r="E10" s="265"/>
      <c r="F10" s="265"/>
      <c r="G10" s="265"/>
      <c r="H10" s="265"/>
      <c r="I10" s="266" t="s">
        <v>169</v>
      </c>
      <c r="J10" s="265"/>
      <c r="K10" s="265"/>
      <c r="L10" s="266" t="s">
        <v>170</v>
      </c>
      <c r="M10" s="265"/>
      <c r="N10" s="265"/>
      <c r="O10" s="266" t="s">
        <v>171</v>
      </c>
      <c r="P10" s="265"/>
      <c r="Q10" s="208" t="s">
        <v>172</v>
      </c>
    </row>
    <row r="11" spans="1:17" ht="13.8" thickTop="1" x14ac:dyDescent="0.25">
      <c r="A11" s="209"/>
      <c r="B11" s="257" t="s">
        <v>181</v>
      </c>
      <c r="C11" s="258"/>
      <c r="D11" s="258"/>
      <c r="E11" s="258"/>
      <c r="F11" s="258"/>
      <c r="G11" s="258"/>
      <c r="H11" s="258"/>
      <c r="I11" s="260"/>
      <c r="J11" s="258"/>
      <c r="K11" s="258"/>
      <c r="L11" s="260"/>
      <c r="M11" s="258"/>
      <c r="N11" s="258"/>
      <c r="O11" s="260"/>
      <c r="P11" s="258"/>
      <c r="Q11" s="210"/>
    </row>
    <row r="12" spans="1:17" collapsed="1" x14ac:dyDescent="0.25">
      <c r="A12" s="209"/>
      <c r="C12" s="257" t="s">
        <v>182</v>
      </c>
      <c r="D12" s="258"/>
      <c r="E12" s="258"/>
      <c r="F12" s="258"/>
      <c r="G12" s="258"/>
      <c r="H12" s="258"/>
      <c r="I12" s="259">
        <v>16.8</v>
      </c>
      <c r="J12" s="258"/>
      <c r="K12" s="258"/>
      <c r="L12" s="260"/>
      <c r="M12" s="258"/>
      <c r="N12" s="258"/>
      <c r="O12" s="260"/>
      <c r="P12" s="258"/>
      <c r="Q12" s="211">
        <v>16.8</v>
      </c>
    </row>
    <row r="13" spans="1:17" hidden="1" outlineLevel="1" collapsed="1" x14ac:dyDescent="0.25">
      <c r="A13" s="209"/>
      <c r="B13" s="209"/>
      <c r="C13" s="209"/>
      <c r="D13" s="253">
        <v>140327871</v>
      </c>
      <c r="E13" s="254"/>
      <c r="F13" s="254"/>
      <c r="G13" s="254"/>
      <c r="H13" s="254"/>
      <c r="I13" s="255">
        <v>8.4</v>
      </c>
      <c r="J13" s="254"/>
      <c r="K13" s="254"/>
      <c r="L13" s="256"/>
      <c r="M13" s="254"/>
      <c r="N13" s="254"/>
      <c r="O13" s="256"/>
      <c r="P13" s="254"/>
      <c r="Q13" s="212">
        <v>8.4</v>
      </c>
    </row>
    <row r="14" spans="1:17" hidden="1" outlineLevel="1" collapsed="1" x14ac:dyDescent="0.25">
      <c r="A14" s="209"/>
      <c r="B14" s="209"/>
      <c r="C14" s="209"/>
      <c r="D14" s="253">
        <v>140328310</v>
      </c>
      <c r="E14" s="254"/>
      <c r="F14" s="254"/>
      <c r="G14" s="254"/>
      <c r="H14" s="254"/>
      <c r="I14" s="255">
        <v>8.4</v>
      </c>
      <c r="J14" s="254"/>
      <c r="K14" s="254"/>
      <c r="L14" s="256"/>
      <c r="M14" s="254"/>
      <c r="N14" s="254"/>
      <c r="O14" s="256"/>
      <c r="P14" s="254"/>
      <c r="Q14" s="212">
        <v>8.4</v>
      </c>
    </row>
    <row r="15" spans="1:17" hidden="1" outlineLevel="1" collapsed="1" x14ac:dyDescent="0.25">
      <c r="A15" s="209"/>
      <c r="B15" s="209"/>
      <c r="C15" s="245" t="s">
        <v>183</v>
      </c>
      <c r="D15" s="246"/>
      <c r="E15" s="246"/>
      <c r="F15" s="246"/>
      <c r="G15" s="246"/>
      <c r="H15" s="246"/>
      <c r="I15" s="247">
        <v>16.8</v>
      </c>
      <c r="J15" s="246"/>
      <c r="K15" s="246"/>
      <c r="L15" s="248"/>
      <c r="M15" s="246"/>
      <c r="N15" s="246"/>
      <c r="O15" s="248"/>
      <c r="P15" s="246"/>
      <c r="Q15" s="213">
        <v>16.8</v>
      </c>
    </row>
    <row r="16" spans="1:17" collapsed="1" x14ac:dyDescent="0.25">
      <c r="A16" s="209"/>
      <c r="C16" s="257" t="s">
        <v>184</v>
      </c>
      <c r="D16" s="258"/>
      <c r="E16" s="258"/>
      <c r="F16" s="258"/>
      <c r="G16" s="258"/>
      <c r="H16" s="258"/>
      <c r="I16" s="259">
        <v>75.590500000000347</v>
      </c>
      <c r="J16" s="258"/>
      <c r="K16" s="258"/>
      <c r="L16" s="260"/>
      <c r="M16" s="258"/>
      <c r="N16" s="258"/>
      <c r="O16" s="260"/>
      <c r="P16" s="258"/>
      <c r="Q16" s="211">
        <v>75.590500000000347</v>
      </c>
    </row>
    <row r="17" spans="1:17" hidden="1" outlineLevel="1" collapsed="1" x14ac:dyDescent="0.25">
      <c r="A17" s="209"/>
      <c r="B17" s="209"/>
      <c r="C17" s="209"/>
      <c r="D17" s="253">
        <v>140328311</v>
      </c>
      <c r="E17" s="254"/>
      <c r="F17" s="254"/>
      <c r="G17" s="254"/>
      <c r="H17" s="254"/>
      <c r="I17" s="255">
        <v>0.1555</v>
      </c>
      <c r="J17" s="254"/>
      <c r="K17" s="254"/>
      <c r="L17" s="256"/>
      <c r="M17" s="254"/>
      <c r="N17" s="254"/>
      <c r="O17" s="256"/>
      <c r="P17" s="254"/>
      <c r="Q17" s="212">
        <v>0.1555</v>
      </c>
    </row>
    <row r="18" spans="1:17" hidden="1" outlineLevel="1" collapsed="1" x14ac:dyDescent="0.25">
      <c r="A18" s="209"/>
      <c r="B18" s="209"/>
      <c r="C18" s="209"/>
      <c r="D18" s="253">
        <v>140328312</v>
      </c>
      <c r="E18" s="254"/>
      <c r="F18" s="254"/>
      <c r="G18" s="254"/>
      <c r="H18" s="254"/>
      <c r="I18" s="255">
        <v>0.1555</v>
      </c>
      <c r="J18" s="254"/>
      <c r="K18" s="254"/>
      <c r="L18" s="256"/>
      <c r="M18" s="254"/>
      <c r="N18" s="254"/>
      <c r="O18" s="256"/>
      <c r="P18" s="254"/>
      <c r="Q18" s="212">
        <v>0.1555</v>
      </c>
    </row>
    <row r="19" spans="1:17" hidden="1" outlineLevel="1" collapsed="1" x14ac:dyDescent="0.25">
      <c r="A19" s="209"/>
      <c r="B19" s="209"/>
      <c r="C19" s="209"/>
      <c r="D19" s="253">
        <v>140328313</v>
      </c>
      <c r="E19" s="254"/>
      <c r="F19" s="254"/>
      <c r="G19" s="254"/>
      <c r="H19" s="254"/>
      <c r="I19" s="255">
        <v>0.30599999999999999</v>
      </c>
      <c r="J19" s="254"/>
      <c r="K19" s="254"/>
      <c r="L19" s="256"/>
      <c r="M19" s="254"/>
      <c r="N19" s="254"/>
      <c r="O19" s="256"/>
      <c r="P19" s="254"/>
      <c r="Q19" s="212">
        <v>0.30599999999999999</v>
      </c>
    </row>
    <row r="20" spans="1:17" hidden="1" outlineLevel="1" collapsed="1" x14ac:dyDescent="0.25">
      <c r="A20" s="209"/>
      <c r="B20" s="209"/>
      <c r="C20" s="209"/>
      <c r="D20" s="253">
        <v>140328314</v>
      </c>
      <c r="E20" s="254"/>
      <c r="F20" s="254"/>
      <c r="G20" s="254"/>
      <c r="H20" s="254"/>
      <c r="I20" s="255">
        <v>5.3499999999999999E-2</v>
      </c>
      <c r="J20" s="254"/>
      <c r="K20" s="254"/>
      <c r="L20" s="256"/>
      <c r="M20" s="254"/>
      <c r="N20" s="254"/>
      <c r="O20" s="256"/>
      <c r="P20" s="254"/>
      <c r="Q20" s="212">
        <v>5.3499999999999999E-2</v>
      </c>
    </row>
    <row r="21" spans="1:17" hidden="1" outlineLevel="1" collapsed="1" x14ac:dyDescent="0.25">
      <c r="A21" s="209"/>
      <c r="B21" s="209"/>
      <c r="C21" s="209"/>
      <c r="D21" s="253">
        <v>140328315</v>
      </c>
      <c r="E21" s="254"/>
      <c r="F21" s="254"/>
      <c r="G21" s="254"/>
      <c r="H21" s="254"/>
      <c r="I21" s="255">
        <v>0.1555</v>
      </c>
      <c r="J21" s="254"/>
      <c r="K21" s="254"/>
      <c r="L21" s="256"/>
      <c r="M21" s="254"/>
      <c r="N21" s="254"/>
      <c r="O21" s="256"/>
      <c r="P21" s="254"/>
      <c r="Q21" s="212">
        <v>0.1555</v>
      </c>
    </row>
    <row r="22" spans="1:17" hidden="1" outlineLevel="1" collapsed="1" x14ac:dyDescent="0.25">
      <c r="A22" s="209"/>
      <c r="B22" s="209"/>
      <c r="C22" s="209"/>
      <c r="D22" s="253">
        <v>140328316</v>
      </c>
      <c r="E22" s="254"/>
      <c r="F22" s="254"/>
      <c r="G22" s="254"/>
      <c r="H22" s="254"/>
      <c r="I22" s="255">
        <v>0.1555</v>
      </c>
      <c r="J22" s="254"/>
      <c r="K22" s="254"/>
      <c r="L22" s="256"/>
      <c r="M22" s="254"/>
      <c r="N22" s="254"/>
      <c r="O22" s="256"/>
      <c r="P22" s="254"/>
      <c r="Q22" s="212">
        <v>0.1555</v>
      </c>
    </row>
    <row r="23" spans="1:17" hidden="1" outlineLevel="1" collapsed="1" x14ac:dyDescent="0.25">
      <c r="A23" s="209"/>
      <c r="B23" s="209"/>
      <c r="C23" s="209"/>
      <c r="D23" s="253">
        <v>140328317</v>
      </c>
      <c r="E23" s="254"/>
      <c r="F23" s="254"/>
      <c r="G23" s="254"/>
      <c r="H23" s="254"/>
      <c r="I23" s="255">
        <v>0.1555</v>
      </c>
      <c r="J23" s="254"/>
      <c r="K23" s="254"/>
      <c r="L23" s="256"/>
      <c r="M23" s="254"/>
      <c r="N23" s="254"/>
      <c r="O23" s="256"/>
      <c r="P23" s="254"/>
      <c r="Q23" s="212">
        <v>0.1555</v>
      </c>
    </row>
    <row r="24" spans="1:17" hidden="1" outlineLevel="1" collapsed="1" x14ac:dyDescent="0.25">
      <c r="A24" s="209"/>
      <c r="B24" s="209"/>
      <c r="C24" s="209"/>
      <c r="D24" s="253">
        <v>140328318</v>
      </c>
      <c r="E24" s="254"/>
      <c r="F24" s="254"/>
      <c r="G24" s="254"/>
      <c r="H24" s="254"/>
      <c r="I24" s="255">
        <v>0.1555</v>
      </c>
      <c r="J24" s="254"/>
      <c r="K24" s="254"/>
      <c r="L24" s="256"/>
      <c r="M24" s="254"/>
      <c r="N24" s="254"/>
      <c r="O24" s="256"/>
      <c r="P24" s="254"/>
      <c r="Q24" s="212">
        <v>0.1555</v>
      </c>
    </row>
    <row r="25" spans="1:17" hidden="1" outlineLevel="1" collapsed="1" x14ac:dyDescent="0.25">
      <c r="A25" s="209"/>
      <c r="B25" s="209"/>
      <c r="C25" s="209"/>
      <c r="D25" s="253">
        <v>140328319</v>
      </c>
      <c r="E25" s="254"/>
      <c r="F25" s="254"/>
      <c r="G25" s="254"/>
      <c r="H25" s="254"/>
      <c r="I25" s="255">
        <v>0.1555</v>
      </c>
      <c r="J25" s="254"/>
      <c r="K25" s="254"/>
      <c r="L25" s="256"/>
      <c r="M25" s="254"/>
      <c r="N25" s="254"/>
      <c r="O25" s="256"/>
      <c r="P25" s="254"/>
      <c r="Q25" s="212">
        <v>0.1555</v>
      </c>
    </row>
    <row r="26" spans="1:17" hidden="1" outlineLevel="1" collapsed="1" x14ac:dyDescent="0.25">
      <c r="A26" s="209"/>
      <c r="B26" s="209"/>
      <c r="C26" s="209"/>
      <c r="D26" s="253">
        <v>140328320</v>
      </c>
      <c r="E26" s="254"/>
      <c r="F26" s="254"/>
      <c r="G26" s="254"/>
      <c r="H26" s="254"/>
      <c r="I26" s="255">
        <v>5.3499999999999999E-2</v>
      </c>
      <c r="J26" s="254"/>
      <c r="K26" s="254"/>
      <c r="L26" s="256"/>
      <c r="M26" s="254"/>
      <c r="N26" s="254"/>
      <c r="O26" s="256"/>
      <c r="P26" s="254"/>
      <c r="Q26" s="212">
        <v>5.3499999999999999E-2</v>
      </c>
    </row>
    <row r="27" spans="1:17" hidden="1" outlineLevel="1" collapsed="1" x14ac:dyDescent="0.25">
      <c r="A27" s="209"/>
      <c r="B27" s="209"/>
      <c r="C27" s="209"/>
      <c r="D27" s="253">
        <v>140328123</v>
      </c>
      <c r="E27" s="254"/>
      <c r="F27" s="254"/>
      <c r="G27" s="254"/>
      <c r="H27" s="254"/>
      <c r="I27" s="255">
        <v>0.1555</v>
      </c>
      <c r="J27" s="254"/>
      <c r="K27" s="254"/>
      <c r="L27" s="256"/>
      <c r="M27" s="254"/>
      <c r="N27" s="254"/>
      <c r="O27" s="256"/>
      <c r="P27" s="254"/>
      <c r="Q27" s="212">
        <v>0.1555</v>
      </c>
    </row>
    <row r="28" spans="1:17" hidden="1" outlineLevel="1" collapsed="1" x14ac:dyDescent="0.25">
      <c r="A28" s="209"/>
      <c r="B28" s="209"/>
      <c r="C28" s="209"/>
      <c r="D28" s="253">
        <v>140328124</v>
      </c>
      <c r="E28" s="254"/>
      <c r="F28" s="254"/>
      <c r="G28" s="254"/>
      <c r="H28" s="254"/>
      <c r="I28" s="255">
        <v>0.1555</v>
      </c>
      <c r="J28" s="254"/>
      <c r="K28" s="254"/>
      <c r="L28" s="256"/>
      <c r="M28" s="254"/>
      <c r="N28" s="254"/>
      <c r="O28" s="256"/>
      <c r="P28" s="254"/>
      <c r="Q28" s="212">
        <v>0.1555</v>
      </c>
    </row>
    <row r="29" spans="1:17" hidden="1" outlineLevel="1" collapsed="1" x14ac:dyDescent="0.25">
      <c r="A29" s="209"/>
      <c r="B29" s="209"/>
      <c r="C29" s="209"/>
      <c r="D29" s="253">
        <v>140328125</v>
      </c>
      <c r="E29" s="254"/>
      <c r="F29" s="254"/>
      <c r="G29" s="254"/>
      <c r="H29" s="254"/>
      <c r="I29" s="255">
        <v>0.1555</v>
      </c>
      <c r="J29" s="254"/>
      <c r="K29" s="254"/>
      <c r="L29" s="256"/>
      <c r="M29" s="254"/>
      <c r="N29" s="254"/>
      <c r="O29" s="256"/>
      <c r="P29" s="254"/>
      <c r="Q29" s="212">
        <v>0.1555</v>
      </c>
    </row>
    <row r="30" spans="1:17" hidden="1" outlineLevel="1" collapsed="1" x14ac:dyDescent="0.25">
      <c r="A30" s="209"/>
      <c r="B30" s="209"/>
      <c r="C30" s="209"/>
      <c r="D30" s="253">
        <v>140328126</v>
      </c>
      <c r="E30" s="254"/>
      <c r="F30" s="254"/>
      <c r="G30" s="254"/>
      <c r="H30" s="254"/>
      <c r="I30" s="255">
        <v>5.3499999999999999E-2</v>
      </c>
      <c r="J30" s="254"/>
      <c r="K30" s="254"/>
      <c r="L30" s="256"/>
      <c r="M30" s="254"/>
      <c r="N30" s="254"/>
      <c r="O30" s="256"/>
      <c r="P30" s="254"/>
      <c r="Q30" s="212">
        <v>5.3499999999999999E-2</v>
      </c>
    </row>
    <row r="31" spans="1:17" hidden="1" outlineLevel="1" collapsed="1" x14ac:dyDescent="0.25">
      <c r="A31" s="209"/>
      <c r="B31" s="209"/>
      <c r="C31" s="209"/>
      <c r="D31" s="253">
        <v>140328127</v>
      </c>
      <c r="E31" s="254"/>
      <c r="F31" s="254"/>
      <c r="G31" s="254"/>
      <c r="H31" s="254"/>
      <c r="I31" s="255">
        <v>0.1555</v>
      </c>
      <c r="J31" s="254"/>
      <c r="K31" s="254"/>
      <c r="L31" s="256"/>
      <c r="M31" s="254"/>
      <c r="N31" s="254"/>
      <c r="O31" s="256"/>
      <c r="P31" s="254"/>
      <c r="Q31" s="212">
        <v>0.1555</v>
      </c>
    </row>
    <row r="32" spans="1:17" hidden="1" outlineLevel="1" collapsed="1" x14ac:dyDescent="0.25">
      <c r="A32" s="209"/>
      <c r="B32" s="209"/>
      <c r="C32" s="209"/>
      <c r="D32" s="253">
        <v>140328130</v>
      </c>
      <c r="E32" s="254"/>
      <c r="F32" s="254"/>
      <c r="G32" s="254"/>
      <c r="H32" s="254"/>
      <c r="I32" s="255">
        <v>5.3499999999999999E-2</v>
      </c>
      <c r="J32" s="254"/>
      <c r="K32" s="254"/>
      <c r="L32" s="256"/>
      <c r="M32" s="254"/>
      <c r="N32" s="254"/>
      <c r="O32" s="256"/>
      <c r="P32" s="254"/>
      <c r="Q32" s="212">
        <v>5.3499999999999999E-2</v>
      </c>
    </row>
    <row r="33" spans="1:17" hidden="1" outlineLevel="1" collapsed="1" x14ac:dyDescent="0.25">
      <c r="A33" s="209"/>
      <c r="B33" s="209"/>
      <c r="C33" s="209"/>
      <c r="D33" s="253">
        <v>140328131</v>
      </c>
      <c r="E33" s="254"/>
      <c r="F33" s="254"/>
      <c r="G33" s="254"/>
      <c r="H33" s="254"/>
      <c r="I33" s="255">
        <v>0.1555</v>
      </c>
      <c r="J33" s="254"/>
      <c r="K33" s="254"/>
      <c r="L33" s="256"/>
      <c r="M33" s="254"/>
      <c r="N33" s="254"/>
      <c r="O33" s="256"/>
      <c r="P33" s="254"/>
      <c r="Q33" s="212">
        <v>0.1555</v>
      </c>
    </row>
    <row r="34" spans="1:17" hidden="1" outlineLevel="1" collapsed="1" x14ac:dyDescent="0.25">
      <c r="A34" s="209"/>
      <c r="B34" s="209"/>
      <c r="C34" s="209"/>
      <c r="D34" s="253">
        <v>140328132</v>
      </c>
      <c r="E34" s="254"/>
      <c r="F34" s="254"/>
      <c r="G34" s="254"/>
      <c r="H34" s="254"/>
      <c r="I34" s="255">
        <v>5.3499999999999999E-2</v>
      </c>
      <c r="J34" s="254"/>
      <c r="K34" s="254"/>
      <c r="L34" s="256"/>
      <c r="M34" s="254"/>
      <c r="N34" s="254"/>
      <c r="O34" s="256"/>
      <c r="P34" s="254"/>
      <c r="Q34" s="212">
        <v>5.3499999999999999E-2</v>
      </c>
    </row>
    <row r="35" spans="1:17" hidden="1" outlineLevel="1" collapsed="1" x14ac:dyDescent="0.25">
      <c r="A35" s="209"/>
      <c r="B35" s="209"/>
      <c r="C35" s="209"/>
      <c r="D35" s="253">
        <v>140328133</v>
      </c>
      <c r="E35" s="254"/>
      <c r="F35" s="254"/>
      <c r="G35" s="254"/>
      <c r="H35" s="254"/>
      <c r="I35" s="255">
        <v>5.3499999999999999E-2</v>
      </c>
      <c r="J35" s="254"/>
      <c r="K35" s="254"/>
      <c r="L35" s="256"/>
      <c r="M35" s="254"/>
      <c r="N35" s="254"/>
      <c r="O35" s="256"/>
      <c r="P35" s="254"/>
      <c r="Q35" s="212">
        <v>5.3499999999999999E-2</v>
      </c>
    </row>
    <row r="36" spans="1:17" hidden="1" outlineLevel="1" collapsed="1" x14ac:dyDescent="0.25">
      <c r="A36" s="209"/>
      <c r="B36" s="209"/>
      <c r="C36" s="209"/>
      <c r="D36" s="253">
        <v>140328134</v>
      </c>
      <c r="E36" s="254"/>
      <c r="F36" s="254"/>
      <c r="G36" s="254"/>
      <c r="H36" s="254"/>
      <c r="I36" s="255">
        <v>0.1555</v>
      </c>
      <c r="J36" s="254"/>
      <c r="K36" s="254"/>
      <c r="L36" s="256"/>
      <c r="M36" s="254"/>
      <c r="N36" s="254"/>
      <c r="O36" s="256"/>
      <c r="P36" s="254"/>
      <c r="Q36" s="212">
        <v>0.1555</v>
      </c>
    </row>
    <row r="37" spans="1:17" hidden="1" outlineLevel="1" collapsed="1" x14ac:dyDescent="0.25">
      <c r="A37" s="209"/>
      <c r="B37" s="209"/>
      <c r="C37" s="209"/>
      <c r="D37" s="253">
        <v>140328135</v>
      </c>
      <c r="E37" s="254"/>
      <c r="F37" s="254"/>
      <c r="G37" s="254"/>
      <c r="H37" s="254"/>
      <c r="I37" s="255">
        <v>0.1555</v>
      </c>
      <c r="J37" s="254"/>
      <c r="K37" s="254"/>
      <c r="L37" s="256"/>
      <c r="M37" s="254"/>
      <c r="N37" s="254"/>
      <c r="O37" s="256"/>
      <c r="P37" s="254"/>
      <c r="Q37" s="212">
        <v>0.1555</v>
      </c>
    </row>
    <row r="38" spans="1:17" hidden="1" outlineLevel="1" collapsed="1" x14ac:dyDescent="0.25">
      <c r="A38" s="209"/>
      <c r="B38" s="209"/>
      <c r="C38" s="209"/>
      <c r="D38" s="253">
        <v>140328136</v>
      </c>
      <c r="E38" s="254"/>
      <c r="F38" s="254"/>
      <c r="G38" s="254"/>
      <c r="H38" s="254"/>
      <c r="I38" s="255">
        <v>0.1555</v>
      </c>
      <c r="J38" s="254"/>
      <c r="K38" s="254"/>
      <c r="L38" s="256"/>
      <c r="M38" s="254"/>
      <c r="N38" s="254"/>
      <c r="O38" s="256"/>
      <c r="P38" s="254"/>
      <c r="Q38" s="212">
        <v>0.1555</v>
      </c>
    </row>
    <row r="39" spans="1:17" hidden="1" outlineLevel="1" collapsed="1" x14ac:dyDescent="0.25">
      <c r="A39" s="209"/>
      <c r="B39" s="209"/>
      <c r="C39" s="209"/>
      <c r="D39" s="253">
        <v>140328137</v>
      </c>
      <c r="E39" s="254"/>
      <c r="F39" s="254"/>
      <c r="G39" s="254"/>
      <c r="H39" s="254"/>
      <c r="I39" s="255">
        <v>5.3499999999999999E-2</v>
      </c>
      <c r="J39" s="254"/>
      <c r="K39" s="254"/>
      <c r="L39" s="256"/>
      <c r="M39" s="254"/>
      <c r="N39" s="254"/>
      <c r="O39" s="256"/>
      <c r="P39" s="254"/>
      <c r="Q39" s="212">
        <v>5.3499999999999999E-2</v>
      </c>
    </row>
    <row r="40" spans="1:17" hidden="1" outlineLevel="1" collapsed="1" x14ac:dyDescent="0.25">
      <c r="A40" s="209"/>
      <c r="B40" s="209"/>
      <c r="C40" s="209"/>
      <c r="D40" s="253">
        <v>140328138</v>
      </c>
      <c r="E40" s="254"/>
      <c r="F40" s="254"/>
      <c r="G40" s="254"/>
      <c r="H40" s="254"/>
      <c r="I40" s="255">
        <v>0.1555</v>
      </c>
      <c r="J40" s="254"/>
      <c r="K40" s="254"/>
      <c r="L40" s="256"/>
      <c r="M40" s="254"/>
      <c r="N40" s="254"/>
      <c r="O40" s="256"/>
      <c r="P40" s="254"/>
      <c r="Q40" s="212">
        <v>0.1555</v>
      </c>
    </row>
    <row r="41" spans="1:17" hidden="1" outlineLevel="1" collapsed="1" x14ac:dyDescent="0.25">
      <c r="A41" s="209"/>
      <c r="B41" s="209"/>
      <c r="C41" s="209"/>
      <c r="D41" s="253">
        <v>140328139</v>
      </c>
      <c r="E41" s="254"/>
      <c r="F41" s="254"/>
      <c r="G41" s="254"/>
      <c r="H41" s="254"/>
      <c r="I41" s="255">
        <v>0.1555</v>
      </c>
      <c r="J41" s="254"/>
      <c r="K41" s="254"/>
      <c r="L41" s="256"/>
      <c r="M41" s="254"/>
      <c r="N41" s="254"/>
      <c r="O41" s="256"/>
      <c r="P41" s="254"/>
      <c r="Q41" s="212">
        <v>0.1555</v>
      </c>
    </row>
    <row r="42" spans="1:17" hidden="1" outlineLevel="1" collapsed="1" x14ac:dyDescent="0.25">
      <c r="A42" s="209"/>
      <c r="B42" s="209"/>
      <c r="C42" s="209"/>
      <c r="D42" s="253">
        <v>140328140</v>
      </c>
      <c r="E42" s="254"/>
      <c r="F42" s="254"/>
      <c r="G42" s="254"/>
      <c r="H42" s="254"/>
      <c r="I42" s="255">
        <v>0.1555</v>
      </c>
      <c r="J42" s="254"/>
      <c r="K42" s="254"/>
      <c r="L42" s="256"/>
      <c r="M42" s="254"/>
      <c r="N42" s="254"/>
      <c r="O42" s="256"/>
      <c r="P42" s="254"/>
      <c r="Q42" s="212">
        <v>0.1555</v>
      </c>
    </row>
    <row r="43" spans="1:17" hidden="1" outlineLevel="1" collapsed="1" x14ac:dyDescent="0.25">
      <c r="A43" s="209"/>
      <c r="B43" s="209"/>
      <c r="C43" s="209"/>
      <c r="D43" s="253">
        <v>140328141</v>
      </c>
      <c r="E43" s="254"/>
      <c r="F43" s="254"/>
      <c r="G43" s="254"/>
      <c r="H43" s="254"/>
      <c r="I43" s="255">
        <v>0.1555</v>
      </c>
      <c r="J43" s="254"/>
      <c r="K43" s="254"/>
      <c r="L43" s="256"/>
      <c r="M43" s="254"/>
      <c r="N43" s="254"/>
      <c r="O43" s="256"/>
      <c r="P43" s="254"/>
      <c r="Q43" s="212">
        <v>0.1555</v>
      </c>
    </row>
    <row r="44" spans="1:17" hidden="1" outlineLevel="1" collapsed="1" x14ac:dyDescent="0.25">
      <c r="A44" s="209"/>
      <c r="B44" s="209"/>
      <c r="C44" s="209"/>
      <c r="D44" s="253">
        <v>140328143</v>
      </c>
      <c r="E44" s="254"/>
      <c r="F44" s="254"/>
      <c r="G44" s="254"/>
      <c r="H44" s="254"/>
      <c r="I44" s="255">
        <v>0.1555</v>
      </c>
      <c r="J44" s="254"/>
      <c r="K44" s="254"/>
      <c r="L44" s="256"/>
      <c r="M44" s="254"/>
      <c r="N44" s="254"/>
      <c r="O44" s="256"/>
      <c r="P44" s="254"/>
      <c r="Q44" s="212">
        <v>0.1555</v>
      </c>
    </row>
    <row r="45" spans="1:17" hidden="1" outlineLevel="1" collapsed="1" x14ac:dyDescent="0.25">
      <c r="A45" s="209"/>
      <c r="B45" s="209"/>
      <c r="C45" s="209"/>
      <c r="D45" s="253">
        <v>140328144</v>
      </c>
      <c r="E45" s="254"/>
      <c r="F45" s="254"/>
      <c r="G45" s="254"/>
      <c r="H45" s="254"/>
      <c r="I45" s="255">
        <v>5.3499999999999999E-2</v>
      </c>
      <c r="J45" s="254"/>
      <c r="K45" s="254"/>
      <c r="L45" s="256"/>
      <c r="M45" s="254"/>
      <c r="N45" s="254"/>
      <c r="O45" s="256"/>
      <c r="P45" s="254"/>
      <c r="Q45" s="212">
        <v>5.3499999999999999E-2</v>
      </c>
    </row>
    <row r="46" spans="1:17" hidden="1" outlineLevel="1" collapsed="1" x14ac:dyDescent="0.25">
      <c r="A46" s="209"/>
      <c r="B46" s="209"/>
      <c r="C46" s="209"/>
      <c r="D46" s="253">
        <v>140328145</v>
      </c>
      <c r="E46" s="254"/>
      <c r="F46" s="254"/>
      <c r="G46" s="254"/>
      <c r="H46" s="254"/>
      <c r="I46" s="255">
        <v>0.90949999999999998</v>
      </c>
      <c r="J46" s="254"/>
      <c r="K46" s="254"/>
      <c r="L46" s="256"/>
      <c r="M46" s="254"/>
      <c r="N46" s="254"/>
      <c r="O46" s="256"/>
      <c r="P46" s="254"/>
      <c r="Q46" s="212">
        <v>0.90949999999999998</v>
      </c>
    </row>
    <row r="47" spans="1:17" hidden="1" outlineLevel="1" collapsed="1" x14ac:dyDescent="0.25">
      <c r="A47" s="209"/>
      <c r="B47" s="209"/>
      <c r="C47" s="209"/>
      <c r="D47" s="253">
        <v>140328146</v>
      </c>
      <c r="E47" s="254"/>
      <c r="F47" s="254"/>
      <c r="G47" s="254"/>
      <c r="H47" s="254"/>
      <c r="I47" s="255">
        <v>0.1105</v>
      </c>
      <c r="J47" s="254"/>
      <c r="K47" s="254"/>
      <c r="L47" s="256"/>
      <c r="M47" s="254"/>
      <c r="N47" s="254"/>
      <c r="O47" s="256"/>
      <c r="P47" s="254"/>
      <c r="Q47" s="212">
        <v>0.1105</v>
      </c>
    </row>
    <row r="48" spans="1:17" hidden="1" outlineLevel="1" collapsed="1" x14ac:dyDescent="0.25">
      <c r="A48" s="209"/>
      <c r="B48" s="209"/>
      <c r="C48" s="209"/>
      <c r="D48" s="253">
        <v>140328147</v>
      </c>
      <c r="E48" s="254"/>
      <c r="F48" s="254"/>
      <c r="G48" s="254"/>
      <c r="H48" s="254"/>
      <c r="I48" s="255">
        <v>0.1555</v>
      </c>
      <c r="J48" s="254"/>
      <c r="K48" s="254"/>
      <c r="L48" s="256"/>
      <c r="M48" s="254"/>
      <c r="N48" s="254"/>
      <c r="O48" s="256"/>
      <c r="P48" s="254"/>
      <c r="Q48" s="212">
        <v>0.1555</v>
      </c>
    </row>
    <row r="49" spans="1:17" hidden="1" outlineLevel="1" collapsed="1" x14ac:dyDescent="0.25">
      <c r="A49" s="209"/>
      <c r="B49" s="209"/>
      <c r="C49" s="209"/>
      <c r="D49" s="253">
        <v>140328148</v>
      </c>
      <c r="E49" s="254"/>
      <c r="F49" s="254"/>
      <c r="G49" s="254"/>
      <c r="H49" s="254"/>
      <c r="I49" s="255">
        <v>0.90949999999999998</v>
      </c>
      <c r="J49" s="254"/>
      <c r="K49" s="254"/>
      <c r="L49" s="256"/>
      <c r="M49" s="254"/>
      <c r="N49" s="254"/>
      <c r="O49" s="256"/>
      <c r="P49" s="254"/>
      <c r="Q49" s="212">
        <v>0.90949999999999998</v>
      </c>
    </row>
    <row r="50" spans="1:17" hidden="1" outlineLevel="1" collapsed="1" x14ac:dyDescent="0.25">
      <c r="A50" s="209"/>
      <c r="B50" s="209"/>
      <c r="C50" s="209"/>
      <c r="D50" s="253">
        <v>140328149</v>
      </c>
      <c r="E50" s="254"/>
      <c r="F50" s="254"/>
      <c r="G50" s="254"/>
      <c r="H50" s="254"/>
      <c r="I50" s="255">
        <v>0.1555</v>
      </c>
      <c r="J50" s="254"/>
      <c r="K50" s="254"/>
      <c r="L50" s="256"/>
      <c r="M50" s="254"/>
      <c r="N50" s="254"/>
      <c r="O50" s="256"/>
      <c r="P50" s="254"/>
      <c r="Q50" s="212">
        <v>0.1555</v>
      </c>
    </row>
    <row r="51" spans="1:17" hidden="1" outlineLevel="1" collapsed="1" x14ac:dyDescent="0.25">
      <c r="A51" s="209"/>
      <c r="B51" s="209"/>
      <c r="C51" s="209"/>
      <c r="D51" s="253">
        <v>140328150</v>
      </c>
      <c r="E51" s="254"/>
      <c r="F51" s="254"/>
      <c r="G51" s="254"/>
      <c r="H51" s="254"/>
      <c r="I51" s="255">
        <v>0.1555</v>
      </c>
      <c r="J51" s="254"/>
      <c r="K51" s="254"/>
      <c r="L51" s="256"/>
      <c r="M51" s="254"/>
      <c r="N51" s="254"/>
      <c r="O51" s="256"/>
      <c r="P51" s="254"/>
      <c r="Q51" s="212">
        <v>0.1555</v>
      </c>
    </row>
    <row r="52" spans="1:17" hidden="1" outlineLevel="1" collapsed="1" x14ac:dyDescent="0.25">
      <c r="A52" s="209"/>
      <c r="B52" s="209"/>
      <c r="C52" s="209"/>
      <c r="D52" s="253">
        <v>140328152</v>
      </c>
      <c r="E52" s="254"/>
      <c r="F52" s="254"/>
      <c r="G52" s="254"/>
      <c r="H52" s="254"/>
      <c r="I52" s="255">
        <v>5.3499999999999999E-2</v>
      </c>
      <c r="J52" s="254"/>
      <c r="K52" s="254"/>
      <c r="L52" s="256"/>
      <c r="M52" s="254"/>
      <c r="N52" s="254"/>
      <c r="O52" s="256"/>
      <c r="P52" s="254"/>
      <c r="Q52" s="212">
        <v>5.3499999999999999E-2</v>
      </c>
    </row>
    <row r="53" spans="1:17" hidden="1" outlineLevel="1" collapsed="1" x14ac:dyDescent="0.25">
      <c r="A53" s="209"/>
      <c r="B53" s="209"/>
      <c r="C53" s="209"/>
      <c r="D53" s="253">
        <v>140328153</v>
      </c>
      <c r="E53" s="254"/>
      <c r="F53" s="254"/>
      <c r="G53" s="254"/>
      <c r="H53" s="254"/>
      <c r="I53" s="255">
        <v>0.1555</v>
      </c>
      <c r="J53" s="254"/>
      <c r="K53" s="254"/>
      <c r="L53" s="256"/>
      <c r="M53" s="254"/>
      <c r="N53" s="254"/>
      <c r="O53" s="256"/>
      <c r="P53" s="254"/>
      <c r="Q53" s="212">
        <v>0.1555</v>
      </c>
    </row>
    <row r="54" spans="1:17" hidden="1" outlineLevel="1" collapsed="1" x14ac:dyDescent="0.25">
      <c r="A54" s="209"/>
      <c r="B54" s="209"/>
      <c r="C54" s="209"/>
      <c r="D54" s="253">
        <v>140328155</v>
      </c>
      <c r="E54" s="254"/>
      <c r="F54" s="254"/>
      <c r="G54" s="254"/>
      <c r="H54" s="254"/>
      <c r="I54" s="255">
        <v>0.79049999999999998</v>
      </c>
      <c r="J54" s="254"/>
      <c r="K54" s="254"/>
      <c r="L54" s="256"/>
      <c r="M54" s="254"/>
      <c r="N54" s="254"/>
      <c r="O54" s="256"/>
      <c r="P54" s="254"/>
      <c r="Q54" s="212">
        <v>0.79049999999999998</v>
      </c>
    </row>
    <row r="55" spans="1:17" hidden="1" outlineLevel="1" collapsed="1" x14ac:dyDescent="0.25">
      <c r="A55" s="209"/>
      <c r="B55" s="209"/>
      <c r="C55" s="209"/>
      <c r="D55" s="253">
        <v>140328156</v>
      </c>
      <c r="E55" s="254"/>
      <c r="F55" s="254"/>
      <c r="G55" s="254"/>
      <c r="H55" s="254"/>
      <c r="I55" s="255">
        <v>0.1555</v>
      </c>
      <c r="J55" s="254"/>
      <c r="K55" s="254"/>
      <c r="L55" s="256"/>
      <c r="M55" s="254"/>
      <c r="N55" s="254"/>
      <c r="O55" s="256"/>
      <c r="P55" s="254"/>
      <c r="Q55" s="212">
        <v>0.1555</v>
      </c>
    </row>
    <row r="56" spans="1:17" hidden="1" outlineLevel="1" collapsed="1" x14ac:dyDescent="0.25">
      <c r="A56" s="209"/>
      <c r="B56" s="209"/>
      <c r="C56" s="209"/>
      <c r="D56" s="253">
        <v>140328157</v>
      </c>
      <c r="E56" s="254"/>
      <c r="F56" s="254"/>
      <c r="G56" s="254"/>
      <c r="H56" s="254"/>
      <c r="I56" s="255">
        <v>5.3499999999999999E-2</v>
      </c>
      <c r="J56" s="254"/>
      <c r="K56" s="254"/>
      <c r="L56" s="256"/>
      <c r="M56" s="254"/>
      <c r="N56" s="254"/>
      <c r="O56" s="256"/>
      <c r="P56" s="254"/>
      <c r="Q56" s="212">
        <v>5.3499999999999999E-2</v>
      </c>
    </row>
    <row r="57" spans="1:17" hidden="1" outlineLevel="1" collapsed="1" x14ac:dyDescent="0.25">
      <c r="A57" s="209"/>
      <c r="B57" s="209"/>
      <c r="C57" s="209"/>
      <c r="D57" s="253">
        <v>140328158</v>
      </c>
      <c r="E57" s="254"/>
      <c r="F57" s="254"/>
      <c r="G57" s="254"/>
      <c r="H57" s="254"/>
      <c r="I57" s="255">
        <v>5.9499999999999997E-2</v>
      </c>
      <c r="J57" s="254"/>
      <c r="K57" s="254"/>
      <c r="L57" s="256"/>
      <c r="M57" s="254"/>
      <c r="N57" s="254"/>
      <c r="O57" s="256"/>
      <c r="P57" s="254"/>
      <c r="Q57" s="212">
        <v>5.9499999999999997E-2</v>
      </c>
    </row>
    <row r="58" spans="1:17" hidden="1" outlineLevel="1" collapsed="1" x14ac:dyDescent="0.25">
      <c r="A58" s="209"/>
      <c r="B58" s="209"/>
      <c r="C58" s="209"/>
      <c r="D58" s="253">
        <v>140328159</v>
      </c>
      <c r="E58" s="254"/>
      <c r="F58" s="254"/>
      <c r="G58" s="254"/>
      <c r="H58" s="254"/>
      <c r="I58" s="255">
        <v>5.3499999999999999E-2</v>
      </c>
      <c r="J58" s="254"/>
      <c r="K58" s="254"/>
      <c r="L58" s="256"/>
      <c r="M58" s="254"/>
      <c r="N58" s="254"/>
      <c r="O58" s="256"/>
      <c r="P58" s="254"/>
      <c r="Q58" s="212">
        <v>5.3499999999999999E-2</v>
      </c>
    </row>
    <row r="59" spans="1:17" hidden="1" outlineLevel="1" collapsed="1" x14ac:dyDescent="0.25">
      <c r="A59" s="209"/>
      <c r="B59" s="209"/>
      <c r="C59" s="209"/>
      <c r="D59" s="253">
        <v>140328160</v>
      </c>
      <c r="E59" s="254"/>
      <c r="F59" s="254"/>
      <c r="G59" s="254"/>
      <c r="H59" s="254"/>
      <c r="I59" s="255">
        <v>5.3499999999999999E-2</v>
      </c>
      <c r="J59" s="254"/>
      <c r="K59" s="254"/>
      <c r="L59" s="256"/>
      <c r="M59" s="254"/>
      <c r="N59" s="254"/>
      <c r="O59" s="256"/>
      <c r="P59" s="254"/>
      <c r="Q59" s="212">
        <v>5.3499999999999999E-2</v>
      </c>
    </row>
    <row r="60" spans="1:17" hidden="1" outlineLevel="1" collapsed="1" x14ac:dyDescent="0.25">
      <c r="A60" s="209"/>
      <c r="B60" s="209"/>
      <c r="C60" s="209"/>
      <c r="D60" s="253">
        <v>140328206</v>
      </c>
      <c r="E60" s="254"/>
      <c r="F60" s="254"/>
      <c r="G60" s="254"/>
      <c r="H60" s="254"/>
      <c r="I60" s="255">
        <v>0.22950000000000001</v>
      </c>
      <c r="J60" s="254"/>
      <c r="K60" s="254"/>
      <c r="L60" s="256"/>
      <c r="M60" s="254"/>
      <c r="N60" s="254"/>
      <c r="O60" s="256"/>
      <c r="P60" s="254"/>
      <c r="Q60" s="212">
        <v>0.22950000000000001</v>
      </c>
    </row>
    <row r="61" spans="1:17" hidden="1" outlineLevel="1" collapsed="1" x14ac:dyDescent="0.25">
      <c r="A61" s="209"/>
      <c r="B61" s="209"/>
      <c r="C61" s="209"/>
      <c r="D61" s="253">
        <v>140328207</v>
      </c>
      <c r="E61" s="254"/>
      <c r="F61" s="254"/>
      <c r="G61" s="254"/>
      <c r="H61" s="254"/>
      <c r="I61" s="255">
        <v>0.1555</v>
      </c>
      <c r="J61" s="254"/>
      <c r="K61" s="254"/>
      <c r="L61" s="256"/>
      <c r="M61" s="254"/>
      <c r="N61" s="254"/>
      <c r="O61" s="256"/>
      <c r="P61" s="254"/>
      <c r="Q61" s="212">
        <v>0.1555</v>
      </c>
    </row>
    <row r="62" spans="1:17" hidden="1" outlineLevel="1" collapsed="1" x14ac:dyDescent="0.25">
      <c r="A62" s="209"/>
      <c r="B62" s="209"/>
      <c r="C62" s="209"/>
      <c r="D62" s="253">
        <v>140328208</v>
      </c>
      <c r="E62" s="254"/>
      <c r="F62" s="254"/>
      <c r="G62" s="254"/>
      <c r="H62" s="254"/>
      <c r="I62" s="255">
        <v>0.1555</v>
      </c>
      <c r="J62" s="254"/>
      <c r="K62" s="254"/>
      <c r="L62" s="256"/>
      <c r="M62" s="254"/>
      <c r="N62" s="254"/>
      <c r="O62" s="256"/>
      <c r="P62" s="254"/>
      <c r="Q62" s="212">
        <v>0.1555</v>
      </c>
    </row>
    <row r="63" spans="1:17" hidden="1" outlineLevel="1" collapsed="1" x14ac:dyDescent="0.25">
      <c r="A63" s="209"/>
      <c r="B63" s="209"/>
      <c r="C63" s="209"/>
      <c r="D63" s="253">
        <v>140328209</v>
      </c>
      <c r="E63" s="254"/>
      <c r="F63" s="254"/>
      <c r="G63" s="254"/>
      <c r="H63" s="254"/>
      <c r="I63" s="255">
        <v>0.1555</v>
      </c>
      <c r="J63" s="254"/>
      <c r="K63" s="254"/>
      <c r="L63" s="256"/>
      <c r="M63" s="254"/>
      <c r="N63" s="254"/>
      <c r="O63" s="256"/>
      <c r="P63" s="254"/>
      <c r="Q63" s="212">
        <v>0.1555</v>
      </c>
    </row>
    <row r="64" spans="1:17" hidden="1" outlineLevel="1" collapsed="1" x14ac:dyDescent="0.25">
      <c r="A64" s="209"/>
      <c r="B64" s="209"/>
      <c r="C64" s="209"/>
      <c r="D64" s="253">
        <v>140328210</v>
      </c>
      <c r="E64" s="254"/>
      <c r="F64" s="254"/>
      <c r="G64" s="254"/>
      <c r="H64" s="254"/>
      <c r="I64" s="255">
        <v>0.1555</v>
      </c>
      <c r="J64" s="254"/>
      <c r="K64" s="254"/>
      <c r="L64" s="256"/>
      <c r="M64" s="254"/>
      <c r="N64" s="254"/>
      <c r="O64" s="256"/>
      <c r="P64" s="254"/>
      <c r="Q64" s="212">
        <v>0.1555</v>
      </c>
    </row>
    <row r="65" spans="1:17" hidden="1" outlineLevel="1" collapsed="1" x14ac:dyDescent="0.25">
      <c r="A65" s="209"/>
      <c r="B65" s="209"/>
      <c r="C65" s="209"/>
      <c r="D65" s="253">
        <v>140328211</v>
      </c>
      <c r="E65" s="254"/>
      <c r="F65" s="254"/>
      <c r="G65" s="254"/>
      <c r="H65" s="254"/>
      <c r="I65" s="255">
        <v>0.1555</v>
      </c>
      <c r="J65" s="254"/>
      <c r="K65" s="254"/>
      <c r="L65" s="256"/>
      <c r="M65" s="254"/>
      <c r="N65" s="254"/>
      <c r="O65" s="256"/>
      <c r="P65" s="254"/>
      <c r="Q65" s="212">
        <v>0.1555</v>
      </c>
    </row>
    <row r="66" spans="1:17" hidden="1" outlineLevel="1" collapsed="1" x14ac:dyDescent="0.25">
      <c r="A66" s="209"/>
      <c r="B66" s="209"/>
      <c r="C66" s="209"/>
      <c r="D66" s="253">
        <v>140328212</v>
      </c>
      <c r="E66" s="254"/>
      <c r="F66" s="254"/>
      <c r="G66" s="254"/>
      <c r="H66" s="254"/>
      <c r="I66" s="255">
        <v>0.22950000000000001</v>
      </c>
      <c r="J66" s="254"/>
      <c r="K66" s="254"/>
      <c r="L66" s="256"/>
      <c r="M66" s="254"/>
      <c r="N66" s="254"/>
      <c r="O66" s="256"/>
      <c r="P66" s="254"/>
      <c r="Q66" s="212">
        <v>0.22950000000000001</v>
      </c>
    </row>
    <row r="67" spans="1:17" hidden="1" outlineLevel="1" collapsed="1" x14ac:dyDescent="0.25">
      <c r="A67" s="209"/>
      <c r="B67" s="209"/>
      <c r="C67" s="209"/>
      <c r="D67" s="253">
        <v>140328213</v>
      </c>
      <c r="E67" s="254"/>
      <c r="F67" s="254"/>
      <c r="G67" s="254"/>
      <c r="H67" s="254"/>
      <c r="I67" s="255">
        <v>0.1555</v>
      </c>
      <c r="J67" s="254"/>
      <c r="K67" s="254"/>
      <c r="L67" s="256"/>
      <c r="M67" s="254"/>
      <c r="N67" s="254"/>
      <c r="O67" s="256"/>
      <c r="P67" s="254"/>
      <c r="Q67" s="212">
        <v>0.1555</v>
      </c>
    </row>
    <row r="68" spans="1:17" hidden="1" outlineLevel="1" collapsed="1" x14ac:dyDescent="0.25">
      <c r="A68" s="209"/>
      <c r="B68" s="209"/>
      <c r="C68" s="209"/>
      <c r="D68" s="253">
        <v>140328214</v>
      </c>
      <c r="E68" s="254"/>
      <c r="F68" s="254"/>
      <c r="G68" s="254"/>
      <c r="H68" s="254"/>
      <c r="I68" s="255">
        <v>0.1555</v>
      </c>
      <c r="J68" s="254"/>
      <c r="K68" s="254"/>
      <c r="L68" s="256"/>
      <c r="M68" s="254"/>
      <c r="N68" s="254"/>
      <c r="O68" s="256"/>
      <c r="P68" s="254"/>
      <c r="Q68" s="212">
        <v>0.1555</v>
      </c>
    </row>
    <row r="69" spans="1:17" hidden="1" outlineLevel="1" collapsed="1" x14ac:dyDescent="0.25">
      <c r="A69" s="209"/>
      <c r="B69" s="209"/>
      <c r="C69" s="209"/>
      <c r="D69" s="253">
        <v>140328215</v>
      </c>
      <c r="E69" s="254"/>
      <c r="F69" s="254"/>
      <c r="G69" s="254"/>
      <c r="H69" s="254"/>
      <c r="I69" s="255">
        <v>0.1555</v>
      </c>
      <c r="J69" s="254"/>
      <c r="K69" s="254"/>
      <c r="L69" s="256"/>
      <c r="M69" s="254"/>
      <c r="N69" s="254"/>
      <c r="O69" s="256"/>
      <c r="P69" s="254"/>
      <c r="Q69" s="212">
        <v>0.1555</v>
      </c>
    </row>
    <row r="70" spans="1:17" hidden="1" outlineLevel="1" collapsed="1" x14ac:dyDescent="0.25">
      <c r="A70" s="209"/>
      <c r="B70" s="209"/>
      <c r="C70" s="209"/>
      <c r="D70" s="253">
        <v>140328216</v>
      </c>
      <c r="E70" s="254"/>
      <c r="F70" s="254"/>
      <c r="G70" s="254"/>
      <c r="H70" s="254"/>
      <c r="I70" s="255">
        <v>5.3499999999999999E-2</v>
      </c>
      <c r="J70" s="254"/>
      <c r="K70" s="254"/>
      <c r="L70" s="256"/>
      <c r="M70" s="254"/>
      <c r="N70" s="254"/>
      <c r="O70" s="256"/>
      <c r="P70" s="254"/>
      <c r="Q70" s="212">
        <v>5.3499999999999999E-2</v>
      </c>
    </row>
    <row r="71" spans="1:17" hidden="1" outlineLevel="1" collapsed="1" x14ac:dyDescent="0.25">
      <c r="A71" s="209"/>
      <c r="B71" s="209"/>
      <c r="C71" s="209"/>
      <c r="D71" s="253">
        <v>140328217</v>
      </c>
      <c r="E71" s="254"/>
      <c r="F71" s="254"/>
      <c r="G71" s="254"/>
      <c r="H71" s="254"/>
      <c r="I71" s="255">
        <v>0.1555</v>
      </c>
      <c r="J71" s="254"/>
      <c r="K71" s="254"/>
      <c r="L71" s="256"/>
      <c r="M71" s="254"/>
      <c r="N71" s="254"/>
      <c r="O71" s="256"/>
      <c r="P71" s="254"/>
      <c r="Q71" s="212">
        <v>0.1555</v>
      </c>
    </row>
    <row r="72" spans="1:17" hidden="1" outlineLevel="1" collapsed="1" x14ac:dyDescent="0.25">
      <c r="A72" s="209"/>
      <c r="B72" s="209"/>
      <c r="C72" s="209"/>
      <c r="D72" s="253">
        <v>140328218</v>
      </c>
      <c r="E72" s="254"/>
      <c r="F72" s="254"/>
      <c r="G72" s="254"/>
      <c r="H72" s="254"/>
      <c r="I72" s="255">
        <v>0.1555</v>
      </c>
      <c r="J72" s="254"/>
      <c r="K72" s="254"/>
      <c r="L72" s="256"/>
      <c r="M72" s="254"/>
      <c r="N72" s="254"/>
      <c r="O72" s="256"/>
      <c r="P72" s="254"/>
      <c r="Q72" s="212">
        <v>0.1555</v>
      </c>
    </row>
    <row r="73" spans="1:17" hidden="1" outlineLevel="1" collapsed="1" x14ac:dyDescent="0.25">
      <c r="A73" s="209"/>
      <c r="B73" s="209"/>
      <c r="C73" s="209"/>
      <c r="D73" s="253">
        <v>140328219</v>
      </c>
      <c r="E73" s="254"/>
      <c r="F73" s="254"/>
      <c r="G73" s="254"/>
      <c r="H73" s="254"/>
      <c r="I73" s="255">
        <v>0.1555</v>
      </c>
      <c r="J73" s="254"/>
      <c r="K73" s="254"/>
      <c r="L73" s="256"/>
      <c r="M73" s="254"/>
      <c r="N73" s="254"/>
      <c r="O73" s="256"/>
      <c r="P73" s="254"/>
      <c r="Q73" s="212">
        <v>0.1555</v>
      </c>
    </row>
    <row r="74" spans="1:17" hidden="1" outlineLevel="1" collapsed="1" x14ac:dyDescent="0.25">
      <c r="A74" s="209"/>
      <c r="B74" s="209"/>
      <c r="C74" s="209"/>
      <c r="D74" s="253">
        <v>140328220</v>
      </c>
      <c r="E74" s="254"/>
      <c r="F74" s="254"/>
      <c r="G74" s="254"/>
      <c r="H74" s="254"/>
      <c r="I74" s="255">
        <v>0.1555</v>
      </c>
      <c r="J74" s="254"/>
      <c r="K74" s="254"/>
      <c r="L74" s="256"/>
      <c r="M74" s="254"/>
      <c r="N74" s="254"/>
      <c r="O74" s="256"/>
      <c r="P74" s="254"/>
      <c r="Q74" s="212">
        <v>0.1555</v>
      </c>
    </row>
    <row r="75" spans="1:17" hidden="1" outlineLevel="1" collapsed="1" x14ac:dyDescent="0.25">
      <c r="A75" s="209"/>
      <c r="B75" s="209"/>
      <c r="C75" s="209"/>
      <c r="D75" s="253">
        <v>140328221</v>
      </c>
      <c r="E75" s="254"/>
      <c r="F75" s="254"/>
      <c r="G75" s="254"/>
      <c r="H75" s="254"/>
      <c r="I75" s="255">
        <v>5.3499999999999999E-2</v>
      </c>
      <c r="J75" s="254"/>
      <c r="K75" s="254"/>
      <c r="L75" s="256"/>
      <c r="M75" s="254"/>
      <c r="N75" s="254"/>
      <c r="O75" s="256"/>
      <c r="P75" s="254"/>
      <c r="Q75" s="212">
        <v>5.3499999999999999E-2</v>
      </c>
    </row>
    <row r="76" spans="1:17" hidden="1" outlineLevel="1" collapsed="1" x14ac:dyDescent="0.25">
      <c r="A76" s="209"/>
      <c r="B76" s="209"/>
      <c r="C76" s="209"/>
      <c r="D76" s="253">
        <v>140328222</v>
      </c>
      <c r="E76" s="254"/>
      <c r="F76" s="254"/>
      <c r="G76" s="254"/>
      <c r="H76" s="254"/>
      <c r="I76" s="255">
        <v>0.1555</v>
      </c>
      <c r="J76" s="254"/>
      <c r="K76" s="254"/>
      <c r="L76" s="256"/>
      <c r="M76" s="254"/>
      <c r="N76" s="254"/>
      <c r="O76" s="256"/>
      <c r="P76" s="254"/>
      <c r="Q76" s="212">
        <v>0.1555</v>
      </c>
    </row>
    <row r="77" spans="1:17" hidden="1" outlineLevel="1" collapsed="1" x14ac:dyDescent="0.25">
      <c r="A77" s="209"/>
      <c r="B77" s="209"/>
      <c r="C77" s="209"/>
      <c r="D77" s="253">
        <v>140328223</v>
      </c>
      <c r="E77" s="254"/>
      <c r="F77" s="254"/>
      <c r="G77" s="254"/>
      <c r="H77" s="254"/>
      <c r="I77" s="255">
        <v>0.1555</v>
      </c>
      <c r="J77" s="254"/>
      <c r="K77" s="254"/>
      <c r="L77" s="256"/>
      <c r="M77" s="254"/>
      <c r="N77" s="254"/>
      <c r="O77" s="256"/>
      <c r="P77" s="254"/>
      <c r="Q77" s="212">
        <v>0.1555</v>
      </c>
    </row>
    <row r="78" spans="1:17" hidden="1" outlineLevel="1" collapsed="1" x14ac:dyDescent="0.25">
      <c r="A78" s="209"/>
      <c r="B78" s="209"/>
      <c r="C78" s="209"/>
      <c r="D78" s="253">
        <v>140328224</v>
      </c>
      <c r="E78" s="254"/>
      <c r="F78" s="254"/>
      <c r="G78" s="254"/>
      <c r="H78" s="254"/>
      <c r="I78" s="255">
        <v>0.1555</v>
      </c>
      <c r="J78" s="254"/>
      <c r="K78" s="254"/>
      <c r="L78" s="256"/>
      <c r="M78" s="254"/>
      <c r="N78" s="254"/>
      <c r="O78" s="256"/>
      <c r="P78" s="254"/>
      <c r="Q78" s="212">
        <v>0.1555</v>
      </c>
    </row>
    <row r="79" spans="1:17" hidden="1" outlineLevel="1" collapsed="1" x14ac:dyDescent="0.25">
      <c r="A79" s="209"/>
      <c r="B79" s="209"/>
      <c r="C79" s="209"/>
      <c r="D79" s="253">
        <v>140328225</v>
      </c>
      <c r="E79" s="254"/>
      <c r="F79" s="254"/>
      <c r="G79" s="254"/>
      <c r="H79" s="254"/>
      <c r="I79" s="255">
        <v>5.3499999999999999E-2</v>
      </c>
      <c r="J79" s="254"/>
      <c r="K79" s="254"/>
      <c r="L79" s="256"/>
      <c r="M79" s="254"/>
      <c r="N79" s="254"/>
      <c r="O79" s="256"/>
      <c r="P79" s="254"/>
      <c r="Q79" s="212">
        <v>5.3499999999999999E-2</v>
      </c>
    </row>
    <row r="80" spans="1:17" hidden="1" outlineLevel="1" collapsed="1" x14ac:dyDescent="0.25">
      <c r="A80" s="209"/>
      <c r="B80" s="209"/>
      <c r="C80" s="209"/>
      <c r="D80" s="253">
        <v>140328226</v>
      </c>
      <c r="E80" s="254"/>
      <c r="F80" s="254"/>
      <c r="G80" s="254"/>
      <c r="H80" s="254"/>
      <c r="I80" s="255">
        <v>0.1555</v>
      </c>
      <c r="J80" s="254"/>
      <c r="K80" s="254"/>
      <c r="L80" s="256"/>
      <c r="M80" s="254"/>
      <c r="N80" s="254"/>
      <c r="O80" s="256"/>
      <c r="P80" s="254"/>
      <c r="Q80" s="212">
        <v>0.1555</v>
      </c>
    </row>
    <row r="81" spans="1:17" hidden="1" outlineLevel="1" collapsed="1" x14ac:dyDescent="0.25">
      <c r="A81" s="209"/>
      <c r="B81" s="209"/>
      <c r="C81" s="209"/>
      <c r="D81" s="253">
        <v>140328227</v>
      </c>
      <c r="E81" s="254"/>
      <c r="F81" s="254"/>
      <c r="G81" s="254"/>
      <c r="H81" s="254"/>
      <c r="I81" s="255">
        <v>5.3499999999999999E-2</v>
      </c>
      <c r="J81" s="254"/>
      <c r="K81" s="254"/>
      <c r="L81" s="256"/>
      <c r="M81" s="254"/>
      <c r="N81" s="254"/>
      <c r="O81" s="256"/>
      <c r="P81" s="254"/>
      <c r="Q81" s="212">
        <v>5.3499999999999999E-2</v>
      </c>
    </row>
    <row r="82" spans="1:17" hidden="1" outlineLevel="1" collapsed="1" x14ac:dyDescent="0.25">
      <c r="A82" s="209"/>
      <c r="B82" s="209"/>
      <c r="C82" s="209"/>
      <c r="D82" s="253">
        <v>140328228</v>
      </c>
      <c r="E82" s="254"/>
      <c r="F82" s="254"/>
      <c r="G82" s="254"/>
      <c r="H82" s="254"/>
      <c r="I82" s="255">
        <v>0.1555</v>
      </c>
      <c r="J82" s="254"/>
      <c r="K82" s="254"/>
      <c r="L82" s="256"/>
      <c r="M82" s="254"/>
      <c r="N82" s="254"/>
      <c r="O82" s="256"/>
      <c r="P82" s="254"/>
      <c r="Q82" s="212">
        <v>0.1555</v>
      </c>
    </row>
    <row r="83" spans="1:17" hidden="1" outlineLevel="1" collapsed="1" x14ac:dyDescent="0.25">
      <c r="A83" s="209"/>
      <c r="B83" s="209"/>
      <c r="C83" s="209"/>
      <c r="D83" s="253">
        <v>140328229</v>
      </c>
      <c r="E83" s="254"/>
      <c r="F83" s="254"/>
      <c r="G83" s="254"/>
      <c r="H83" s="254"/>
      <c r="I83" s="255">
        <v>0.1555</v>
      </c>
      <c r="J83" s="254"/>
      <c r="K83" s="254"/>
      <c r="L83" s="256"/>
      <c r="M83" s="254"/>
      <c r="N83" s="254"/>
      <c r="O83" s="256"/>
      <c r="P83" s="254"/>
      <c r="Q83" s="212">
        <v>0.1555</v>
      </c>
    </row>
    <row r="84" spans="1:17" hidden="1" outlineLevel="1" collapsed="1" x14ac:dyDescent="0.25">
      <c r="A84" s="209"/>
      <c r="B84" s="209"/>
      <c r="C84" s="209"/>
      <c r="D84" s="253">
        <v>140328230</v>
      </c>
      <c r="E84" s="254"/>
      <c r="F84" s="254"/>
      <c r="G84" s="254"/>
      <c r="H84" s="254"/>
      <c r="I84" s="255">
        <v>0.1555</v>
      </c>
      <c r="J84" s="254"/>
      <c r="K84" s="254"/>
      <c r="L84" s="256"/>
      <c r="M84" s="254"/>
      <c r="N84" s="254"/>
      <c r="O84" s="256"/>
      <c r="P84" s="254"/>
      <c r="Q84" s="212">
        <v>0.1555</v>
      </c>
    </row>
    <row r="85" spans="1:17" hidden="1" outlineLevel="1" collapsed="1" x14ac:dyDescent="0.25">
      <c r="A85" s="209"/>
      <c r="B85" s="209"/>
      <c r="C85" s="209"/>
      <c r="D85" s="253">
        <v>140328231</v>
      </c>
      <c r="E85" s="254"/>
      <c r="F85" s="254"/>
      <c r="G85" s="254"/>
      <c r="H85" s="254"/>
      <c r="I85" s="255">
        <v>0.1555</v>
      </c>
      <c r="J85" s="254"/>
      <c r="K85" s="254"/>
      <c r="L85" s="256"/>
      <c r="M85" s="254"/>
      <c r="N85" s="254"/>
      <c r="O85" s="256"/>
      <c r="P85" s="254"/>
      <c r="Q85" s="212">
        <v>0.1555</v>
      </c>
    </row>
    <row r="86" spans="1:17" hidden="1" outlineLevel="1" collapsed="1" x14ac:dyDescent="0.25">
      <c r="A86" s="209"/>
      <c r="B86" s="209"/>
      <c r="C86" s="209"/>
      <c r="D86" s="253">
        <v>140328232</v>
      </c>
      <c r="E86" s="254"/>
      <c r="F86" s="254"/>
      <c r="G86" s="254"/>
      <c r="H86" s="254"/>
      <c r="I86" s="255">
        <v>0.47599999999999998</v>
      </c>
      <c r="J86" s="254"/>
      <c r="K86" s="254"/>
      <c r="L86" s="256"/>
      <c r="M86" s="254"/>
      <c r="N86" s="254"/>
      <c r="O86" s="256"/>
      <c r="P86" s="254"/>
      <c r="Q86" s="212">
        <v>0.47599999999999998</v>
      </c>
    </row>
    <row r="87" spans="1:17" hidden="1" outlineLevel="1" collapsed="1" x14ac:dyDescent="0.25">
      <c r="A87" s="209"/>
      <c r="B87" s="209"/>
      <c r="C87" s="209"/>
      <c r="D87" s="253">
        <v>140328233</v>
      </c>
      <c r="E87" s="254"/>
      <c r="F87" s="254"/>
      <c r="G87" s="254"/>
      <c r="H87" s="254"/>
      <c r="I87" s="255">
        <v>0.1555</v>
      </c>
      <c r="J87" s="254"/>
      <c r="K87" s="254"/>
      <c r="L87" s="256"/>
      <c r="M87" s="254"/>
      <c r="N87" s="254"/>
      <c r="O87" s="256"/>
      <c r="P87" s="254"/>
      <c r="Q87" s="212">
        <v>0.1555</v>
      </c>
    </row>
    <row r="88" spans="1:17" hidden="1" outlineLevel="1" collapsed="1" x14ac:dyDescent="0.25">
      <c r="A88" s="209"/>
      <c r="B88" s="209"/>
      <c r="C88" s="209"/>
      <c r="D88" s="253">
        <v>140328234</v>
      </c>
      <c r="E88" s="254"/>
      <c r="F88" s="254"/>
      <c r="G88" s="254"/>
      <c r="H88" s="254"/>
      <c r="I88" s="255">
        <v>0.1555</v>
      </c>
      <c r="J88" s="254"/>
      <c r="K88" s="254"/>
      <c r="L88" s="256"/>
      <c r="M88" s="254"/>
      <c r="N88" s="254"/>
      <c r="O88" s="256"/>
      <c r="P88" s="254"/>
      <c r="Q88" s="212">
        <v>0.1555</v>
      </c>
    </row>
    <row r="89" spans="1:17" hidden="1" outlineLevel="1" collapsed="1" x14ac:dyDescent="0.25">
      <c r="A89" s="209"/>
      <c r="B89" s="209"/>
      <c r="C89" s="209"/>
      <c r="D89" s="253">
        <v>140328235</v>
      </c>
      <c r="E89" s="254"/>
      <c r="F89" s="254"/>
      <c r="G89" s="254"/>
      <c r="H89" s="254"/>
      <c r="I89" s="255">
        <v>5.3499999999999999E-2</v>
      </c>
      <c r="J89" s="254"/>
      <c r="K89" s="254"/>
      <c r="L89" s="256"/>
      <c r="M89" s="254"/>
      <c r="N89" s="254"/>
      <c r="O89" s="256"/>
      <c r="P89" s="254"/>
      <c r="Q89" s="212">
        <v>5.3499999999999999E-2</v>
      </c>
    </row>
    <row r="90" spans="1:17" hidden="1" outlineLevel="1" collapsed="1" x14ac:dyDescent="0.25">
      <c r="A90" s="209"/>
      <c r="B90" s="209"/>
      <c r="C90" s="209"/>
      <c r="D90" s="253">
        <v>140328236</v>
      </c>
      <c r="E90" s="254"/>
      <c r="F90" s="254"/>
      <c r="G90" s="254"/>
      <c r="H90" s="254"/>
      <c r="I90" s="255">
        <v>5.3499999999999999E-2</v>
      </c>
      <c r="J90" s="254"/>
      <c r="K90" s="254"/>
      <c r="L90" s="256"/>
      <c r="M90" s="254"/>
      <c r="N90" s="254"/>
      <c r="O90" s="256"/>
      <c r="P90" s="254"/>
      <c r="Q90" s="212">
        <v>5.3499999999999999E-2</v>
      </c>
    </row>
    <row r="91" spans="1:17" hidden="1" outlineLevel="1" collapsed="1" x14ac:dyDescent="0.25">
      <c r="A91" s="209"/>
      <c r="B91" s="209"/>
      <c r="C91" s="209"/>
      <c r="D91" s="253">
        <v>140328237</v>
      </c>
      <c r="E91" s="254"/>
      <c r="F91" s="254"/>
      <c r="G91" s="254"/>
      <c r="H91" s="254"/>
      <c r="I91" s="255">
        <v>0.1555</v>
      </c>
      <c r="J91" s="254"/>
      <c r="K91" s="254"/>
      <c r="L91" s="256"/>
      <c r="M91" s="254"/>
      <c r="N91" s="254"/>
      <c r="O91" s="256"/>
      <c r="P91" s="254"/>
      <c r="Q91" s="212">
        <v>0.1555</v>
      </c>
    </row>
    <row r="92" spans="1:17" hidden="1" outlineLevel="1" collapsed="1" x14ac:dyDescent="0.25">
      <c r="A92" s="209"/>
      <c r="B92" s="209"/>
      <c r="C92" s="209"/>
      <c r="D92" s="253">
        <v>140328238</v>
      </c>
      <c r="E92" s="254"/>
      <c r="F92" s="254"/>
      <c r="G92" s="254"/>
      <c r="H92" s="254"/>
      <c r="I92" s="255">
        <v>5.3499999999999999E-2</v>
      </c>
      <c r="J92" s="254"/>
      <c r="K92" s="254"/>
      <c r="L92" s="256"/>
      <c r="M92" s="254"/>
      <c r="N92" s="254"/>
      <c r="O92" s="256"/>
      <c r="P92" s="254"/>
      <c r="Q92" s="212">
        <v>5.3499999999999999E-2</v>
      </c>
    </row>
    <row r="93" spans="1:17" hidden="1" outlineLevel="1" collapsed="1" x14ac:dyDescent="0.25">
      <c r="A93" s="209"/>
      <c r="B93" s="209"/>
      <c r="C93" s="209"/>
      <c r="D93" s="253">
        <v>140328239</v>
      </c>
      <c r="E93" s="254"/>
      <c r="F93" s="254"/>
      <c r="G93" s="254"/>
      <c r="H93" s="254"/>
      <c r="I93" s="255">
        <v>0.1555</v>
      </c>
      <c r="J93" s="254"/>
      <c r="K93" s="254"/>
      <c r="L93" s="256"/>
      <c r="M93" s="254"/>
      <c r="N93" s="254"/>
      <c r="O93" s="256"/>
      <c r="P93" s="254"/>
      <c r="Q93" s="212">
        <v>0.1555</v>
      </c>
    </row>
    <row r="94" spans="1:17" hidden="1" outlineLevel="1" collapsed="1" x14ac:dyDescent="0.25">
      <c r="A94" s="209"/>
      <c r="B94" s="209"/>
      <c r="C94" s="209"/>
      <c r="D94" s="253">
        <v>140328240</v>
      </c>
      <c r="E94" s="254"/>
      <c r="F94" s="254"/>
      <c r="G94" s="254"/>
      <c r="H94" s="254"/>
      <c r="I94" s="255">
        <v>0.1555</v>
      </c>
      <c r="J94" s="254"/>
      <c r="K94" s="254"/>
      <c r="L94" s="256"/>
      <c r="M94" s="254"/>
      <c r="N94" s="254"/>
      <c r="O94" s="256"/>
      <c r="P94" s="254"/>
      <c r="Q94" s="212">
        <v>0.1555</v>
      </c>
    </row>
    <row r="95" spans="1:17" hidden="1" outlineLevel="1" collapsed="1" x14ac:dyDescent="0.25">
      <c r="A95" s="209"/>
      <c r="B95" s="209"/>
      <c r="C95" s="209"/>
      <c r="D95" s="253">
        <v>140328241</v>
      </c>
      <c r="E95" s="254"/>
      <c r="F95" s="254"/>
      <c r="G95" s="254"/>
      <c r="H95" s="254"/>
      <c r="I95" s="255">
        <v>0.1555</v>
      </c>
      <c r="J95" s="254"/>
      <c r="K95" s="254"/>
      <c r="L95" s="256"/>
      <c r="M95" s="254"/>
      <c r="N95" s="254"/>
      <c r="O95" s="256"/>
      <c r="P95" s="254"/>
      <c r="Q95" s="212">
        <v>0.1555</v>
      </c>
    </row>
    <row r="96" spans="1:17" hidden="1" outlineLevel="1" collapsed="1" x14ac:dyDescent="0.25">
      <c r="A96" s="209"/>
      <c r="B96" s="209"/>
      <c r="C96" s="209"/>
      <c r="D96" s="253">
        <v>140328242</v>
      </c>
      <c r="E96" s="254"/>
      <c r="F96" s="254"/>
      <c r="G96" s="254"/>
      <c r="H96" s="254"/>
      <c r="I96" s="255">
        <v>0.1555</v>
      </c>
      <c r="J96" s="254"/>
      <c r="K96" s="254"/>
      <c r="L96" s="256"/>
      <c r="M96" s="254"/>
      <c r="N96" s="254"/>
      <c r="O96" s="256"/>
      <c r="P96" s="254"/>
      <c r="Q96" s="212">
        <v>0.1555</v>
      </c>
    </row>
    <row r="97" spans="1:17" hidden="1" outlineLevel="1" collapsed="1" x14ac:dyDescent="0.25">
      <c r="A97" s="209"/>
      <c r="B97" s="209"/>
      <c r="C97" s="209"/>
      <c r="D97" s="253">
        <v>140328243</v>
      </c>
      <c r="E97" s="254"/>
      <c r="F97" s="254"/>
      <c r="G97" s="254"/>
      <c r="H97" s="254"/>
      <c r="I97" s="255">
        <v>0.1555</v>
      </c>
      <c r="J97" s="254"/>
      <c r="K97" s="254"/>
      <c r="L97" s="256"/>
      <c r="M97" s="254"/>
      <c r="N97" s="254"/>
      <c r="O97" s="256"/>
      <c r="P97" s="254"/>
      <c r="Q97" s="212">
        <v>0.1555</v>
      </c>
    </row>
    <row r="98" spans="1:17" hidden="1" outlineLevel="1" collapsed="1" x14ac:dyDescent="0.25">
      <c r="A98" s="209"/>
      <c r="B98" s="209"/>
      <c r="C98" s="209"/>
      <c r="D98" s="253">
        <v>140328244</v>
      </c>
      <c r="E98" s="254"/>
      <c r="F98" s="254"/>
      <c r="G98" s="254"/>
      <c r="H98" s="254"/>
      <c r="I98" s="255">
        <v>0.17849999999999999</v>
      </c>
      <c r="J98" s="254"/>
      <c r="K98" s="254"/>
      <c r="L98" s="256"/>
      <c r="M98" s="254"/>
      <c r="N98" s="254"/>
      <c r="O98" s="256"/>
      <c r="P98" s="254"/>
      <c r="Q98" s="212">
        <v>0.17849999999999999</v>
      </c>
    </row>
    <row r="99" spans="1:17" hidden="1" outlineLevel="1" collapsed="1" x14ac:dyDescent="0.25">
      <c r="A99" s="209"/>
      <c r="B99" s="209"/>
      <c r="C99" s="209"/>
      <c r="D99" s="253">
        <v>140328245</v>
      </c>
      <c r="E99" s="254"/>
      <c r="F99" s="254"/>
      <c r="G99" s="254"/>
      <c r="H99" s="254"/>
      <c r="I99" s="255">
        <v>0.1555</v>
      </c>
      <c r="J99" s="254"/>
      <c r="K99" s="254"/>
      <c r="L99" s="256"/>
      <c r="M99" s="254"/>
      <c r="N99" s="254"/>
      <c r="O99" s="256"/>
      <c r="P99" s="254"/>
      <c r="Q99" s="212">
        <v>0.1555</v>
      </c>
    </row>
    <row r="100" spans="1:17" hidden="1" outlineLevel="1" collapsed="1" x14ac:dyDescent="0.25">
      <c r="A100" s="209"/>
      <c r="B100" s="209"/>
      <c r="C100" s="209"/>
      <c r="D100" s="253">
        <v>140328246</v>
      </c>
      <c r="E100" s="254"/>
      <c r="F100" s="254"/>
      <c r="G100" s="254"/>
      <c r="H100" s="254"/>
      <c r="I100" s="255">
        <v>0.1555</v>
      </c>
      <c r="J100" s="254"/>
      <c r="K100" s="254"/>
      <c r="L100" s="256"/>
      <c r="M100" s="254"/>
      <c r="N100" s="254"/>
      <c r="O100" s="256"/>
      <c r="P100" s="254"/>
      <c r="Q100" s="212">
        <v>0.1555</v>
      </c>
    </row>
    <row r="101" spans="1:17" hidden="1" outlineLevel="1" collapsed="1" x14ac:dyDescent="0.25">
      <c r="A101" s="209"/>
      <c r="B101" s="209"/>
      <c r="C101" s="209"/>
      <c r="D101" s="253">
        <v>140328247</v>
      </c>
      <c r="E101" s="254"/>
      <c r="F101" s="254"/>
      <c r="G101" s="254"/>
      <c r="H101" s="254"/>
      <c r="I101" s="255">
        <v>0.1615</v>
      </c>
      <c r="J101" s="254"/>
      <c r="K101" s="254"/>
      <c r="L101" s="256"/>
      <c r="M101" s="254"/>
      <c r="N101" s="254"/>
      <c r="O101" s="256"/>
      <c r="P101" s="254"/>
      <c r="Q101" s="212">
        <v>0.1615</v>
      </c>
    </row>
    <row r="102" spans="1:17" hidden="1" outlineLevel="1" collapsed="1" x14ac:dyDescent="0.25">
      <c r="A102" s="209"/>
      <c r="B102" s="209"/>
      <c r="C102" s="209"/>
      <c r="D102" s="253">
        <v>140328248</v>
      </c>
      <c r="E102" s="254"/>
      <c r="F102" s="254"/>
      <c r="G102" s="254"/>
      <c r="H102" s="254"/>
      <c r="I102" s="255">
        <v>0.79049999999999998</v>
      </c>
      <c r="J102" s="254"/>
      <c r="K102" s="254"/>
      <c r="L102" s="256"/>
      <c r="M102" s="254"/>
      <c r="N102" s="254"/>
      <c r="O102" s="256"/>
      <c r="P102" s="254"/>
      <c r="Q102" s="212">
        <v>0.79049999999999998</v>
      </c>
    </row>
    <row r="103" spans="1:17" hidden="1" outlineLevel="1" collapsed="1" x14ac:dyDescent="0.25">
      <c r="A103" s="209"/>
      <c r="B103" s="209"/>
      <c r="C103" s="209"/>
      <c r="D103" s="253">
        <v>140328249</v>
      </c>
      <c r="E103" s="254"/>
      <c r="F103" s="254"/>
      <c r="G103" s="254"/>
      <c r="H103" s="254"/>
      <c r="I103" s="255">
        <v>0.1555</v>
      </c>
      <c r="J103" s="254"/>
      <c r="K103" s="254"/>
      <c r="L103" s="256"/>
      <c r="M103" s="254"/>
      <c r="N103" s="254"/>
      <c r="O103" s="256"/>
      <c r="P103" s="254"/>
      <c r="Q103" s="212">
        <v>0.1555</v>
      </c>
    </row>
    <row r="104" spans="1:17" hidden="1" outlineLevel="1" collapsed="1" x14ac:dyDescent="0.25">
      <c r="A104" s="209"/>
      <c r="B104" s="209"/>
      <c r="C104" s="209"/>
      <c r="D104" s="253">
        <v>140328250</v>
      </c>
      <c r="E104" s="254"/>
      <c r="F104" s="254"/>
      <c r="G104" s="254"/>
      <c r="H104" s="254"/>
      <c r="I104" s="255">
        <v>0.90949999999999998</v>
      </c>
      <c r="J104" s="254"/>
      <c r="K104" s="254"/>
      <c r="L104" s="256"/>
      <c r="M104" s="254"/>
      <c r="N104" s="254"/>
      <c r="O104" s="256"/>
      <c r="P104" s="254"/>
      <c r="Q104" s="212">
        <v>0.90949999999999998</v>
      </c>
    </row>
    <row r="105" spans="1:17" hidden="1" outlineLevel="1" collapsed="1" x14ac:dyDescent="0.25">
      <c r="A105" s="209"/>
      <c r="B105" s="209"/>
      <c r="C105" s="209"/>
      <c r="D105" s="253">
        <v>140328251</v>
      </c>
      <c r="E105" s="254"/>
      <c r="F105" s="254"/>
      <c r="G105" s="254"/>
      <c r="H105" s="254"/>
      <c r="I105" s="255">
        <v>0.1555</v>
      </c>
      <c r="J105" s="254"/>
      <c r="K105" s="254"/>
      <c r="L105" s="256"/>
      <c r="M105" s="254"/>
      <c r="N105" s="254"/>
      <c r="O105" s="256"/>
      <c r="P105" s="254"/>
      <c r="Q105" s="212">
        <v>0.1555</v>
      </c>
    </row>
    <row r="106" spans="1:17" hidden="1" outlineLevel="1" collapsed="1" x14ac:dyDescent="0.25">
      <c r="A106" s="209"/>
      <c r="B106" s="209"/>
      <c r="C106" s="209"/>
      <c r="D106" s="253">
        <v>140328252</v>
      </c>
      <c r="E106" s="254"/>
      <c r="F106" s="254"/>
      <c r="G106" s="254"/>
      <c r="H106" s="254"/>
      <c r="I106" s="255">
        <v>0.1555</v>
      </c>
      <c r="J106" s="254"/>
      <c r="K106" s="254"/>
      <c r="L106" s="256"/>
      <c r="M106" s="254"/>
      <c r="N106" s="254"/>
      <c r="O106" s="256"/>
      <c r="P106" s="254"/>
      <c r="Q106" s="212">
        <v>0.1555</v>
      </c>
    </row>
    <row r="107" spans="1:17" hidden="1" outlineLevel="1" collapsed="1" x14ac:dyDescent="0.25">
      <c r="A107" s="209"/>
      <c r="B107" s="209"/>
      <c r="C107" s="209"/>
      <c r="D107" s="253">
        <v>140328253</v>
      </c>
      <c r="E107" s="254"/>
      <c r="F107" s="254"/>
      <c r="G107" s="254"/>
      <c r="H107" s="254"/>
      <c r="I107" s="255">
        <v>0.1555</v>
      </c>
      <c r="J107" s="254"/>
      <c r="K107" s="254"/>
      <c r="L107" s="256"/>
      <c r="M107" s="254"/>
      <c r="N107" s="254"/>
      <c r="O107" s="256"/>
      <c r="P107" s="254"/>
      <c r="Q107" s="212">
        <v>0.1555</v>
      </c>
    </row>
    <row r="108" spans="1:17" hidden="1" outlineLevel="1" collapsed="1" x14ac:dyDescent="0.25">
      <c r="A108" s="209"/>
      <c r="B108" s="209"/>
      <c r="C108" s="209"/>
      <c r="D108" s="253">
        <v>140328254</v>
      </c>
      <c r="E108" s="254"/>
      <c r="F108" s="254"/>
      <c r="G108" s="254"/>
      <c r="H108" s="254"/>
      <c r="I108" s="255">
        <v>0.26350000000000001</v>
      </c>
      <c r="J108" s="254"/>
      <c r="K108" s="254"/>
      <c r="L108" s="256"/>
      <c r="M108" s="254"/>
      <c r="N108" s="254"/>
      <c r="O108" s="256"/>
      <c r="P108" s="254"/>
      <c r="Q108" s="212">
        <v>0.26350000000000001</v>
      </c>
    </row>
    <row r="109" spans="1:17" hidden="1" outlineLevel="1" collapsed="1" x14ac:dyDescent="0.25">
      <c r="A109" s="209"/>
      <c r="B109" s="209"/>
      <c r="C109" s="209"/>
      <c r="D109" s="253">
        <v>140328255</v>
      </c>
      <c r="E109" s="254"/>
      <c r="F109" s="254"/>
      <c r="G109" s="254"/>
      <c r="H109" s="254"/>
      <c r="I109" s="255">
        <v>0.68</v>
      </c>
      <c r="J109" s="254"/>
      <c r="K109" s="254"/>
      <c r="L109" s="256"/>
      <c r="M109" s="254"/>
      <c r="N109" s="254"/>
      <c r="O109" s="256"/>
      <c r="P109" s="254"/>
      <c r="Q109" s="212">
        <v>0.68</v>
      </c>
    </row>
    <row r="110" spans="1:17" hidden="1" outlineLevel="1" collapsed="1" x14ac:dyDescent="0.25">
      <c r="A110" s="209"/>
      <c r="B110" s="209"/>
      <c r="C110" s="209"/>
      <c r="D110" s="253">
        <v>140328256</v>
      </c>
      <c r="E110" s="254"/>
      <c r="F110" s="254"/>
      <c r="G110" s="254"/>
      <c r="H110" s="254"/>
      <c r="I110" s="255">
        <v>5.3499999999999999E-2</v>
      </c>
      <c r="J110" s="254"/>
      <c r="K110" s="254"/>
      <c r="L110" s="256"/>
      <c r="M110" s="254"/>
      <c r="N110" s="254"/>
      <c r="O110" s="256"/>
      <c r="P110" s="254"/>
      <c r="Q110" s="212">
        <v>5.3499999999999999E-2</v>
      </c>
    </row>
    <row r="111" spans="1:17" hidden="1" outlineLevel="1" collapsed="1" x14ac:dyDescent="0.25">
      <c r="A111" s="209"/>
      <c r="B111" s="209"/>
      <c r="C111" s="209"/>
      <c r="D111" s="253">
        <v>140328257</v>
      </c>
      <c r="E111" s="254"/>
      <c r="F111" s="254"/>
      <c r="G111" s="254"/>
      <c r="H111" s="254"/>
      <c r="I111" s="255">
        <v>0.1555</v>
      </c>
      <c r="J111" s="254"/>
      <c r="K111" s="254"/>
      <c r="L111" s="256"/>
      <c r="M111" s="254"/>
      <c r="N111" s="254"/>
      <c r="O111" s="256"/>
      <c r="P111" s="254"/>
      <c r="Q111" s="212">
        <v>0.1555</v>
      </c>
    </row>
    <row r="112" spans="1:17" hidden="1" outlineLevel="1" collapsed="1" x14ac:dyDescent="0.25">
      <c r="A112" s="209"/>
      <c r="B112" s="209"/>
      <c r="C112" s="209"/>
      <c r="D112" s="253">
        <v>140328258</v>
      </c>
      <c r="E112" s="254"/>
      <c r="F112" s="254"/>
      <c r="G112" s="254"/>
      <c r="H112" s="254"/>
      <c r="I112" s="255">
        <v>0.374</v>
      </c>
      <c r="J112" s="254"/>
      <c r="K112" s="254"/>
      <c r="L112" s="256"/>
      <c r="M112" s="254"/>
      <c r="N112" s="254"/>
      <c r="O112" s="256"/>
      <c r="P112" s="254"/>
      <c r="Q112" s="212">
        <v>0.374</v>
      </c>
    </row>
    <row r="113" spans="1:17" hidden="1" outlineLevel="1" collapsed="1" x14ac:dyDescent="0.25">
      <c r="A113" s="209"/>
      <c r="B113" s="209"/>
      <c r="C113" s="209"/>
      <c r="D113" s="253">
        <v>140328259</v>
      </c>
      <c r="E113" s="254"/>
      <c r="F113" s="254"/>
      <c r="G113" s="254"/>
      <c r="H113" s="254"/>
      <c r="I113" s="255">
        <v>0.1555</v>
      </c>
      <c r="J113" s="254"/>
      <c r="K113" s="254"/>
      <c r="L113" s="256"/>
      <c r="M113" s="254"/>
      <c r="N113" s="254"/>
      <c r="O113" s="256"/>
      <c r="P113" s="254"/>
      <c r="Q113" s="212">
        <v>0.1555</v>
      </c>
    </row>
    <row r="114" spans="1:17" hidden="1" outlineLevel="1" collapsed="1" x14ac:dyDescent="0.25">
      <c r="A114" s="209"/>
      <c r="B114" s="209"/>
      <c r="C114" s="209"/>
      <c r="D114" s="253">
        <v>140328260</v>
      </c>
      <c r="E114" s="254"/>
      <c r="F114" s="254"/>
      <c r="G114" s="254"/>
      <c r="H114" s="254"/>
      <c r="I114" s="255">
        <v>0.1555</v>
      </c>
      <c r="J114" s="254"/>
      <c r="K114" s="254"/>
      <c r="L114" s="256"/>
      <c r="M114" s="254"/>
      <c r="N114" s="254"/>
      <c r="O114" s="256"/>
      <c r="P114" s="254"/>
      <c r="Q114" s="212">
        <v>0.1555</v>
      </c>
    </row>
    <row r="115" spans="1:17" hidden="1" outlineLevel="1" collapsed="1" x14ac:dyDescent="0.25">
      <c r="A115" s="209"/>
      <c r="B115" s="209"/>
      <c r="C115" s="209"/>
      <c r="D115" s="253">
        <v>140328261</v>
      </c>
      <c r="E115" s="254"/>
      <c r="F115" s="254"/>
      <c r="G115" s="254"/>
      <c r="H115" s="254"/>
      <c r="I115" s="255">
        <v>5.3499999999999999E-2</v>
      </c>
      <c r="J115" s="254"/>
      <c r="K115" s="254"/>
      <c r="L115" s="256"/>
      <c r="M115" s="254"/>
      <c r="N115" s="254"/>
      <c r="O115" s="256"/>
      <c r="P115" s="254"/>
      <c r="Q115" s="212">
        <v>5.3499999999999999E-2</v>
      </c>
    </row>
    <row r="116" spans="1:17" hidden="1" outlineLevel="1" collapsed="1" x14ac:dyDescent="0.25">
      <c r="A116" s="209"/>
      <c r="B116" s="209"/>
      <c r="C116" s="209"/>
      <c r="D116" s="253">
        <v>140328262</v>
      </c>
      <c r="E116" s="254"/>
      <c r="F116" s="254"/>
      <c r="G116" s="254"/>
      <c r="H116" s="254"/>
      <c r="I116" s="255">
        <v>0.1555</v>
      </c>
      <c r="J116" s="254"/>
      <c r="K116" s="254"/>
      <c r="L116" s="256"/>
      <c r="M116" s="254"/>
      <c r="N116" s="254"/>
      <c r="O116" s="256"/>
      <c r="P116" s="254"/>
      <c r="Q116" s="212">
        <v>0.1555</v>
      </c>
    </row>
    <row r="117" spans="1:17" hidden="1" outlineLevel="1" collapsed="1" x14ac:dyDescent="0.25">
      <c r="A117" s="209"/>
      <c r="B117" s="209"/>
      <c r="C117" s="209"/>
      <c r="D117" s="253">
        <v>140328263</v>
      </c>
      <c r="E117" s="254"/>
      <c r="F117" s="254"/>
      <c r="G117" s="254"/>
      <c r="H117" s="254"/>
      <c r="I117" s="255">
        <v>0.26350000000000001</v>
      </c>
      <c r="J117" s="254"/>
      <c r="K117" s="254"/>
      <c r="L117" s="256"/>
      <c r="M117" s="254"/>
      <c r="N117" s="254"/>
      <c r="O117" s="256"/>
      <c r="P117" s="254"/>
      <c r="Q117" s="212">
        <v>0.26350000000000001</v>
      </c>
    </row>
    <row r="118" spans="1:17" hidden="1" outlineLevel="1" collapsed="1" x14ac:dyDescent="0.25">
      <c r="A118" s="209"/>
      <c r="B118" s="209"/>
      <c r="C118" s="209"/>
      <c r="D118" s="253">
        <v>140328264</v>
      </c>
      <c r="E118" s="254"/>
      <c r="F118" s="254"/>
      <c r="G118" s="254"/>
      <c r="H118" s="254"/>
      <c r="I118" s="255">
        <v>0.1555</v>
      </c>
      <c r="J118" s="254"/>
      <c r="K118" s="254"/>
      <c r="L118" s="256"/>
      <c r="M118" s="254"/>
      <c r="N118" s="254"/>
      <c r="O118" s="256"/>
      <c r="P118" s="254"/>
      <c r="Q118" s="212">
        <v>0.1555</v>
      </c>
    </row>
    <row r="119" spans="1:17" hidden="1" outlineLevel="1" collapsed="1" x14ac:dyDescent="0.25">
      <c r="A119" s="209"/>
      <c r="B119" s="209"/>
      <c r="C119" s="209"/>
      <c r="D119" s="253">
        <v>140328265</v>
      </c>
      <c r="E119" s="254"/>
      <c r="F119" s="254"/>
      <c r="G119" s="254"/>
      <c r="H119" s="254"/>
      <c r="I119" s="255">
        <v>0.1555</v>
      </c>
      <c r="J119" s="254"/>
      <c r="K119" s="254"/>
      <c r="L119" s="256"/>
      <c r="M119" s="254"/>
      <c r="N119" s="254"/>
      <c r="O119" s="256"/>
      <c r="P119" s="254"/>
      <c r="Q119" s="212">
        <v>0.1555</v>
      </c>
    </row>
    <row r="120" spans="1:17" hidden="1" outlineLevel="1" collapsed="1" x14ac:dyDescent="0.25">
      <c r="A120" s="209"/>
      <c r="B120" s="209"/>
      <c r="C120" s="209"/>
      <c r="D120" s="253">
        <v>140328266</v>
      </c>
      <c r="E120" s="254"/>
      <c r="F120" s="254"/>
      <c r="G120" s="254"/>
      <c r="H120" s="254"/>
      <c r="I120" s="255">
        <v>5.3499999999999999E-2</v>
      </c>
      <c r="J120" s="254"/>
      <c r="K120" s="254"/>
      <c r="L120" s="256"/>
      <c r="M120" s="254"/>
      <c r="N120" s="254"/>
      <c r="O120" s="256"/>
      <c r="P120" s="254"/>
      <c r="Q120" s="212">
        <v>5.3499999999999999E-2</v>
      </c>
    </row>
    <row r="121" spans="1:17" hidden="1" outlineLevel="1" collapsed="1" x14ac:dyDescent="0.25">
      <c r="A121" s="209"/>
      <c r="B121" s="209"/>
      <c r="C121" s="209"/>
      <c r="D121" s="253">
        <v>140328267</v>
      </c>
      <c r="E121" s="254"/>
      <c r="F121" s="254"/>
      <c r="G121" s="254"/>
      <c r="H121" s="254"/>
      <c r="I121" s="255">
        <v>8.5000000000000006E-2</v>
      </c>
      <c r="J121" s="254"/>
      <c r="K121" s="254"/>
      <c r="L121" s="256"/>
      <c r="M121" s="254"/>
      <c r="N121" s="254"/>
      <c r="O121" s="256"/>
      <c r="P121" s="254"/>
      <c r="Q121" s="212">
        <v>8.5000000000000006E-2</v>
      </c>
    </row>
    <row r="122" spans="1:17" hidden="1" outlineLevel="1" collapsed="1" x14ac:dyDescent="0.25">
      <c r="A122" s="209"/>
      <c r="B122" s="209"/>
      <c r="C122" s="209"/>
      <c r="D122" s="253">
        <v>140328268</v>
      </c>
      <c r="E122" s="254"/>
      <c r="F122" s="254"/>
      <c r="G122" s="254"/>
      <c r="H122" s="254"/>
      <c r="I122" s="255">
        <v>0.1555</v>
      </c>
      <c r="J122" s="254"/>
      <c r="K122" s="254"/>
      <c r="L122" s="256"/>
      <c r="M122" s="254"/>
      <c r="N122" s="254"/>
      <c r="O122" s="256"/>
      <c r="P122" s="254"/>
      <c r="Q122" s="212">
        <v>0.1555</v>
      </c>
    </row>
    <row r="123" spans="1:17" hidden="1" outlineLevel="1" collapsed="1" x14ac:dyDescent="0.25">
      <c r="A123" s="209"/>
      <c r="B123" s="209"/>
      <c r="C123" s="209"/>
      <c r="D123" s="253">
        <v>140328270</v>
      </c>
      <c r="E123" s="254"/>
      <c r="F123" s="254"/>
      <c r="G123" s="254"/>
      <c r="H123" s="254"/>
      <c r="I123" s="255">
        <v>0.1555</v>
      </c>
      <c r="J123" s="254"/>
      <c r="K123" s="254"/>
      <c r="L123" s="256"/>
      <c r="M123" s="254"/>
      <c r="N123" s="254"/>
      <c r="O123" s="256"/>
      <c r="P123" s="254"/>
      <c r="Q123" s="212">
        <v>0.1555</v>
      </c>
    </row>
    <row r="124" spans="1:17" hidden="1" outlineLevel="1" collapsed="1" x14ac:dyDescent="0.25">
      <c r="A124" s="209"/>
      <c r="B124" s="209"/>
      <c r="C124" s="209"/>
      <c r="D124" s="253">
        <v>140328271</v>
      </c>
      <c r="E124" s="254"/>
      <c r="F124" s="254"/>
      <c r="G124" s="254"/>
      <c r="H124" s="254"/>
      <c r="I124" s="255">
        <v>0.1555</v>
      </c>
      <c r="J124" s="254"/>
      <c r="K124" s="254"/>
      <c r="L124" s="256"/>
      <c r="M124" s="254"/>
      <c r="N124" s="254"/>
      <c r="O124" s="256"/>
      <c r="P124" s="254"/>
      <c r="Q124" s="212">
        <v>0.1555</v>
      </c>
    </row>
    <row r="125" spans="1:17" hidden="1" outlineLevel="1" collapsed="1" x14ac:dyDescent="0.25">
      <c r="A125" s="209"/>
      <c r="B125" s="209"/>
      <c r="C125" s="209"/>
      <c r="D125" s="253">
        <v>140328272</v>
      </c>
      <c r="E125" s="254"/>
      <c r="F125" s="254"/>
      <c r="G125" s="254"/>
      <c r="H125" s="254"/>
      <c r="I125" s="255">
        <v>5.3499999999999999E-2</v>
      </c>
      <c r="J125" s="254"/>
      <c r="K125" s="254"/>
      <c r="L125" s="256"/>
      <c r="M125" s="254"/>
      <c r="N125" s="254"/>
      <c r="O125" s="256"/>
      <c r="P125" s="254"/>
      <c r="Q125" s="212">
        <v>5.3499999999999999E-2</v>
      </c>
    </row>
    <row r="126" spans="1:17" hidden="1" outlineLevel="1" collapsed="1" x14ac:dyDescent="0.25">
      <c r="A126" s="209"/>
      <c r="B126" s="209"/>
      <c r="C126" s="209"/>
      <c r="D126" s="253">
        <v>140328273</v>
      </c>
      <c r="E126" s="254"/>
      <c r="F126" s="254"/>
      <c r="G126" s="254"/>
      <c r="H126" s="254"/>
      <c r="I126" s="255">
        <v>0.1555</v>
      </c>
      <c r="J126" s="254"/>
      <c r="K126" s="254"/>
      <c r="L126" s="256"/>
      <c r="M126" s="254"/>
      <c r="N126" s="254"/>
      <c r="O126" s="256"/>
      <c r="P126" s="254"/>
      <c r="Q126" s="212">
        <v>0.1555</v>
      </c>
    </row>
    <row r="127" spans="1:17" hidden="1" outlineLevel="1" collapsed="1" x14ac:dyDescent="0.25">
      <c r="A127" s="209"/>
      <c r="B127" s="209"/>
      <c r="C127" s="209"/>
      <c r="D127" s="253">
        <v>140328274</v>
      </c>
      <c r="E127" s="254"/>
      <c r="F127" s="254"/>
      <c r="G127" s="254"/>
      <c r="H127" s="254"/>
      <c r="I127" s="255">
        <v>0.1555</v>
      </c>
      <c r="J127" s="254"/>
      <c r="K127" s="254"/>
      <c r="L127" s="256"/>
      <c r="M127" s="254"/>
      <c r="N127" s="254"/>
      <c r="O127" s="256"/>
      <c r="P127" s="254"/>
      <c r="Q127" s="212">
        <v>0.1555</v>
      </c>
    </row>
    <row r="128" spans="1:17" hidden="1" outlineLevel="1" collapsed="1" x14ac:dyDescent="0.25">
      <c r="A128" s="209"/>
      <c r="B128" s="209"/>
      <c r="C128" s="209"/>
      <c r="D128" s="253">
        <v>140328275</v>
      </c>
      <c r="E128" s="254"/>
      <c r="F128" s="254"/>
      <c r="G128" s="254"/>
      <c r="H128" s="254"/>
      <c r="I128" s="255">
        <v>0.1555</v>
      </c>
      <c r="J128" s="254"/>
      <c r="K128" s="254"/>
      <c r="L128" s="256"/>
      <c r="M128" s="254"/>
      <c r="N128" s="254"/>
      <c r="O128" s="256"/>
      <c r="P128" s="254"/>
      <c r="Q128" s="212">
        <v>0.1555</v>
      </c>
    </row>
    <row r="129" spans="1:17" hidden="1" outlineLevel="1" collapsed="1" x14ac:dyDescent="0.25">
      <c r="A129" s="209"/>
      <c r="B129" s="209"/>
      <c r="C129" s="209"/>
      <c r="D129" s="253">
        <v>140328276</v>
      </c>
      <c r="E129" s="254"/>
      <c r="F129" s="254"/>
      <c r="G129" s="254"/>
      <c r="H129" s="254"/>
      <c r="I129" s="255">
        <v>0.1555</v>
      </c>
      <c r="J129" s="254"/>
      <c r="K129" s="254"/>
      <c r="L129" s="256"/>
      <c r="M129" s="254"/>
      <c r="N129" s="254"/>
      <c r="O129" s="256"/>
      <c r="P129" s="254"/>
      <c r="Q129" s="212">
        <v>0.1555</v>
      </c>
    </row>
    <row r="130" spans="1:17" hidden="1" outlineLevel="1" collapsed="1" x14ac:dyDescent="0.25">
      <c r="A130" s="209"/>
      <c r="B130" s="209"/>
      <c r="C130" s="209"/>
      <c r="D130" s="253">
        <v>140328279</v>
      </c>
      <c r="E130" s="254"/>
      <c r="F130" s="254"/>
      <c r="G130" s="254"/>
      <c r="H130" s="254"/>
      <c r="I130" s="255">
        <v>0.1555</v>
      </c>
      <c r="J130" s="254"/>
      <c r="K130" s="254"/>
      <c r="L130" s="256"/>
      <c r="M130" s="254"/>
      <c r="N130" s="254"/>
      <c r="O130" s="256"/>
      <c r="P130" s="254"/>
      <c r="Q130" s="212">
        <v>0.1555</v>
      </c>
    </row>
    <row r="131" spans="1:17" hidden="1" outlineLevel="1" collapsed="1" x14ac:dyDescent="0.25">
      <c r="A131" s="209"/>
      <c r="B131" s="209"/>
      <c r="C131" s="209"/>
      <c r="D131" s="253">
        <v>140328281</v>
      </c>
      <c r="E131" s="254"/>
      <c r="F131" s="254"/>
      <c r="G131" s="254"/>
      <c r="H131" s="254"/>
      <c r="I131" s="255">
        <v>0.1555</v>
      </c>
      <c r="J131" s="254"/>
      <c r="K131" s="254"/>
      <c r="L131" s="256"/>
      <c r="M131" s="254"/>
      <c r="N131" s="254"/>
      <c r="O131" s="256"/>
      <c r="P131" s="254"/>
      <c r="Q131" s="212">
        <v>0.1555</v>
      </c>
    </row>
    <row r="132" spans="1:17" hidden="1" outlineLevel="1" collapsed="1" x14ac:dyDescent="0.25">
      <c r="A132" s="209"/>
      <c r="B132" s="209"/>
      <c r="C132" s="209"/>
      <c r="D132" s="253">
        <v>140328282</v>
      </c>
      <c r="E132" s="254"/>
      <c r="F132" s="254"/>
      <c r="G132" s="254"/>
      <c r="H132" s="254"/>
      <c r="I132" s="255">
        <v>5.3499999999999999E-2</v>
      </c>
      <c r="J132" s="254"/>
      <c r="K132" s="254"/>
      <c r="L132" s="256"/>
      <c r="M132" s="254"/>
      <c r="N132" s="254"/>
      <c r="O132" s="256"/>
      <c r="P132" s="254"/>
      <c r="Q132" s="212">
        <v>5.3499999999999999E-2</v>
      </c>
    </row>
    <row r="133" spans="1:17" hidden="1" outlineLevel="1" collapsed="1" x14ac:dyDescent="0.25">
      <c r="A133" s="209"/>
      <c r="B133" s="209"/>
      <c r="C133" s="209"/>
      <c r="D133" s="253">
        <v>140328283</v>
      </c>
      <c r="E133" s="254"/>
      <c r="F133" s="254"/>
      <c r="G133" s="254"/>
      <c r="H133" s="254"/>
      <c r="I133" s="255">
        <v>0.1555</v>
      </c>
      <c r="J133" s="254"/>
      <c r="K133" s="254"/>
      <c r="L133" s="256"/>
      <c r="M133" s="254"/>
      <c r="N133" s="254"/>
      <c r="O133" s="256"/>
      <c r="P133" s="254"/>
      <c r="Q133" s="212">
        <v>0.1555</v>
      </c>
    </row>
    <row r="134" spans="1:17" hidden="1" outlineLevel="1" collapsed="1" x14ac:dyDescent="0.25">
      <c r="A134" s="209"/>
      <c r="B134" s="209"/>
      <c r="C134" s="209"/>
      <c r="D134" s="253">
        <v>140328284</v>
      </c>
      <c r="E134" s="254"/>
      <c r="F134" s="254"/>
      <c r="G134" s="254"/>
      <c r="H134" s="254"/>
      <c r="I134" s="255">
        <v>0.1555</v>
      </c>
      <c r="J134" s="254"/>
      <c r="K134" s="254"/>
      <c r="L134" s="256"/>
      <c r="M134" s="254"/>
      <c r="N134" s="254"/>
      <c r="O134" s="256"/>
      <c r="P134" s="254"/>
      <c r="Q134" s="212">
        <v>0.1555</v>
      </c>
    </row>
    <row r="135" spans="1:17" hidden="1" outlineLevel="1" collapsed="1" x14ac:dyDescent="0.25">
      <c r="A135" s="209"/>
      <c r="B135" s="209"/>
      <c r="C135" s="209"/>
      <c r="D135" s="253">
        <v>140328285</v>
      </c>
      <c r="E135" s="254"/>
      <c r="F135" s="254"/>
      <c r="G135" s="254"/>
      <c r="H135" s="254"/>
      <c r="I135" s="255">
        <v>5.3499999999999999E-2</v>
      </c>
      <c r="J135" s="254"/>
      <c r="K135" s="254"/>
      <c r="L135" s="256"/>
      <c r="M135" s="254"/>
      <c r="N135" s="254"/>
      <c r="O135" s="256"/>
      <c r="P135" s="254"/>
      <c r="Q135" s="212">
        <v>5.3499999999999999E-2</v>
      </c>
    </row>
    <row r="136" spans="1:17" hidden="1" outlineLevel="1" collapsed="1" x14ac:dyDescent="0.25">
      <c r="A136" s="209"/>
      <c r="B136" s="209"/>
      <c r="C136" s="209"/>
      <c r="D136" s="253">
        <v>140328286</v>
      </c>
      <c r="E136" s="254"/>
      <c r="F136" s="254"/>
      <c r="G136" s="254"/>
      <c r="H136" s="254"/>
      <c r="I136" s="255">
        <v>0.1555</v>
      </c>
      <c r="J136" s="254"/>
      <c r="K136" s="254"/>
      <c r="L136" s="256"/>
      <c r="M136" s="254"/>
      <c r="N136" s="254"/>
      <c r="O136" s="256"/>
      <c r="P136" s="254"/>
      <c r="Q136" s="212">
        <v>0.1555</v>
      </c>
    </row>
    <row r="137" spans="1:17" hidden="1" outlineLevel="1" collapsed="1" x14ac:dyDescent="0.25">
      <c r="A137" s="209"/>
      <c r="B137" s="209"/>
      <c r="C137" s="209"/>
      <c r="D137" s="253">
        <v>140328023</v>
      </c>
      <c r="E137" s="254"/>
      <c r="F137" s="254"/>
      <c r="G137" s="254"/>
      <c r="H137" s="254"/>
      <c r="I137" s="255">
        <v>5.3499999999999999E-2</v>
      </c>
      <c r="J137" s="254"/>
      <c r="K137" s="254"/>
      <c r="L137" s="256"/>
      <c r="M137" s="254"/>
      <c r="N137" s="254"/>
      <c r="O137" s="256"/>
      <c r="P137" s="254"/>
      <c r="Q137" s="212">
        <v>5.3499999999999999E-2</v>
      </c>
    </row>
    <row r="138" spans="1:17" hidden="1" outlineLevel="1" collapsed="1" x14ac:dyDescent="0.25">
      <c r="A138" s="209"/>
      <c r="B138" s="209"/>
      <c r="C138" s="209"/>
      <c r="D138" s="253">
        <v>140328024</v>
      </c>
      <c r="E138" s="254"/>
      <c r="F138" s="254"/>
      <c r="G138" s="254"/>
      <c r="H138" s="254"/>
      <c r="I138" s="255">
        <v>0.1555</v>
      </c>
      <c r="J138" s="254"/>
      <c r="K138" s="254"/>
      <c r="L138" s="256"/>
      <c r="M138" s="254"/>
      <c r="N138" s="254"/>
      <c r="O138" s="256"/>
      <c r="P138" s="254"/>
      <c r="Q138" s="212">
        <v>0.1555</v>
      </c>
    </row>
    <row r="139" spans="1:17" hidden="1" outlineLevel="1" collapsed="1" x14ac:dyDescent="0.25">
      <c r="A139" s="209"/>
      <c r="B139" s="209"/>
      <c r="C139" s="209"/>
      <c r="D139" s="253">
        <v>140328025</v>
      </c>
      <c r="E139" s="254"/>
      <c r="F139" s="254"/>
      <c r="G139" s="254"/>
      <c r="H139" s="254"/>
      <c r="I139" s="255">
        <v>5.3499999999999999E-2</v>
      </c>
      <c r="J139" s="254"/>
      <c r="K139" s="254"/>
      <c r="L139" s="256"/>
      <c r="M139" s="254"/>
      <c r="N139" s="254"/>
      <c r="O139" s="256"/>
      <c r="P139" s="254"/>
      <c r="Q139" s="212">
        <v>5.3499999999999999E-2</v>
      </c>
    </row>
    <row r="140" spans="1:17" hidden="1" outlineLevel="1" collapsed="1" x14ac:dyDescent="0.25">
      <c r="A140" s="209"/>
      <c r="B140" s="209"/>
      <c r="C140" s="209"/>
      <c r="D140" s="253">
        <v>140328026</v>
      </c>
      <c r="E140" s="254"/>
      <c r="F140" s="254"/>
      <c r="G140" s="254"/>
      <c r="H140" s="254"/>
      <c r="I140" s="255">
        <v>0.1555</v>
      </c>
      <c r="J140" s="254"/>
      <c r="K140" s="254"/>
      <c r="L140" s="256"/>
      <c r="M140" s="254"/>
      <c r="N140" s="254"/>
      <c r="O140" s="256"/>
      <c r="P140" s="254"/>
      <c r="Q140" s="212">
        <v>0.1555</v>
      </c>
    </row>
    <row r="141" spans="1:17" hidden="1" outlineLevel="1" collapsed="1" x14ac:dyDescent="0.25">
      <c r="A141" s="209"/>
      <c r="B141" s="209"/>
      <c r="C141" s="209"/>
      <c r="D141" s="253">
        <v>140328027</v>
      </c>
      <c r="E141" s="254"/>
      <c r="F141" s="254"/>
      <c r="G141" s="254"/>
      <c r="H141" s="254"/>
      <c r="I141" s="255">
        <v>0.1555</v>
      </c>
      <c r="J141" s="254"/>
      <c r="K141" s="254"/>
      <c r="L141" s="256"/>
      <c r="M141" s="254"/>
      <c r="N141" s="254"/>
      <c r="O141" s="256"/>
      <c r="P141" s="254"/>
      <c r="Q141" s="212">
        <v>0.1555</v>
      </c>
    </row>
    <row r="142" spans="1:17" hidden="1" outlineLevel="1" collapsed="1" x14ac:dyDescent="0.25">
      <c r="A142" s="209"/>
      <c r="B142" s="209"/>
      <c r="C142" s="209"/>
      <c r="D142" s="253">
        <v>140328029</v>
      </c>
      <c r="E142" s="254"/>
      <c r="F142" s="254"/>
      <c r="G142" s="254"/>
      <c r="H142" s="254"/>
      <c r="I142" s="255">
        <v>5.3499999999999999E-2</v>
      </c>
      <c r="J142" s="254"/>
      <c r="K142" s="254"/>
      <c r="L142" s="256"/>
      <c r="M142" s="254"/>
      <c r="N142" s="254"/>
      <c r="O142" s="256"/>
      <c r="P142" s="254"/>
      <c r="Q142" s="212">
        <v>5.3499999999999999E-2</v>
      </c>
    </row>
    <row r="143" spans="1:17" hidden="1" outlineLevel="1" collapsed="1" x14ac:dyDescent="0.25">
      <c r="A143" s="209"/>
      <c r="B143" s="209"/>
      <c r="C143" s="209"/>
      <c r="D143" s="253">
        <v>140328030</v>
      </c>
      <c r="E143" s="254"/>
      <c r="F143" s="254"/>
      <c r="G143" s="254"/>
      <c r="H143" s="254"/>
      <c r="I143" s="255">
        <v>5.3499999999999999E-2</v>
      </c>
      <c r="J143" s="254"/>
      <c r="K143" s="254"/>
      <c r="L143" s="256"/>
      <c r="M143" s="254"/>
      <c r="N143" s="254"/>
      <c r="O143" s="256"/>
      <c r="P143" s="254"/>
      <c r="Q143" s="212">
        <v>5.3499999999999999E-2</v>
      </c>
    </row>
    <row r="144" spans="1:17" hidden="1" outlineLevel="1" collapsed="1" x14ac:dyDescent="0.25">
      <c r="A144" s="209"/>
      <c r="B144" s="209"/>
      <c r="C144" s="209"/>
      <c r="D144" s="253">
        <v>140328031</v>
      </c>
      <c r="E144" s="254"/>
      <c r="F144" s="254"/>
      <c r="G144" s="254"/>
      <c r="H144" s="254"/>
      <c r="I144" s="255">
        <v>0.1555</v>
      </c>
      <c r="J144" s="254"/>
      <c r="K144" s="254"/>
      <c r="L144" s="256"/>
      <c r="M144" s="254"/>
      <c r="N144" s="254"/>
      <c r="O144" s="256"/>
      <c r="P144" s="254"/>
      <c r="Q144" s="212">
        <v>0.1555</v>
      </c>
    </row>
    <row r="145" spans="1:17" hidden="1" outlineLevel="1" collapsed="1" x14ac:dyDescent="0.25">
      <c r="A145" s="209"/>
      <c r="B145" s="209"/>
      <c r="C145" s="209"/>
      <c r="D145" s="253">
        <v>140328032</v>
      </c>
      <c r="E145" s="254"/>
      <c r="F145" s="254"/>
      <c r="G145" s="254"/>
      <c r="H145" s="254"/>
      <c r="I145" s="255">
        <v>0.1555</v>
      </c>
      <c r="J145" s="254"/>
      <c r="K145" s="254"/>
      <c r="L145" s="256"/>
      <c r="M145" s="254"/>
      <c r="N145" s="254"/>
      <c r="O145" s="256"/>
      <c r="P145" s="254"/>
      <c r="Q145" s="212">
        <v>0.1555</v>
      </c>
    </row>
    <row r="146" spans="1:17" hidden="1" outlineLevel="1" collapsed="1" x14ac:dyDescent="0.25">
      <c r="A146" s="209"/>
      <c r="B146" s="209"/>
      <c r="C146" s="209"/>
      <c r="D146" s="253">
        <v>140328033</v>
      </c>
      <c r="E146" s="254"/>
      <c r="F146" s="254"/>
      <c r="G146" s="254"/>
      <c r="H146" s="254"/>
      <c r="I146" s="255">
        <v>0.1555</v>
      </c>
      <c r="J146" s="254"/>
      <c r="K146" s="254"/>
      <c r="L146" s="256"/>
      <c r="M146" s="254"/>
      <c r="N146" s="254"/>
      <c r="O146" s="256"/>
      <c r="P146" s="254"/>
      <c r="Q146" s="212">
        <v>0.1555</v>
      </c>
    </row>
    <row r="147" spans="1:17" hidden="1" outlineLevel="1" collapsed="1" x14ac:dyDescent="0.25">
      <c r="A147" s="209"/>
      <c r="B147" s="209"/>
      <c r="C147" s="209"/>
      <c r="D147" s="253">
        <v>140328034</v>
      </c>
      <c r="E147" s="254"/>
      <c r="F147" s="254"/>
      <c r="G147" s="254"/>
      <c r="H147" s="254"/>
      <c r="I147" s="255">
        <v>0.1555</v>
      </c>
      <c r="J147" s="254"/>
      <c r="K147" s="254"/>
      <c r="L147" s="256"/>
      <c r="M147" s="254"/>
      <c r="N147" s="254"/>
      <c r="O147" s="256"/>
      <c r="P147" s="254"/>
      <c r="Q147" s="212">
        <v>0.1555</v>
      </c>
    </row>
    <row r="148" spans="1:17" hidden="1" outlineLevel="1" collapsed="1" x14ac:dyDescent="0.25">
      <c r="A148" s="209"/>
      <c r="B148" s="209"/>
      <c r="C148" s="209"/>
      <c r="D148" s="253">
        <v>140328035</v>
      </c>
      <c r="E148" s="254"/>
      <c r="F148" s="254"/>
      <c r="G148" s="254"/>
      <c r="H148" s="254"/>
      <c r="I148" s="255">
        <v>0.1555</v>
      </c>
      <c r="J148" s="254"/>
      <c r="K148" s="254"/>
      <c r="L148" s="256"/>
      <c r="M148" s="254"/>
      <c r="N148" s="254"/>
      <c r="O148" s="256"/>
      <c r="P148" s="254"/>
      <c r="Q148" s="212">
        <v>0.1555</v>
      </c>
    </row>
    <row r="149" spans="1:17" hidden="1" outlineLevel="1" collapsed="1" x14ac:dyDescent="0.25">
      <c r="A149" s="209"/>
      <c r="B149" s="209"/>
      <c r="C149" s="209"/>
      <c r="D149" s="253">
        <v>140328036</v>
      </c>
      <c r="E149" s="254"/>
      <c r="F149" s="254"/>
      <c r="G149" s="254"/>
      <c r="H149" s="254"/>
      <c r="I149" s="255">
        <v>0.1555</v>
      </c>
      <c r="J149" s="254"/>
      <c r="K149" s="254"/>
      <c r="L149" s="256"/>
      <c r="M149" s="254"/>
      <c r="N149" s="254"/>
      <c r="O149" s="256"/>
      <c r="P149" s="254"/>
      <c r="Q149" s="212">
        <v>0.1555</v>
      </c>
    </row>
    <row r="150" spans="1:17" hidden="1" outlineLevel="1" collapsed="1" x14ac:dyDescent="0.25">
      <c r="A150" s="209"/>
      <c r="B150" s="209"/>
      <c r="C150" s="209"/>
      <c r="D150" s="253">
        <v>140328037</v>
      </c>
      <c r="E150" s="254"/>
      <c r="F150" s="254"/>
      <c r="G150" s="254"/>
      <c r="H150" s="254"/>
      <c r="I150" s="255">
        <v>5.3499999999999999E-2</v>
      </c>
      <c r="J150" s="254"/>
      <c r="K150" s="254"/>
      <c r="L150" s="256"/>
      <c r="M150" s="254"/>
      <c r="N150" s="254"/>
      <c r="O150" s="256"/>
      <c r="P150" s="254"/>
      <c r="Q150" s="212">
        <v>5.3499999999999999E-2</v>
      </c>
    </row>
    <row r="151" spans="1:17" hidden="1" outlineLevel="1" collapsed="1" x14ac:dyDescent="0.25">
      <c r="A151" s="209"/>
      <c r="B151" s="209"/>
      <c r="C151" s="209"/>
      <c r="D151" s="253">
        <v>140328038</v>
      </c>
      <c r="E151" s="254"/>
      <c r="F151" s="254"/>
      <c r="G151" s="254"/>
      <c r="H151" s="254"/>
      <c r="I151" s="255">
        <v>0.1555</v>
      </c>
      <c r="J151" s="254"/>
      <c r="K151" s="254"/>
      <c r="L151" s="256"/>
      <c r="M151" s="254"/>
      <c r="N151" s="254"/>
      <c r="O151" s="256"/>
      <c r="P151" s="254"/>
      <c r="Q151" s="212">
        <v>0.1555</v>
      </c>
    </row>
    <row r="152" spans="1:17" hidden="1" outlineLevel="1" collapsed="1" x14ac:dyDescent="0.25">
      <c r="A152" s="209"/>
      <c r="B152" s="209"/>
      <c r="C152" s="209"/>
      <c r="D152" s="253">
        <v>140328039</v>
      </c>
      <c r="E152" s="254"/>
      <c r="F152" s="254"/>
      <c r="G152" s="254"/>
      <c r="H152" s="254"/>
      <c r="I152" s="255">
        <v>0.30599999999999999</v>
      </c>
      <c r="J152" s="254"/>
      <c r="K152" s="254"/>
      <c r="L152" s="256"/>
      <c r="M152" s="254"/>
      <c r="N152" s="254"/>
      <c r="O152" s="256"/>
      <c r="P152" s="254"/>
      <c r="Q152" s="212">
        <v>0.30599999999999999</v>
      </c>
    </row>
    <row r="153" spans="1:17" hidden="1" outlineLevel="1" collapsed="1" x14ac:dyDescent="0.25">
      <c r="A153" s="209"/>
      <c r="B153" s="209"/>
      <c r="C153" s="209"/>
      <c r="D153" s="253">
        <v>140328040</v>
      </c>
      <c r="E153" s="254"/>
      <c r="F153" s="254"/>
      <c r="G153" s="254"/>
      <c r="H153" s="254"/>
      <c r="I153" s="255">
        <v>0.1555</v>
      </c>
      <c r="J153" s="254"/>
      <c r="K153" s="254"/>
      <c r="L153" s="256"/>
      <c r="M153" s="254"/>
      <c r="N153" s="254"/>
      <c r="O153" s="256"/>
      <c r="P153" s="254"/>
      <c r="Q153" s="212">
        <v>0.1555</v>
      </c>
    </row>
    <row r="154" spans="1:17" hidden="1" outlineLevel="1" collapsed="1" x14ac:dyDescent="0.25">
      <c r="A154" s="209"/>
      <c r="B154" s="209"/>
      <c r="C154" s="209"/>
      <c r="D154" s="253">
        <v>140328041</v>
      </c>
      <c r="E154" s="254"/>
      <c r="F154" s="254"/>
      <c r="G154" s="254"/>
      <c r="H154" s="254"/>
      <c r="I154" s="255">
        <v>0.20399999999999999</v>
      </c>
      <c r="J154" s="254"/>
      <c r="K154" s="254"/>
      <c r="L154" s="256"/>
      <c r="M154" s="254"/>
      <c r="N154" s="254"/>
      <c r="O154" s="256"/>
      <c r="P154" s="254"/>
      <c r="Q154" s="212">
        <v>0.20399999999999999</v>
      </c>
    </row>
    <row r="155" spans="1:17" hidden="1" outlineLevel="1" collapsed="1" x14ac:dyDescent="0.25">
      <c r="A155" s="209"/>
      <c r="B155" s="209"/>
      <c r="C155" s="209"/>
      <c r="D155" s="253">
        <v>140328042</v>
      </c>
      <c r="E155" s="254"/>
      <c r="F155" s="254"/>
      <c r="G155" s="254"/>
      <c r="H155" s="254"/>
      <c r="I155" s="255">
        <v>0.1555</v>
      </c>
      <c r="J155" s="254"/>
      <c r="K155" s="254"/>
      <c r="L155" s="256"/>
      <c r="M155" s="254"/>
      <c r="N155" s="254"/>
      <c r="O155" s="256"/>
      <c r="P155" s="254"/>
      <c r="Q155" s="212">
        <v>0.1555</v>
      </c>
    </row>
    <row r="156" spans="1:17" hidden="1" outlineLevel="1" collapsed="1" x14ac:dyDescent="0.25">
      <c r="A156" s="209"/>
      <c r="B156" s="209"/>
      <c r="C156" s="209"/>
      <c r="D156" s="253">
        <v>140328043</v>
      </c>
      <c r="E156" s="254"/>
      <c r="F156" s="254"/>
      <c r="G156" s="254"/>
      <c r="H156" s="254"/>
      <c r="I156" s="255">
        <v>0.629</v>
      </c>
      <c r="J156" s="254"/>
      <c r="K156" s="254"/>
      <c r="L156" s="256"/>
      <c r="M156" s="254"/>
      <c r="N156" s="254"/>
      <c r="O156" s="256"/>
      <c r="P156" s="254"/>
      <c r="Q156" s="212">
        <v>0.629</v>
      </c>
    </row>
    <row r="157" spans="1:17" hidden="1" outlineLevel="1" collapsed="1" x14ac:dyDescent="0.25">
      <c r="A157" s="209"/>
      <c r="B157" s="209"/>
      <c r="C157" s="209"/>
      <c r="D157" s="253">
        <v>140328044</v>
      </c>
      <c r="E157" s="254"/>
      <c r="F157" s="254"/>
      <c r="G157" s="254"/>
      <c r="H157" s="254"/>
      <c r="I157" s="255">
        <v>5.3499999999999999E-2</v>
      </c>
      <c r="J157" s="254"/>
      <c r="K157" s="254"/>
      <c r="L157" s="256"/>
      <c r="M157" s="254"/>
      <c r="N157" s="254"/>
      <c r="O157" s="256"/>
      <c r="P157" s="254"/>
      <c r="Q157" s="212">
        <v>5.3499999999999999E-2</v>
      </c>
    </row>
    <row r="158" spans="1:17" hidden="1" outlineLevel="1" collapsed="1" x14ac:dyDescent="0.25">
      <c r="A158" s="209"/>
      <c r="B158" s="209"/>
      <c r="C158" s="209"/>
      <c r="D158" s="253">
        <v>140328045</v>
      </c>
      <c r="E158" s="254"/>
      <c r="F158" s="254"/>
      <c r="G158" s="254"/>
      <c r="H158" s="254"/>
      <c r="I158" s="255">
        <v>0.1555</v>
      </c>
      <c r="J158" s="254"/>
      <c r="K158" s="254"/>
      <c r="L158" s="256"/>
      <c r="M158" s="254"/>
      <c r="N158" s="254"/>
      <c r="O158" s="256"/>
      <c r="P158" s="254"/>
      <c r="Q158" s="212">
        <v>0.1555</v>
      </c>
    </row>
    <row r="159" spans="1:17" hidden="1" outlineLevel="1" collapsed="1" x14ac:dyDescent="0.25">
      <c r="A159" s="209"/>
      <c r="B159" s="209"/>
      <c r="C159" s="209"/>
      <c r="D159" s="253">
        <v>140328046</v>
      </c>
      <c r="E159" s="254"/>
      <c r="F159" s="254"/>
      <c r="G159" s="254"/>
      <c r="H159" s="254"/>
      <c r="I159" s="255">
        <v>0.1555</v>
      </c>
      <c r="J159" s="254"/>
      <c r="K159" s="254"/>
      <c r="L159" s="256"/>
      <c r="M159" s="254"/>
      <c r="N159" s="254"/>
      <c r="O159" s="256"/>
      <c r="P159" s="254"/>
      <c r="Q159" s="212">
        <v>0.1555</v>
      </c>
    </row>
    <row r="160" spans="1:17" hidden="1" outlineLevel="1" collapsed="1" x14ac:dyDescent="0.25">
      <c r="A160" s="209"/>
      <c r="B160" s="209"/>
      <c r="C160" s="209"/>
      <c r="D160" s="253">
        <v>140328047</v>
      </c>
      <c r="E160" s="254"/>
      <c r="F160" s="254"/>
      <c r="G160" s="254"/>
      <c r="H160" s="254"/>
      <c r="I160" s="255">
        <v>0.1555</v>
      </c>
      <c r="J160" s="254"/>
      <c r="K160" s="254"/>
      <c r="L160" s="256"/>
      <c r="M160" s="254"/>
      <c r="N160" s="254"/>
      <c r="O160" s="256"/>
      <c r="P160" s="254"/>
      <c r="Q160" s="212">
        <v>0.1555</v>
      </c>
    </row>
    <row r="161" spans="1:17" hidden="1" outlineLevel="1" collapsed="1" x14ac:dyDescent="0.25">
      <c r="A161" s="209"/>
      <c r="B161" s="209"/>
      <c r="C161" s="209"/>
      <c r="D161" s="253">
        <v>140328048</v>
      </c>
      <c r="E161" s="254"/>
      <c r="F161" s="254"/>
      <c r="G161" s="254"/>
      <c r="H161" s="254"/>
      <c r="I161" s="255">
        <v>0.1555</v>
      </c>
      <c r="J161" s="254"/>
      <c r="K161" s="254"/>
      <c r="L161" s="256"/>
      <c r="M161" s="254"/>
      <c r="N161" s="254"/>
      <c r="O161" s="256"/>
      <c r="P161" s="254"/>
      <c r="Q161" s="212">
        <v>0.1555</v>
      </c>
    </row>
    <row r="162" spans="1:17" hidden="1" outlineLevel="1" collapsed="1" x14ac:dyDescent="0.25">
      <c r="A162" s="209"/>
      <c r="B162" s="209"/>
      <c r="C162" s="209"/>
      <c r="D162" s="253">
        <v>140328049</v>
      </c>
      <c r="E162" s="254"/>
      <c r="F162" s="254"/>
      <c r="G162" s="254"/>
      <c r="H162" s="254"/>
      <c r="I162" s="255">
        <v>0.1555</v>
      </c>
      <c r="J162" s="254"/>
      <c r="K162" s="254"/>
      <c r="L162" s="256"/>
      <c r="M162" s="254"/>
      <c r="N162" s="254"/>
      <c r="O162" s="256"/>
      <c r="P162" s="254"/>
      <c r="Q162" s="212">
        <v>0.1555</v>
      </c>
    </row>
    <row r="163" spans="1:17" hidden="1" outlineLevel="1" collapsed="1" x14ac:dyDescent="0.25">
      <c r="A163" s="209"/>
      <c r="B163" s="209"/>
      <c r="C163" s="209"/>
      <c r="D163" s="253">
        <v>140328050</v>
      </c>
      <c r="E163" s="254"/>
      <c r="F163" s="254"/>
      <c r="G163" s="254"/>
      <c r="H163" s="254"/>
      <c r="I163" s="255">
        <v>0.1555</v>
      </c>
      <c r="J163" s="254"/>
      <c r="K163" s="254"/>
      <c r="L163" s="256"/>
      <c r="M163" s="254"/>
      <c r="N163" s="254"/>
      <c r="O163" s="256"/>
      <c r="P163" s="254"/>
      <c r="Q163" s="212">
        <v>0.1555</v>
      </c>
    </row>
    <row r="164" spans="1:17" hidden="1" outlineLevel="1" collapsed="1" x14ac:dyDescent="0.25">
      <c r="A164" s="209"/>
      <c r="B164" s="209"/>
      <c r="C164" s="209"/>
      <c r="D164" s="253">
        <v>140328051</v>
      </c>
      <c r="E164" s="254"/>
      <c r="F164" s="254"/>
      <c r="G164" s="254"/>
      <c r="H164" s="254"/>
      <c r="I164" s="255">
        <v>0.1555</v>
      </c>
      <c r="J164" s="254"/>
      <c r="K164" s="254"/>
      <c r="L164" s="256"/>
      <c r="M164" s="254"/>
      <c r="N164" s="254"/>
      <c r="O164" s="256"/>
      <c r="P164" s="254"/>
      <c r="Q164" s="212">
        <v>0.1555</v>
      </c>
    </row>
    <row r="165" spans="1:17" hidden="1" outlineLevel="1" collapsed="1" x14ac:dyDescent="0.25">
      <c r="A165" s="209"/>
      <c r="B165" s="209"/>
      <c r="C165" s="209"/>
      <c r="D165" s="253">
        <v>140328052</v>
      </c>
      <c r="E165" s="254"/>
      <c r="F165" s="254"/>
      <c r="G165" s="254"/>
      <c r="H165" s="254"/>
      <c r="I165" s="255">
        <v>0.1555</v>
      </c>
      <c r="J165" s="254"/>
      <c r="K165" s="254"/>
      <c r="L165" s="256"/>
      <c r="M165" s="254"/>
      <c r="N165" s="254"/>
      <c r="O165" s="256"/>
      <c r="P165" s="254"/>
      <c r="Q165" s="212">
        <v>0.1555</v>
      </c>
    </row>
    <row r="166" spans="1:17" hidden="1" outlineLevel="1" collapsed="1" x14ac:dyDescent="0.25">
      <c r="A166" s="209"/>
      <c r="B166" s="209"/>
      <c r="C166" s="209"/>
      <c r="D166" s="253">
        <v>140328053</v>
      </c>
      <c r="E166" s="254"/>
      <c r="F166" s="254"/>
      <c r="G166" s="254"/>
      <c r="H166" s="254"/>
      <c r="I166" s="255">
        <v>0.47599999999999998</v>
      </c>
      <c r="J166" s="254"/>
      <c r="K166" s="254"/>
      <c r="L166" s="256"/>
      <c r="M166" s="254"/>
      <c r="N166" s="254"/>
      <c r="O166" s="256"/>
      <c r="P166" s="254"/>
      <c r="Q166" s="212">
        <v>0.47599999999999998</v>
      </c>
    </row>
    <row r="167" spans="1:17" hidden="1" outlineLevel="1" collapsed="1" x14ac:dyDescent="0.25">
      <c r="A167" s="209"/>
      <c r="B167" s="209"/>
      <c r="C167" s="209"/>
      <c r="D167" s="253">
        <v>140328054</v>
      </c>
      <c r="E167" s="254"/>
      <c r="F167" s="254"/>
      <c r="G167" s="254"/>
      <c r="H167" s="254"/>
      <c r="I167" s="255">
        <v>0.1555</v>
      </c>
      <c r="J167" s="254"/>
      <c r="K167" s="254"/>
      <c r="L167" s="256"/>
      <c r="M167" s="254"/>
      <c r="N167" s="254"/>
      <c r="O167" s="256"/>
      <c r="P167" s="254"/>
      <c r="Q167" s="212">
        <v>0.1555</v>
      </c>
    </row>
    <row r="168" spans="1:17" hidden="1" outlineLevel="1" collapsed="1" x14ac:dyDescent="0.25">
      <c r="A168" s="209"/>
      <c r="B168" s="209"/>
      <c r="C168" s="209"/>
      <c r="D168" s="253">
        <v>140328055</v>
      </c>
      <c r="E168" s="254"/>
      <c r="F168" s="254"/>
      <c r="G168" s="254"/>
      <c r="H168" s="254"/>
      <c r="I168" s="255">
        <v>5.3499999999999999E-2</v>
      </c>
      <c r="J168" s="254"/>
      <c r="K168" s="254"/>
      <c r="L168" s="256"/>
      <c r="M168" s="254"/>
      <c r="N168" s="254"/>
      <c r="O168" s="256"/>
      <c r="P168" s="254"/>
      <c r="Q168" s="212">
        <v>5.3499999999999999E-2</v>
      </c>
    </row>
    <row r="169" spans="1:17" hidden="1" outlineLevel="1" collapsed="1" x14ac:dyDescent="0.25">
      <c r="A169" s="209"/>
      <c r="B169" s="209"/>
      <c r="C169" s="209"/>
      <c r="D169" s="253">
        <v>140327859</v>
      </c>
      <c r="E169" s="254"/>
      <c r="F169" s="254"/>
      <c r="G169" s="254"/>
      <c r="H169" s="254"/>
      <c r="I169" s="255">
        <v>0.1555</v>
      </c>
      <c r="J169" s="254"/>
      <c r="K169" s="254"/>
      <c r="L169" s="256"/>
      <c r="M169" s="254"/>
      <c r="N169" s="254"/>
      <c r="O169" s="256"/>
      <c r="P169" s="254"/>
      <c r="Q169" s="212">
        <v>0.1555</v>
      </c>
    </row>
    <row r="170" spans="1:17" hidden="1" outlineLevel="1" collapsed="1" x14ac:dyDescent="0.25">
      <c r="A170" s="209"/>
      <c r="B170" s="209"/>
      <c r="C170" s="209"/>
      <c r="D170" s="253">
        <v>140327860</v>
      </c>
      <c r="E170" s="254"/>
      <c r="F170" s="254"/>
      <c r="G170" s="254"/>
      <c r="H170" s="254"/>
      <c r="I170" s="255">
        <v>0.1555</v>
      </c>
      <c r="J170" s="254"/>
      <c r="K170" s="254"/>
      <c r="L170" s="256"/>
      <c r="M170" s="254"/>
      <c r="N170" s="254"/>
      <c r="O170" s="256"/>
      <c r="P170" s="254"/>
      <c r="Q170" s="212">
        <v>0.1555</v>
      </c>
    </row>
    <row r="171" spans="1:17" hidden="1" outlineLevel="1" collapsed="1" x14ac:dyDescent="0.25">
      <c r="A171" s="209"/>
      <c r="B171" s="209"/>
      <c r="C171" s="209"/>
      <c r="D171" s="253">
        <v>140327861</v>
      </c>
      <c r="E171" s="254"/>
      <c r="F171" s="254"/>
      <c r="G171" s="254"/>
      <c r="H171" s="254"/>
      <c r="I171" s="255">
        <v>0.1555</v>
      </c>
      <c r="J171" s="254"/>
      <c r="K171" s="254"/>
      <c r="L171" s="256"/>
      <c r="M171" s="254"/>
      <c r="N171" s="254"/>
      <c r="O171" s="256"/>
      <c r="P171" s="254"/>
      <c r="Q171" s="212">
        <v>0.1555</v>
      </c>
    </row>
    <row r="172" spans="1:17" hidden="1" outlineLevel="1" collapsed="1" x14ac:dyDescent="0.25">
      <c r="A172" s="209"/>
      <c r="B172" s="209"/>
      <c r="C172" s="209"/>
      <c r="D172" s="253">
        <v>140327862</v>
      </c>
      <c r="E172" s="254"/>
      <c r="F172" s="254"/>
      <c r="G172" s="254"/>
      <c r="H172" s="254"/>
      <c r="I172" s="255">
        <v>0.1555</v>
      </c>
      <c r="J172" s="254"/>
      <c r="K172" s="254"/>
      <c r="L172" s="256"/>
      <c r="M172" s="254"/>
      <c r="N172" s="254"/>
      <c r="O172" s="256"/>
      <c r="P172" s="254"/>
      <c r="Q172" s="212">
        <v>0.1555</v>
      </c>
    </row>
    <row r="173" spans="1:17" hidden="1" outlineLevel="1" collapsed="1" x14ac:dyDescent="0.25">
      <c r="A173" s="209"/>
      <c r="B173" s="209"/>
      <c r="C173" s="209"/>
      <c r="D173" s="253">
        <v>140327863</v>
      </c>
      <c r="E173" s="254"/>
      <c r="F173" s="254"/>
      <c r="G173" s="254"/>
      <c r="H173" s="254"/>
      <c r="I173" s="255">
        <v>5.3499999999999999E-2</v>
      </c>
      <c r="J173" s="254"/>
      <c r="K173" s="254"/>
      <c r="L173" s="256"/>
      <c r="M173" s="254"/>
      <c r="N173" s="254"/>
      <c r="O173" s="256"/>
      <c r="P173" s="254"/>
      <c r="Q173" s="212">
        <v>5.3499999999999999E-2</v>
      </c>
    </row>
    <row r="174" spans="1:17" hidden="1" outlineLevel="1" collapsed="1" x14ac:dyDescent="0.25">
      <c r="A174" s="209"/>
      <c r="B174" s="209"/>
      <c r="C174" s="209"/>
      <c r="D174" s="253">
        <v>140327865</v>
      </c>
      <c r="E174" s="254"/>
      <c r="F174" s="254"/>
      <c r="G174" s="254"/>
      <c r="H174" s="254"/>
      <c r="I174" s="255">
        <v>0.1555</v>
      </c>
      <c r="J174" s="254"/>
      <c r="K174" s="254"/>
      <c r="L174" s="256"/>
      <c r="M174" s="254"/>
      <c r="N174" s="254"/>
      <c r="O174" s="256"/>
      <c r="P174" s="254"/>
      <c r="Q174" s="212">
        <v>0.1555</v>
      </c>
    </row>
    <row r="175" spans="1:17" hidden="1" outlineLevel="1" collapsed="1" x14ac:dyDescent="0.25">
      <c r="A175" s="209"/>
      <c r="B175" s="209"/>
      <c r="C175" s="209"/>
      <c r="D175" s="253">
        <v>140327866</v>
      </c>
      <c r="E175" s="254"/>
      <c r="F175" s="254"/>
      <c r="G175" s="254"/>
      <c r="H175" s="254"/>
      <c r="I175" s="255">
        <v>5.3499999999999999E-2</v>
      </c>
      <c r="J175" s="254"/>
      <c r="K175" s="254"/>
      <c r="L175" s="256"/>
      <c r="M175" s="254"/>
      <c r="N175" s="254"/>
      <c r="O175" s="256"/>
      <c r="P175" s="254"/>
      <c r="Q175" s="212">
        <v>5.3499999999999999E-2</v>
      </c>
    </row>
    <row r="176" spans="1:17" hidden="1" outlineLevel="1" collapsed="1" x14ac:dyDescent="0.25">
      <c r="A176" s="209"/>
      <c r="B176" s="209"/>
      <c r="C176" s="209"/>
      <c r="D176" s="253">
        <v>140327867</v>
      </c>
      <c r="E176" s="254"/>
      <c r="F176" s="254"/>
      <c r="G176" s="254"/>
      <c r="H176" s="254"/>
      <c r="I176" s="255">
        <v>0.1555</v>
      </c>
      <c r="J176" s="254"/>
      <c r="K176" s="254"/>
      <c r="L176" s="256"/>
      <c r="M176" s="254"/>
      <c r="N176" s="254"/>
      <c r="O176" s="256"/>
      <c r="P176" s="254"/>
      <c r="Q176" s="212">
        <v>0.1555</v>
      </c>
    </row>
    <row r="177" spans="1:17" hidden="1" outlineLevel="1" collapsed="1" x14ac:dyDescent="0.25">
      <c r="A177" s="209"/>
      <c r="B177" s="209"/>
      <c r="C177" s="209"/>
      <c r="D177" s="253">
        <v>140327868</v>
      </c>
      <c r="E177" s="254"/>
      <c r="F177" s="254"/>
      <c r="G177" s="254"/>
      <c r="H177" s="254"/>
      <c r="I177" s="255">
        <v>0.1555</v>
      </c>
      <c r="J177" s="254"/>
      <c r="K177" s="254"/>
      <c r="L177" s="256"/>
      <c r="M177" s="254"/>
      <c r="N177" s="254"/>
      <c r="O177" s="256"/>
      <c r="P177" s="254"/>
      <c r="Q177" s="212">
        <v>0.1555</v>
      </c>
    </row>
    <row r="178" spans="1:17" hidden="1" outlineLevel="1" collapsed="1" x14ac:dyDescent="0.25">
      <c r="A178" s="209"/>
      <c r="B178" s="209"/>
      <c r="C178" s="209"/>
      <c r="D178" s="253">
        <v>140327869</v>
      </c>
      <c r="E178" s="254"/>
      <c r="F178" s="254"/>
      <c r="G178" s="254"/>
      <c r="H178" s="254"/>
      <c r="I178" s="255">
        <v>0.47599999999999998</v>
      </c>
      <c r="J178" s="254"/>
      <c r="K178" s="254"/>
      <c r="L178" s="256"/>
      <c r="M178" s="254"/>
      <c r="N178" s="254"/>
      <c r="O178" s="256"/>
      <c r="P178" s="254"/>
      <c r="Q178" s="212">
        <v>0.47599999999999998</v>
      </c>
    </row>
    <row r="179" spans="1:17" hidden="1" outlineLevel="1" collapsed="1" x14ac:dyDescent="0.25">
      <c r="A179" s="209"/>
      <c r="B179" s="209"/>
      <c r="C179" s="209"/>
      <c r="D179" s="253">
        <v>140327870</v>
      </c>
      <c r="E179" s="254"/>
      <c r="F179" s="254"/>
      <c r="G179" s="254"/>
      <c r="H179" s="254"/>
      <c r="I179" s="255">
        <v>0.1555</v>
      </c>
      <c r="J179" s="254"/>
      <c r="K179" s="254"/>
      <c r="L179" s="256"/>
      <c r="M179" s="254"/>
      <c r="N179" s="254"/>
      <c r="O179" s="256"/>
      <c r="P179" s="254"/>
      <c r="Q179" s="212">
        <v>0.1555</v>
      </c>
    </row>
    <row r="180" spans="1:17" hidden="1" outlineLevel="1" collapsed="1" x14ac:dyDescent="0.25">
      <c r="A180" s="209"/>
      <c r="B180" s="209"/>
      <c r="C180" s="209"/>
      <c r="D180" s="253">
        <v>140327872</v>
      </c>
      <c r="E180" s="254"/>
      <c r="F180" s="254"/>
      <c r="G180" s="254"/>
      <c r="H180" s="254"/>
      <c r="I180" s="255">
        <v>0.1555</v>
      </c>
      <c r="J180" s="254"/>
      <c r="K180" s="254"/>
      <c r="L180" s="256"/>
      <c r="M180" s="254"/>
      <c r="N180" s="254"/>
      <c r="O180" s="256"/>
      <c r="P180" s="254"/>
      <c r="Q180" s="212">
        <v>0.1555</v>
      </c>
    </row>
    <row r="181" spans="1:17" hidden="1" outlineLevel="1" collapsed="1" x14ac:dyDescent="0.25">
      <c r="A181" s="209"/>
      <c r="B181" s="209"/>
      <c r="C181" s="209"/>
      <c r="D181" s="253">
        <v>140327873</v>
      </c>
      <c r="E181" s="254"/>
      <c r="F181" s="254"/>
      <c r="G181" s="254"/>
      <c r="H181" s="254"/>
      <c r="I181" s="255">
        <v>0.47599999999999998</v>
      </c>
      <c r="J181" s="254"/>
      <c r="K181" s="254"/>
      <c r="L181" s="256"/>
      <c r="M181" s="254"/>
      <c r="N181" s="254"/>
      <c r="O181" s="256"/>
      <c r="P181" s="254"/>
      <c r="Q181" s="212">
        <v>0.47599999999999998</v>
      </c>
    </row>
    <row r="182" spans="1:17" hidden="1" outlineLevel="1" collapsed="1" x14ac:dyDescent="0.25">
      <c r="A182" s="209"/>
      <c r="B182" s="209"/>
      <c r="C182" s="209"/>
      <c r="D182" s="253">
        <v>140327875</v>
      </c>
      <c r="E182" s="254"/>
      <c r="F182" s="254"/>
      <c r="G182" s="254"/>
      <c r="H182" s="254"/>
      <c r="I182" s="255">
        <v>0.1555</v>
      </c>
      <c r="J182" s="254"/>
      <c r="K182" s="254"/>
      <c r="L182" s="256"/>
      <c r="M182" s="254"/>
      <c r="N182" s="254"/>
      <c r="O182" s="256"/>
      <c r="P182" s="254"/>
      <c r="Q182" s="212">
        <v>0.1555</v>
      </c>
    </row>
    <row r="183" spans="1:17" hidden="1" outlineLevel="1" collapsed="1" x14ac:dyDescent="0.25">
      <c r="A183" s="209"/>
      <c r="B183" s="209"/>
      <c r="C183" s="209"/>
      <c r="D183" s="253">
        <v>140327876</v>
      </c>
      <c r="E183" s="254"/>
      <c r="F183" s="254"/>
      <c r="G183" s="254"/>
      <c r="H183" s="254"/>
      <c r="I183" s="255">
        <v>0.1555</v>
      </c>
      <c r="J183" s="254"/>
      <c r="K183" s="254"/>
      <c r="L183" s="256"/>
      <c r="M183" s="254"/>
      <c r="N183" s="254"/>
      <c r="O183" s="256"/>
      <c r="P183" s="254"/>
      <c r="Q183" s="212">
        <v>0.1555</v>
      </c>
    </row>
    <row r="184" spans="1:17" hidden="1" outlineLevel="1" collapsed="1" x14ac:dyDescent="0.25">
      <c r="A184" s="209"/>
      <c r="B184" s="209"/>
      <c r="C184" s="209"/>
      <c r="D184" s="253">
        <v>140327877</v>
      </c>
      <c r="E184" s="254"/>
      <c r="F184" s="254"/>
      <c r="G184" s="254"/>
      <c r="H184" s="254"/>
      <c r="I184" s="255">
        <v>0.1555</v>
      </c>
      <c r="J184" s="254"/>
      <c r="K184" s="254"/>
      <c r="L184" s="256"/>
      <c r="M184" s="254"/>
      <c r="N184" s="254"/>
      <c r="O184" s="256"/>
      <c r="P184" s="254"/>
      <c r="Q184" s="212">
        <v>0.1555</v>
      </c>
    </row>
    <row r="185" spans="1:17" hidden="1" outlineLevel="1" collapsed="1" x14ac:dyDescent="0.25">
      <c r="A185" s="209"/>
      <c r="B185" s="209"/>
      <c r="C185" s="209"/>
      <c r="D185" s="253">
        <v>140327878</v>
      </c>
      <c r="E185" s="254"/>
      <c r="F185" s="254"/>
      <c r="G185" s="254"/>
      <c r="H185" s="254"/>
      <c r="I185" s="255">
        <v>0.1555</v>
      </c>
      <c r="J185" s="254"/>
      <c r="K185" s="254"/>
      <c r="L185" s="256"/>
      <c r="M185" s="254"/>
      <c r="N185" s="254"/>
      <c r="O185" s="256"/>
      <c r="P185" s="254"/>
      <c r="Q185" s="212">
        <v>0.1555</v>
      </c>
    </row>
    <row r="186" spans="1:17" hidden="1" outlineLevel="1" collapsed="1" x14ac:dyDescent="0.25">
      <c r="A186" s="209"/>
      <c r="B186" s="209"/>
      <c r="C186" s="209"/>
      <c r="D186" s="253">
        <v>140327879</v>
      </c>
      <c r="E186" s="254"/>
      <c r="F186" s="254"/>
      <c r="G186" s="254"/>
      <c r="H186" s="254"/>
      <c r="I186" s="255">
        <v>0.1555</v>
      </c>
      <c r="J186" s="254"/>
      <c r="K186" s="254"/>
      <c r="L186" s="256"/>
      <c r="M186" s="254"/>
      <c r="N186" s="254"/>
      <c r="O186" s="256"/>
      <c r="P186" s="254"/>
      <c r="Q186" s="212">
        <v>0.1555</v>
      </c>
    </row>
    <row r="187" spans="1:17" hidden="1" outlineLevel="1" collapsed="1" x14ac:dyDescent="0.25">
      <c r="A187" s="209"/>
      <c r="B187" s="209"/>
      <c r="C187" s="209"/>
      <c r="D187" s="253">
        <v>140327880</v>
      </c>
      <c r="E187" s="254"/>
      <c r="F187" s="254"/>
      <c r="G187" s="254"/>
      <c r="H187" s="254"/>
      <c r="I187" s="255">
        <v>0.1555</v>
      </c>
      <c r="J187" s="254"/>
      <c r="K187" s="254"/>
      <c r="L187" s="256"/>
      <c r="M187" s="254"/>
      <c r="N187" s="254"/>
      <c r="O187" s="256"/>
      <c r="P187" s="254"/>
      <c r="Q187" s="212">
        <v>0.1555</v>
      </c>
    </row>
    <row r="188" spans="1:17" hidden="1" outlineLevel="1" collapsed="1" x14ac:dyDescent="0.25">
      <c r="A188" s="209"/>
      <c r="B188" s="209"/>
      <c r="C188" s="209"/>
      <c r="D188" s="253">
        <v>140327881</v>
      </c>
      <c r="E188" s="254"/>
      <c r="F188" s="254"/>
      <c r="G188" s="254"/>
      <c r="H188" s="254"/>
      <c r="I188" s="255">
        <v>0.1555</v>
      </c>
      <c r="J188" s="254"/>
      <c r="K188" s="254"/>
      <c r="L188" s="256"/>
      <c r="M188" s="254"/>
      <c r="N188" s="254"/>
      <c r="O188" s="256"/>
      <c r="P188" s="254"/>
      <c r="Q188" s="212">
        <v>0.1555</v>
      </c>
    </row>
    <row r="189" spans="1:17" hidden="1" outlineLevel="1" collapsed="1" x14ac:dyDescent="0.25">
      <c r="A189" s="209"/>
      <c r="B189" s="209"/>
      <c r="C189" s="209"/>
      <c r="D189" s="253">
        <v>140327882</v>
      </c>
      <c r="E189" s="254"/>
      <c r="F189" s="254"/>
      <c r="G189" s="254"/>
      <c r="H189" s="254"/>
      <c r="I189" s="255">
        <v>5.3499999999999999E-2</v>
      </c>
      <c r="J189" s="254"/>
      <c r="K189" s="254"/>
      <c r="L189" s="256"/>
      <c r="M189" s="254"/>
      <c r="N189" s="254"/>
      <c r="O189" s="256"/>
      <c r="P189" s="254"/>
      <c r="Q189" s="212">
        <v>5.3499999999999999E-2</v>
      </c>
    </row>
    <row r="190" spans="1:17" hidden="1" outlineLevel="1" collapsed="1" x14ac:dyDescent="0.25">
      <c r="A190" s="209"/>
      <c r="B190" s="209"/>
      <c r="C190" s="209"/>
      <c r="D190" s="253">
        <v>140327883</v>
      </c>
      <c r="E190" s="254"/>
      <c r="F190" s="254"/>
      <c r="G190" s="254"/>
      <c r="H190" s="254"/>
      <c r="I190" s="255">
        <v>5.3499999999999999E-2</v>
      </c>
      <c r="J190" s="254"/>
      <c r="K190" s="254"/>
      <c r="L190" s="256"/>
      <c r="M190" s="254"/>
      <c r="N190" s="254"/>
      <c r="O190" s="256"/>
      <c r="P190" s="254"/>
      <c r="Q190" s="212">
        <v>5.3499999999999999E-2</v>
      </c>
    </row>
    <row r="191" spans="1:17" hidden="1" outlineLevel="1" collapsed="1" x14ac:dyDescent="0.25">
      <c r="A191" s="209"/>
      <c r="B191" s="209"/>
      <c r="C191" s="209"/>
      <c r="D191" s="253">
        <v>140327884</v>
      </c>
      <c r="E191" s="254"/>
      <c r="F191" s="254"/>
      <c r="G191" s="254"/>
      <c r="H191" s="254"/>
      <c r="I191" s="255">
        <v>0.1555</v>
      </c>
      <c r="J191" s="254"/>
      <c r="K191" s="254"/>
      <c r="L191" s="256"/>
      <c r="M191" s="254"/>
      <c r="N191" s="254"/>
      <c r="O191" s="256"/>
      <c r="P191" s="254"/>
      <c r="Q191" s="212">
        <v>0.1555</v>
      </c>
    </row>
    <row r="192" spans="1:17" hidden="1" outlineLevel="1" collapsed="1" x14ac:dyDescent="0.25">
      <c r="A192" s="209"/>
      <c r="B192" s="209"/>
      <c r="C192" s="209"/>
      <c r="D192" s="253">
        <v>140327885</v>
      </c>
      <c r="E192" s="254"/>
      <c r="F192" s="254"/>
      <c r="G192" s="254"/>
      <c r="H192" s="254"/>
      <c r="I192" s="255">
        <v>0.1555</v>
      </c>
      <c r="J192" s="254"/>
      <c r="K192" s="254"/>
      <c r="L192" s="256"/>
      <c r="M192" s="254"/>
      <c r="N192" s="254"/>
      <c r="O192" s="256"/>
      <c r="P192" s="254"/>
      <c r="Q192" s="212">
        <v>0.1555</v>
      </c>
    </row>
    <row r="193" spans="1:17" hidden="1" outlineLevel="1" collapsed="1" x14ac:dyDescent="0.25">
      <c r="A193" s="209"/>
      <c r="B193" s="209"/>
      <c r="C193" s="209"/>
      <c r="D193" s="253">
        <v>140327886</v>
      </c>
      <c r="E193" s="254"/>
      <c r="F193" s="254"/>
      <c r="G193" s="254"/>
      <c r="H193" s="254"/>
      <c r="I193" s="255">
        <v>0.1555</v>
      </c>
      <c r="J193" s="254"/>
      <c r="K193" s="254"/>
      <c r="L193" s="256"/>
      <c r="M193" s="254"/>
      <c r="N193" s="254"/>
      <c r="O193" s="256"/>
      <c r="P193" s="254"/>
      <c r="Q193" s="212">
        <v>0.1555</v>
      </c>
    </row>
    <row r="194" spans="1:17" hidden="1" outlineLevel="1" collapsed="1" x14ac:dyDescent="0.25">
      <c r="A194" s="209"/>
      <c r="B194" s="209"/>
      <c r="C194" s="209"/>
      <c r="D194" s="253">
        <v>140327887</v>
      </c>
      <c r="E194" s="254"/>
      <c r="F194" s="254"/>
      <c r="G194" s="254"/>
      <c r="H194" s="254"/>
      <c r="I194" s="255">
        <v>0.68</v>
      </c>
      <c r="J194" s="254"/>
      <c r="K194" s="254"/>
      <c r="L194" s="256"/>
      <c r="M194" s="254"/>
      <c r="N194" s="254"/>
      <c r="O194" s="256"/>
      <c r="P194" s="254"/>
      <c r="Q194" s="212">
        <v>0.68</v>
      </c>
    </row>
    <row r="195" spans="1:17" hidden="1" outlineLevel="1" collapsed="1" x14ac:dyDescent="0.25">
      <c r="A195" s="209"/>
      <c r="B195" s="209"/>
      <c r="C195" s="209"/>
      <c r="D195" s="253">
        <v>140327888</v>
      </c>
      <c r="E195" s="254"/>
      <c r="F195" s="254"/>
      <c r="G195" s="254"/>
      <c r="H195" s="254"/>
      <c r="I195" s="255">
        <v>5.3499999999999999E-2</v>
      </c>
      <c r="J195" s="254"/>
      <c r="K195" s="254"/>
      <c r="L195" s="256"/>
      <c r="M195" s="254"/>
      <c r="N195" s="254"/>
      <c r="O195" s="256"/>
      <c r="P195" s="254"/>
      <c r="Q195" s="212">
        <v>5.3499999999999999E-2</v>
      </c>
    </row>
    <row r="196" spans="1:17" hidden="1" outlineLevel="1" collapsed="1" x14ac:dyDescent="0.25">
      <c r="A196" s="209"/>
      <c r="B196" s="209"/>
      <c r="C196" s="209"/>
      <c r="D196" s="253">
        <v>140327889</v>
      </c>
      <c r="E196" s="254"/>
      <c r="F196" s="254"/>
      <c r="G196" s="254"/>
      <c r="H196" s="254"/>
      <c r="I196" s="255">
        <v>0.90949999999999998</v>
      </c>
      <c r="J196" s="254"/>
      <c r="K196" s="254"/>
      <c r="L196" s="256"/>
      <c r="M196" s="254"/>
      <c r="N196" s="254"/>
      <c r="O196" s="256"/>
      <c r="P196" s="254"/>
      <c r="Q196" s="212">
        <v>0.90949999999999998</v>
      </c>
    </row>
    <row r="197" spans="1:17" hidden="1" outlineLevel="1" collapsed="1" x14ac:dyDescent="0.25">
      <c r="A197" s="209"/>
      <c r="B197" s="209"/>
      <c r="C197" s="209"/>
      <c r="D197" s="253">
        <v>140327890</v>
      </c>
      <c r="E197" s="254"/>
      <c r="F197" s="254"/>
      <c r="G197" s="254"/>
      <c r="H197" s="254"/>
      <c r="I197" s="255">
        <v>0.1555</v>
      </c>
      <c r="J197" s="254"/>
      <c r="K197" s="254"/>
      <c r="L197" s="256"/>
      <c r="M197" s="254"/>
      <c r="N197" s="254"/>
      <c r="O197" s="256"/>
      <c r="P197" s="254"/>
      <c r="Q197" s="212">
        <v>0.1555</v>
      </c>
    </row>
    <row r="198" spans="1:17" hidden="1" outlineLevel="1" collapsed="1" x14ac:dyDescent="0.25">
      <c r="A198" s="209"/>
      <c r="B198" s="209"/>
      <c r="C198" s="209"/>
      <c r="D198" s="253">
        <v>140327891</v>
      </c>
      <c r="E198" s="254"/>
      <c r="F198" s="254"/>
      <c r="G198" s="254"/>
      <c r="H198" s="254"/>
      <c r="I198" s="255">
        <v>5.3499999999999999E-2</v>
      </c>
      <c r="J198" s="254"/>
      <c r="K198" s="254"/>
      <c r="L198" s="256"/>
      <c r="M198" s="254"/>
      <c r="N198" s="254"/>
      <c r="O198" s="256"/>
      <c r="P198" s="254"/>
      <c r="Q198" s="212">
        <v>5.3499999999999999E-2</v>
      </c>
    </row>
    <row r="199" spans="1:17" hidden="1" outlineLevel="1" collapsed="1" x14ac:dyDescent="0.25">
      <c r="A199" s="209"/>
      <c r="B199" s="209"/>
      <c r="C199" s="209"/>
      <c r="D199" s="253">
        <v>140327892</v>
      </c>
      <c r="E199" s="254"/>
      <c r="F199" s="254"/>
      <c r="G199" s="254"/>
      <c r="H199" s="254"/>
      <c r="I199" s="255">
        <v>5.3499999999999999E-2</v>
      </c>
      <c r="J199" s="254"/>
      <c r="K199" s="254"/>
      <c r="L199" s="256"/>
      <c r="M199" s="254"/>
      <c r="N199" s="254"/>
      <c r="O199" s="256"/>
      <c r="P199" s="254"/>
      <c r="Q199" s="212">
        <v>5.3499999999999999E-2</v>
      </c>
    </row>
    <row r="200" spans="1:17" hidden="1" outlineLevel="1" collapsed="1" x14ac:dyDescent="0.25">
      <c r="A200" s="209"/>
      <c r="B200" s="209"/>
      <c r="C200" s="209"/>
      <c r="D200" s="253">
        <v>140327893</v>
      </c>
      <c r="E200" s="254"/>
      <c r="F200" s="254"/>
      <c r="G200" s="254"/>
      <c r="H200" s="254"/>
      <c r="I200" s="255">
        <v>5.3499999999999999E-2</v>
      </c>
      <c r="J200" s="254"/>
      <c r="K200" s="254"/>
      <c r="L200" s="256"/>
      <c r="M200" s="254"/>
      <c r="N200" s="254"/>
      <c r="O200" s="256"/>
      <c r="P200" s="254"/>
      <c r="Q200" s="212">
        <v>5.3499999999999999E-2</v>
      </c>
    </row>
    <row r="201" spans="1:17" hidden="1" outlineLevel="1" collapsed="1" x14ac:dyDescent="0.25">
      <c r="A201" s="209"/>
      <c r="B201" s="209"/>
      <c r="C201" s="209"/>
      <c r="D201" s="253">
        <v>140327894</v>
      </c>
      <c r="E201" s="254"/>
      <c r="F201" s="254"/>
      <c r="G201" s="254"/>
      <c r="H201" s="254"/>
      <c r="I201" s="255">
        <v>0.1555</v>
      </c>
      <c r="J201" s="254"/>
      <c r="K201" s="254"/>
      <c r="L201" s="256"/>
      <c r="M201" s="254"/>
      <c r="N201" s="254"/>
      <c r="O201" s="256"/>
      <c r="P201" s="254"/>
      <c r="Q201" s="212">
        <v>0.1555</v>
      </c>
    </row>
    <row r="202" spans="1:17" hidden="1" outlineLevel="1" collapsed="1" x14ac:dyDescent="0.25">
      <c r="A202" s="209"/>
      <c r="B202" s="209"/>
      <c r="C202" s="209"/>
      <c r="D202" s="253">
        <v>140327895</v>
      </c>
      <c r="E202" s="254"/>
      <c r="F202" s="254"/>
      <c r="G202" s="254"/>
      <c r="H202" s="254"/>
      <c r="I202" s="255">
        <v>0.1555</v>
      </c>
      <c r="J202" s="254"/>
      <c r="K202" s="254"/>
      <c r="L202" s="256"/>
      <c r="M202" s="254"/>
      <c r="N202" s="254"/>
      <c r="O202" s="256"/>
      <c r="P202" s="254"/>
      <c r="Q202" s="212">
        <v>0.1555</v>
      </c>
    </row>
    <row r="203" spans="1:17" hidden="1" outlineLevel="1" collapsed="1" x14ac:dyDescent="0.25">
      <c r="A203" s="209"/>
      <c r="B203" s="209"/>
      <c r="C203" s="209"/>
      <c r="D203" s="253">
        <v>140327896</v>
      </c>
      <c r="E203" s="254"/>
      <c r="F203" s="254"/>
      <c r="G203" s="254"/>
      <c r="H203" s="254"/>
      <c r="I203" s="255">
        <v>0.1555</v>
      </c>
      <c r="J203" s="254"/>
      <c r="K203" s="254"/>
      <c r="L203" s="256"/>
      <c r="M203" s="254"/>
      <c r="N203" s="254"/>
      <c r="O203" s="256"/>
      <c r="P203" s="254"/>
      <c r="Q203" s="212">
        <v>0.1555</v>
      </c>
    </row>
    <row r="204" spans="1:17" hidden="1" outlineLevel="1" collapsed="1" x14ac:dyDescent="0.25">
      <c r="A204" s="209"/>
      <c r="B204" s="209"/>
      <c r="C204" s="209"/>
      <c r="D204" s="253">
        <v>140327897</v>
      </c>
      <c r="E204" s="254"/>
      <c r="F204" s="254"/>
      <c r="G204" s="254"/>
      <c r="H204" s="254"/>
      <c r="I204" s="255">
        <v>5.3499999999999999E-2</v>
      </c>
      <c r="J204" s="254"/>
      <c r="K204" s="254"/>
      <c r="L204" s="256"/>
      <c r="M204" s="254"/>
      <c r="N204" s="254"/>
      <c r="O204" s="256"/>
      <c r="P204" s="254"/>
      <c r="Q204" s="212">
        <v>5.3499999999999999E-2</v>
      </c>
    </row>
    <row r="205" spans="1:17" hidden="1" outlineLevel="1" collapsed="1" x14ac:dyDescent="0.25">
      <c r="A205" s="209"/>
      <c r="B205" s="209"/>
      <c r="C205" s="209"/>
      <c r="D205" s="253">
        <v>140327898</v>
      </c>
      <c r="E205" s="254"/>
      <c r="F205" s="254"/>
      <c r="G205" s="254"/>
      <c r="H205" s="254"/>
      <c r="I205" s="255">
        <v>0.22950000000000001</v>
      </c>
      <c r="J205" s="254"/>
      <c r="K205" s="254"/>
      <c r="L205" s="256"/>
      <c r="M205" s="254"/>
      <c r="N205" s="254"/>
      <c r="O205" s="256"/>
      <c r="P205" s="254"/>
      <c r="Q205" s="212">
        <v>0.22950000000000001</v>
      </c>
    </row>
    <row r="206" spans="1:17" hidden="1" outlineLevel="1" collapsed="1" x14ac:dyDescent="0.25">
      <c r="A206" s="209"/>
      <c r="B206" s="209"/>
      <c r="C206" s="209"/>
      <c r="D206" s="253">
        <v>140327899</v>
      </c>
      <c r="E206" s="254"/>
      <c r="F206" s="254"/>
      <c r="G206" s="254"/>
      <c r="H206" s="254"/>
      <c r="I206" s="255">
        <v>0.1555</v>
      </c>
      <c r="J206" s="254"/>
      <c r="K206" s="254"/>
      <c r="L206" s="256"/>
      <c r="M206" s="254"/>
      <c r="N206" s="254"/>
      <c r="O206" s="256"/>
      <c r="P206" s="254"/>
      <c r="Q206" s="212">
        <v>0.1555</v>
      </c>
    </row>
    <row r="207" spans="1:17" hidden="1" outlineLevel="1" collapsed="1" x14ac:dyDescent="0.25">
      <c r="A207" s="209"/>
      <c r="B207" s="209"/>
      <c r="C207" s="209"/>
      <c r="D207" s="253">
        <v>140327900</v>
      </c>
      <c r="E207" s="254"/>
      <c r="F207" s="254"/>
      <c r="G207" s="254"/>
      <c r="H207" s="254"/>
      <c r="I207" s="255">
        <v>3.4</v>
      </c>
      <c r="J207" s="254"/>
      <c r="K207" s="254"/>
      <c r="L207" s="256"/>
      <c r="M207" s="254"/>
      <c r="N207" s="254"/>
      <c r="O207" s="256"/>
      <c r="P207" s="254"/>
      <c r="Q207" s="212">
        <v>3.4</v>
      </c>
    </row>
    <row r="208" spans="1:17" hidden="1" outlineLevel="1" collapsed="1" x14ac:dyDescent="0.25">
      <c r="A208" s="209"/>
      <c r="B208" s="209"/>
      <c r="C208" s="209"/>
      <c r="D208" s="253">
        <v>140327901</v>
      </c>
      <c r="E208" s="254"/>
      <c r="F208" s="254"/>
      <c r="G208" s="254"/>
      <c r="H208" s="254"/>
      <c r="I208" s="255">
        <v>0.1555</v>
      </c>
      <c r="J208" s="254"/>
      <c r="K208" s="254"/>
      <c r="L208" s="256"/>
      <c r="M208" s="254"/>
      <c r="N208" s="254"/>
      <c r="O208" s="256"/>
      <c r="P208" s="254"/>
      <c r="Q208" s="212">
        <v>0.1555</v>
      </c>
    </row>
    <row r="209" spans="1:17" hidden="1" outlineLevel="1" collapsed="1" x14ac:dyDescent="0.25">
      <c r="A209" s="209"/>
      <c r="B209" s="209"/>
      <c r="C209" s="209"/>
      <c r="D209" s="253">
        <v>140327902</v>
      </c>
      <c r="E209" s="254"/>
      <c r="F209" s="254"/>
      <c r="G209" s="254"/>
      <c r="H209" s="254"/>
      <c r="I209" s="255">
        <v>0.1555</v>
      </c>
      <c r="J209" s="254"/>
      <c r="K209" s="254"/>
      <c r="L209" s="256"/>
      <c r="M209" s="254"/>
      <c r="N209" s="254"/>
      <c r="O209" s="256"/>
      <c r="P209" s="254"/>
      <c r="Q209" s="212">
        <v>0.1555</v>
      </c>
    </row>
    <row r="210" spans="1:17" hidden="1" outlineLevel="1" collapsed="1" x14ac:dyDescent="0.25">
      <c r="A210" s="209"/>
      <c r="B210" s="209"/>
      <c r="C210" s="209"/>
      <c r="D210" s="253">
        <v>140327903</v>
      </c>
      <c r="E210" s="254"/>
      <c r="F210" s="254"/>
      <c r="G210" s="254"/>
      <c r="H210" s="254"/>
      <c r="I210" s="255">
        <v>0.1555</v>
      </c>
      <c r="J210" s="254"/>
      <c r="K210" s="254"/>
      <c r="L210" s="256"/>
      <c r="M210" s="254"/>
      <c r="N210" s="254"/>
      <c r="O210" s="256"/>
      <c r="P210" s="254"/>
      <c r="Q210" s="212">
        <v>0.1555</v>
      </c>
    </row>
    <row r="211" spans="1:17" hidden="1" outlineLevel="1" collapsed="1" x14ac:dyDescent="0.25">
      <c r="A211" s="209"/>
      <c r="B211" s="209"/>
      <c r="C211" s="209"/>
      <c r="D211" s="253">
        <v>140327904</v>
      </c>
      <c r="E211" s="254"/>
      <c r="F211" s="254"/>
      <c r="G211" s="254"/>
      <c r="H211" s="254"/>
      <c r="I211" s="255">
        <v>0.1555</v>
      </c>
      <c r="J211" s="254"/>
      <c r="K211" s="254"/>
      <c r="L211" s="256"/>
      <c r="M211" s="254"/>
      <c r="N211" s="254"/>
      <c r="O211" s="256"/>
      <c r="P211" s="254"/>
      <c r="Q211" s="212">
        <v>0.1555</v>
      </c>
    </row>
    <row r="212" spans="1:17" hidden="1" outlineLevel="1" collapsed="1" x14ac:dyDescent="0.25">
      <c r="A212" s="209"/>
      <c r="B212" s="209"/>
      <c r="C212" s="209"/>
      <c r="D212" s="253">
        <v>140327905</v>
      </c>
      <c r="E212" s="254"/>
      <c r="F212" s="254"/>
      <c r="G212" s="254"/>
      <c r="H212" s="254"/>
      <c r="I212" s="255">
        <v>5.3499999999999999E-2</v>
      </c>
      <c r="J212" s="254"/>
      <c r="K212" s="254"/>
      <c r="L212" s="256"/>
      <c r="M212" s="254"/>
      <c r="N212" s="254"/>
      <c r="O212" s="256"/>
      <c r="P212" s="254"/>
      <c r="Q212" s="212">
        <v>5.3499999999999999E-2</v>
      </c>
    </row>
    <row r="213" spans="1:17" hidden="1" outlineLevel="1" collapsed="1" x14ac:dyDescent="0.25">
      <c r="A213" s="209"/>
      <c r="B213" s="209"/>
      <c r="C213" s="209"/>
      <c r="D213" s="253">
        <v>140327906</v>
      </c>
      <c r="E213" s="254"/>
      <c r="F213" s="254"/>
      <c r="G213" s="254"/>
      <c r="H213" s="254"/>
      <c r="I213" s="255">
        <v>0.1555</v>
      </c>
      <c r="J213" s="254"/>
      <c r="K213" s="254"/>
      <c r="L213" s="256"/>
      <c r="M213" s="254"/>
      <c r="N213" s="254"/>
      <c r="O213" s="256"/>
      <c r="P213" s="254"/>
      <c r="Q213" s="212">
        <v>0.1555</v>
      </c>
    </row>
    <row r="214" spans="1:17" hidden="1" outlineLevel="1" collapsed="1" x14ac:dyDescent="0.25">
      <c r="A214" s="209"/>
      <c r="B214" s="209"/>
      <c r="C214" s="209"/>
      <c r="D214" s="253">
        <v>140327907</v>
      </c>
      <c r="E214" s="254"/>
      <c r="F214" s="254"/>
      <c r="G214" s="254"/>
      <c r="H214" s="254"/>
      <c r="I214" s="255">
        <v>0.68</v>
      </c>
      <c r="J214" s="254"/>
      <c r="K214" s="254"/>
      <c r="L214" s="256"/>
      <c r="M214" s="254"/>
      <c r="N214" s="254"/>
      <c r="O214" s="256"/>
      <c r="P214" s="254"/>
      <c r="Q214" s="212">
        <v>0.68</v>
      </c>
    </row>
    <row r="215" spans="1:17" hidden="1" outlineLevel="1" collapsed="1" x14ac:dyDescent="0.25">
      <c r="A215" s="209"/>
      <c r="B215" s="209"/>
      <c r="C215" s="209"/>
      <c r="D215" s="253">
        <v>140327908</v>
      </c>
      <c r="E215" s="254"/>
      <c r="F215" s="254"/>
      <c r="G215" s="254"/>
      <c r="H215" s="254"/>
      <c r="I215" s="255">
        <v>5.3499999999999999E-2</v>
      </c>
      <c r="J215" s="254"/>
      <c r="K215" s="254"/>
      <c r="L215" s="256"/>
      <c r="M215" s="254"/>
      <c r="N215" s="254"/>
      <c r="O215" s="256"/>
      <c r="P215" s="254"/>
      <c r="Q215" s="212">
        <v>5.3499999999999999E-2</v>
      </c>
    </row>
    <row r="216" spans="1:17" hidden="1" outlineLevel="1" collapsed="1" x14ac:dyDescent="0.25">
      <c r="A216" s="209"/>
      <c r="B216" s="209"/>
      <c r="C216" s="209"/>
      <c r="D216" s="253">
        <v>140327909</v>
      </c>
      <c r="E216" s="254"/>
      <c r="F216" s="254"/>
      <c r="G216" s="254"/>
      <c r="H216" s="254"/>
      <c r="I216" s="255">
        <v>5.3499999999999999E-2</v>
      </c>
      <c r="J216" s="254"/>
      <c r="K216" s="254"/>
      <c r="L216" s="256"/>
      <c r="M216" s="254"/>
      <c r="N216" s="254"/>
      <c r="O216" s="256"/>
      <c r="P216" s="254"/>
      <c r="Q216" s="212">
        <v>5.3499999999999999E-2</v>
      </c>
    </row>
    <row r="217" spans="1:17" hidden="1" outlineLevel="1" collapsed="1" x14ac:dyDescent="0.25">
      <c r="A217" s="209"/>
      <c r="B217" s="209"/>
      <c r="C217" s="209"/>
      <c r="D217" s="253">
        <v>140327910</v>
      </c>
      <c r="E217" s="254"/>
      <c r="F217" s="254"/>
      <c r="G217" s="254"/>
      <c r="H217" s="254"/>
      <c r="I217" s="255">
        <v>0.1555</v>
      </c>
      <c r="J217" s="254"/>
      <c r="K217" s="254"/>
      <c r="L217" s="256"/>
      <c r="M217" s="254"/>
      <c r="N217" s="254"/>
      <c r="O217" s="256"/>
      <c r="P217" s="254"/>
      <c r="Q217" s="212">
        <v>0.1555</v>
      </c>
    </row>
    <row r="218" spans="1:17" hidden="1" outlineLevel="1" collapsed="1" x14ac:dyDescent="0.25">
      <c r="A218" s="209"/>
      <c r="B218" s="209"/>
      <c r="C218" s="209"/>
      <c r="D218" s="253">
        <v>140327911</v>
      </c>
      <c r="E218" s="254"/>
      <c r="F218" s="254"/>
      <c r="G218" s="254"/>
      <c r="H218" s="254"/>
      <c r="I218" s="255">
        <v>0.1555</v>
      </c>
      <c r="J218" s="254"/>
      <c r="K218" s="254"/>
      <c r="L218" s="256"/>
      <c r="M218" s="254"/>
      <c r="N218" s="254"/>
      <c r="O218" s="256"/>
      <c r="P218" s="254"/>
      <c r="Q218" s="212">
        <v>0.1555</v>
      </c>
    </row>
    <row r="219" spans="1:17" hidden="1" outlineLevel="1" collapsed="1" x14ac:dyDescent="0.25">
      <c r="A219" s="209"/>
      <c r="B219" s="209"/>
      <c r="C219" s="209"/>
      <c r="D219" s="253">
        <v>140327912</v>
      </c>
      <c r="E219" s="254"/>
      <c r="F219" s="254"/>
      <c r="G219" s="254"/>
      <c r="H219" s="254"/>
      <c r="I219" s="255">
        <v>0.1555</v>
      </c>
      <c r="J219" s="254"/>
      <c r="K219" s="254"/>
      <c r="L219" s="256"/>
      <c r="M219" s="254"/>
      <c r="N219" s="254"/>
      <c r="O219" s="256"/>
      <c r="P219" s="254"/>
      <c r="Q219" s="212">
        <v>0.1555</v>
      </c>
    </row>
    <row r="220" spans="1:17" hidden="1" outlineLevel="1" collapsed="1" x14ac:dyDescent="0.25">
      <c r="A220" s="209"/>
      <c r="B220" s="209"/>
      <c r="C220" s="209"/>
      <c r="D220" s="253">
        <v>140327913</v>
      </c>
      <c r="E220" s="254"/>
      <c r="F220" s="254"/>
      <c r="G220" s="254"/>
      <c r="H220" s="254"/>
      <c r="I220" s="255">
        <v>5.3499999999999999E-2</v>
      </c>
      <c r="J220" s="254"/>
      <c r="K220" s="254"/>
      <c r="L220" s="256"/>
      <c r="M220" s="254"/>
      <c r="N220" s="254"/>
      <c r="O220" s="256"/>
      <c r="P220" s="254"/>
      <c r="Q220" s="212">
        <v>5.3499999999999999E-2</v>
      </c>
    </row>
    <row r="221" spans="1:17" hidden="1" outlineLevel="1" collapsed="1" x14ac:dyDescent="0.25">
      <c r="A221" s="209"/>
      <c r="B221" s="209"/>
      <c r="C221" s="209"/>
      <c r="D221" s="253">
        <v>140327914</v>
      </c>
      <c r="E221" s="254"/>
      <c r="F221" s="254"/>
      <c r="G221" s="254"/>
      <c r="H221" s="254"/>
      <c r="I221" s="255">
        <v>0.30599999999999999</v>
      </c>
      <c r="J221" s="254"/>
      <c r="K221" s="254"/>
      <c r="L221" s="256"/>
      <c r="M221" s="254"/>
      <c r="N221" s="254"/>
      <c r="O221" s="256"/>
      <c r="P221" s="254"/>
      <c r="Q221" s="212">
        <v>0.30599999999999999</v>
      </c>
    </row>
    <row r="222" spans="1:17" hidden="1" outlineLevel="1" collapsed="1" x14ac:dyDescent="0.25">
      <c r="A222" s="209"/>
      <c r="B222" s="209"/>
      <c r="C222" s="209"/>
      <c r="D222" s="253">
        <v>140327915</v>
      </c>
      <c r="E222" s="254"/>
      <c r="F222" s="254"/>
      <c r="G222" s="254"/>
      <c r="H222" s="254"/>
      <c r="I222" s="255">
        <v>5.3499999999999999E-2</v>
      </c>
      <c r="J222" s="254"/>
      <c r="K222" s="254"/>
      <c r="L222" s="256"/>
      <c r="M222" s="254"/>
      <c r="N222" s="254"/>
      <c r="O222" s="256"/>
      <c r="P222" s="254"/>
      <c r="Q222" s="212">
        <v>5.3499999999999999E-2</v>
      </c>
    </row>
    <row r="223" spans="1:17" hidden="1" outlineLevel="1" collapsed="1" x14ac:dyDescent="0.25">
      <c r="A223" s="209"/>
      <c r="B223" s="209"/>
      <c r="C223" s="209"/>
      <c r="D223" s="253">
        <v>140327916</v>
      </c>
      <c r="E223" s="254"/>
      <c r="F223" s="254"/>
      <c r="G223" s="254"/>
      <c r="H223" s="254"/>
      <c r="I223" s="255">
        <v>0.1555</v>
      </c>
      <c r="J223" s="254"/>
      <c r="K223" s="254"/>
      <c r="L223" s="256"/>
      <c r="M223" s="254"/>
      <c r="N223" s="254"/>
      <c r="O223" s="256"/>
      <c r="P223" s="254"/>
      <c r="Q223" s="212">
        <v>0.1555</v>
      </c>
    </row>
    <row r="224" spans="1:17" hidden="1" outlineLevel="1" collapsed="1" x14ac:dyDescent="0.25">
      <c r="A224" s="209"/>
      <c r="B224" s="209"/>
      <c r="C224" s="209"/>
      <c r="D224" s="253">
        <v>140327917</v>
      </c>
      <c r="E224" s="254"/>
      <c r="F224" s="254"/>
      <c r="G224" s="254"/>
      <c r="H224" s="254"/>
      <c r="I224" s="255">
        <v>5.3499999999999999E-2</v>
      </c>
      <c r="J224" s="254"/>
      <c r="K224" s="254"/>
      <c r="L224" s="256"/>
      <c r="M224" s="254"/>
      <c r="N224" s="254"/>
      <c r="O224" s="256"/>
      <c r="P224" s="254"/>
      <c r="Q224" s="212">
        <v>5.3499999999999999E-2</v>
      </c>
    </row>
    <row r="225" spans="1:17" hidden="1" outlineLevel="1" collapsed="1" x14ac:dyDescent="0.25">
      <c r="A225" s="209"/>
      <c r="B225" s="209"/>
      <c r="C225" s="209"/>
      <c r="D225" s="253">
        <v>140328162</v>
      </c>
      <c r="E225" s="254"/>
      <c r="F225" s="254"/>
      <c r="G225" s="254"/>
      <c r="H225" s="254"/>
      <c r="I225" s="255">
        <v>0.1555</v>
      </c>
      <c r="J225" s="254"/>
      <c r="K225" s="254"/>
      <c r="L225" s="256"/>
      <c r="M225" s="254"/>
      <c r="N225" s="254"/>
      <c r="O225" s="256"/>
      <c r="P225" s="254"/>
      <c r="Q225" s="212">
        <v>0.1555</v>
      </c>
    </row>
    <row r="226" spans="1:17" hidden="1" outlineLevel="1" collapsed="1" x14ac:dyDescent="0.25">
      <c r="A226" s="209"/>
      <c r="B226" s="209"/>
      <c r="C226" s="209"/>
      <c r="D226" s="253">
        <v>140328163</v>
      </c>
      <c r="E226" s="254"/>
      <c r="F226" s="254"/>
      <c r="G226" s="254"/>
      <c r="H226" s="254"/>
      <c r="I226" s="255">
        <v>0.1555</v>
      </c>
      <c r="J226" s="254"/>
      <c r="K226" s="254"/>
      <c r="L226" s="256"/>
      <c r="M226" s="254"/>
      <c r="N226" s="254"/>
      <c r="O226" s="256"/>
      <c r="P226" s="254"/>
      <c r="Q226" s="212">
        <v>0.1555</v>
      </c>
    </row>
    <row r="227" spans="1:17" hidden="1" outlineLevel="1" collapsed="1" x14ac:dyDescent="0.25">
      <c r="A227" s="209"/>
      <c r="B227" s="209"/>
      <c r="C227" s="209"/>
      <c r="D227" s="253">
        <v>140328164</v>
      </c>
      <c r="E227" s="254"/>
      <c r="F227" s="254"/>
      <c r="G227" s="254"/>
      <c r="H227" s="254"/>
      <c r="I227" s="255">
        <v>0.33150000000000002</v>
      </c>
      <c r="J227" s="254"/>
      <c r="K227" s="254"/>
      <c r="L227" s="256"/>
      <c r="M227" s="254"/>
      <c r="N227" s="254"/>
      <c r="O227" s="256"/>
      <c r="P227" s="254"/>
      <c r="Q227" s="212">
        <v>0.33150000000000002</v>
      </c>
    </row>
    <row r="228" spans="1:17" hidden="1" outlineLevel="1" collapsed="1" x14ac:dyDescent="0.25">
      <c r="A228" s="209"/>
      <c r="B228" s="209"/>
      <c r="C228" s="209"/>
      <c r="D228" s="253">
        <v>140328165</v>
      </c>
      <c r="E228" s="254"/>
      <c r="F228" s="254"/>
      <c r="G228" s="254"/>
      <c r="H228" s="254"/>
      <c r="I228" s="255">
        <v>0.1555</v>
      </c>
      <c r="J228" s="254"/>
      <c r="K228" s="254"/>
      <c r="L228" s="256"/>
      <c r="M228" s="254"/>
      <c r="N228" s="254"/>
      <c r="O228" s="256"/>
      <c r="P228" s="254"/>
      <c r="Q228" s="212">
        <v>0.1555</v>
      </c>
    </row>
    <row r="229" spans="1:17" hidden="1" outlineLevel="1" collapsed="1" x14ac:dyDescent="0.25">
      <c r="A229" s="209"/>
      <c r="B229" s="209"/>
      <c r="C229" s="209"/>
      <c r="D229" s="253">
        <v>140328166</v>
      </c>
      <c r="E229" s="254"/>
      <c r="F229" s="254"/>
      <c r="G229" s="254"/>
      <c r="H229" s="254"/>
      <c r="I229" s="255">
        <v>0.1555</v>
      </c>
      <c r="J229" s="254"/>
      <c r="K229" s="254"/>
      <c r="L229" s="256"/>
      <c r="M229" s="254"/>
      <c r="N229" s="254"/>
      <c r="O229" s="256"/>
      <c r="P229" s="254"/>
      <c r="Q229" s="212">
        <v>0.1555</v>
      </c>
    </row>
    <row r="230" spans="1:17" hidden="1" outlineLevel="1" collapsed="1" x14ac:dyDescent="0.25">
      <c r="A230" s="209"/>
      <c r="B230" s="209"/>
      <c r="C230" s="209"/>
      <c r="D230" s="253">
        <v>140328167</v>
      </c>
      <c r="E230" s="254"/>
      <c r="F230" s="254"/>
      <c r="G230" s="254"/>
      <c r="H230" s="254"/>
      <c r="I230" s="255">
        <v>0.1555</v>
      </c>
      <c r="J230" s="254"/>
      <c r="K230" s="254"/>
      <c r="L230" s="256"/>
      <c r="M230" s="254"/>
      <c r="N230" s="254"/>
      <c r="O230" s="256"/>
      <c r="P230" s="254"/>
      <c r="Q230" s="212">
        <v>0.1555</v>
      </c>
    </row>
    <row r="231" spans="1:17" hidden="1" outlineLevel="1" collapsed="1" x14ac:dyDescent="0.25">
      <c r="A231" s="209"/>
      <c r="B231" s="209"/>
      <c r="C231" s="209"/>
      <c r="D231" s="253">
        <v>140328168</v>
      </c>
      <c r="E231" s="254"/>
      <c r="F231" s="254"/>
      <c r="G231" s="254"/>
      <c r="H231" s="254"/>
      <c r="I231" s="255">
        <v>0.1555</v>
      </c>
      <c r="J231" s="254"/>
      <c r="K231" s="254"/>
      <c r="L231" s="256"/>
      <c r="M231" s="254"/>
      <c r="N231" s="254"/>
      <c r="O231" s="256"/>
      <c r="P231" s="254"/>
      <c r="Q231" s="212">
        <v>0.1555</v>
      </c>
    </row>
    <row r="232" spans="1:17" hidden="1" outlineLevel="1" collapsed="1" x14ac:dyDescent="0.25">
      <c r="A232" s="209"/>
      <c r="B232" s="209"/>
      <c r="C232" s="209"/>
      <c r="D232" s="253">
        <v>140328169</v>
      </c>
      <c r="E232" s="254"/>
      <c r="F232" s="254"/>
      <c r="G232" s="254"/>
      <c r="H232" s="254"/>
      <c r="I232" s="255">
        <v>0.1555</v>
      </c>
      <c r="J232" s="254"/>
      <c r="K232" s="254"/>
      <c r="L232" s="256"/>
      <c r="M232" s="254"/>
      <c r="N232" s="254"/>
      <c r="O232" s="256"/>
      <c r="P232" s="254"/>
      <c r="Q232" s="212">
        <v>0.1555</v>
      </c>
    </row>
    <row r="233" spans="1:17" hidden="1" outlineLevel="1" collapsed="1" x14ac:dyDescent="0.25">
      <c r="A233" s="209"/>
      <c r="B233" s="209"/>
      <c r="C233" s="209"/>
      <c r="D233" s="253">
        <v>140328170</v>
      </c>
      <c r="E233" s="254"/>
      <c r="F233" s="254"/>
      <c r="G233" s="254"/>
      <c r="H233" s="254"/>
      <c r="I233" s="255">
        <v>5.3499999999999999E-2</v>
      </c>
      <c r="J233" s="254"/>
      <c r="K233" s="254"/>
      <c r="L233" s="256"/>
      <c r="M233" s="254"/>
      <c r="N233" s="254"/>
      <c r="O233" s="256"/>
      <c r="P233" s="254"/>
      <c r="Q233" s="212">
        <v>5.3499999999999999E-2</v>
      </c>
    </row>
    <row r="234" spans="1:17" hidden="1" outlineLevel="1" collapsed="1" x14ac:dyDescent="0.25">
      <c r="A234" s="209"/>
      <c r="B234" s="209"/>
      <c r="C234" s="209"/>
      <c r="D234" s="253">
        <v>140328171</v>
      </c>
      <c r="E234" s="254"/>
      <c r="F234" s="254"/>
      <c r="G234" s="254"/>
      <c r="H234" s="254"/>
      <c r="I234" s="255">
        <v>0.1555</v>
      </c>
      <c r="J234" s="254"/>
      <c r="K234" s="254"/>
      <c r="L234" s="256"/>
      <c r="M234" s="254"/>
      <c r="N234" s="254"/>
      <c r="O234" s="256"/>
      <c r="P234" s="254"/>
      <c r="Q234" s="212">
        <v>0.1555</v>
      </c>
    </row>
    <row r="235" spans="1:17" hidden="1" outlineLevel="1" collapsed="1" x14ac:dyDescent="0.25">
      <c r="A235" s="209"/>
      <c r="B235" s="209"/>
      <c r="C235" s="209"/>
      <c r="D235" s="253">
        <v>140328172</v>
      </c>
      <c r="E235" s="254"/>
      <c r="F235" s="254"/>
      <c r="G235" s="254"/>
      <c r="H235" s="254"/>
      <c r="I235" s="255">
        <v>0.1555</v>
      </c>
      <c r="J235" s="254"/>
      <c r="K235" s="254"/>
      <c r="L235" s="256"/>
      <c r="M235" s="254"/>
      <c r="N235" s="254"/>
      <c r="O235" s="256"/>
      <c r="P235" s="254"/>
      <c r="Q235" s="212">
        <v>0.1555</v>
      </c>
    </row>
    <row r="236" spans="1:17" hidden="1" outlineLevel="1" collapsed="1" x14ac:dyDescent="0.25">
      <c r="A236" s="209"/>
      <c r="B236" s="209"/>
      <c r="C236" s="209"/>
      <c r="D236" s="253">
        <v>140328173</v>
      </c>
      <c r="E236" s="254"/>
      <c r="F236" s="254"/>
      <c r="G236" s="254"/>
      <c r="H236" s="254"/>
      <c r="I236" s="255">
        <v>0.1555</v>
      </c>
      <c r="J236" s="254"/>
      <c r="K236" s="254"/>
      <c r="L236" s="256"/>
      <c r="M236" s="254"/>
      <c r="N236" s="254"/>
      <c r="O236" s="256"/>
      <c r="P236" s="254"/>
      <c r="Q236" s="212">
        <v>0.1555</v>
      </c>
    </row>
    <row r="237" spans="1:17" hidden="1" outlineLevel="1" collapsed="1" x14ac:dyDescent="0.25">
      <c r="A237" s="209"/>
      <c r="B237" s="209"/>
      <c r="C237" s="209"/>
      <c r="D237" s="253">
        <v>140328174</v>
      </c>
      <c r="E237" s="254"/>
      <c r="F237" s="254"/>
      <c r="G237" s="254"/>
      <c r="H237" s="254"/>
      <c r="I237" s="255">
        <v>0.1555</v>
      </c>
      <c r="J237" s="254"/>
      <c r="K237" s="254"/>
      <c r="L237" s="256"/>
      <c r="M237" s="254"/>
      <c r="N237" s="254"/>
      <c r="O237" s="256"/>
      <c r="P237" s="254"/>
      <c r="Q237" s="212">
        <v>0.1555</v>
      </c>
    </row>
    <row r="238" spans="1:17" hidden="1" outlineLevel="1" collapsed="1" x14ac:dyDescent="0.25">
      <c r="A238" s="209"/>
      <c r="B238" s="209"/>
      <c r="C238" s="209"/>
      <c r="D238" s="253">
        <v>140328175</v>
      </c>
      <c r="E238" s="254"/>
      <c r="F238" s="254"/>
      <c r="G238" s="254"/>
      <c r="H238" s="254"/>
      <c r="I238" s="255">
        <v>0.68</v>
      </c>
      <c r="J238" s="254"/>
      <c r="K238" s="254"/>
      <c r="L238" s="256"/>
      <c r="M238" s="254"/>
      <c r="N238" s="254"/>
      <c r="O238" s="256"/>
      <c r="P238" s="254"/>
      <c r="Q238" s="212">
        <v>0.68</v>
      </c>
    </row>
    <row r="239" spans="1:17" hidden="1" outlineLevel="1" collapsed="1" x14ac:dyDescent="0.25">
      <c r="A239" s="209"/>
      <c r="B239" s="209"/>
      <c r="C239" s="209"/>
      <c r="D239" s="253">
        <v>140328176</v>
      </c>
      <c r="E239" s="254"/>
      <c r="F239" s="254"/>
      <c r="G239" s="254"/>
      <c r="H239" s="254"/>
      <c r="I239" s="255">
        <v>0.1555</v>
      </c>
      <c r="J239" s="254"/>
      <c r="K239" s="254"/>
      <c r="L239" s="256"/>
      <c r="M239" s="254"/>
      <c r="N239" s="254"/>
      <c r="O239" s="256"/>
      <c r="P239" s="254"/>
      <c r="Q239" s="212">
        <v>0.1555</v>
      </c>
    </row>
    <row r="240" spans="1:17" hidden="1" outlineLevel="1" collapsed="1" x14ac:dyDescent="0.25">
      <c r="A240" s="209"/>
      <c r="B240" s="209"/>
      <c r="C240" s="209"/>
      <c r="D240" s="253">
        <v>140328177</v>
      </c>
      <c r="E240" s="254"/>
      <c r="F240" s="254"/>
      <c r="G240" s="254"/>
      <c r="H240" s="254"/>
      <c r="I240" s="255">
        <v>0.1555</v>
      </c>
      <c r="J240" s="254"/>
      <c r="K240" s="254"/>
      <c r="L240" s="256"/>
      <c r="M240" s="254"/>
      <c r="N240" s="254"/>
      <c r="O240" s="256"/>
      <c r="P240" s="254"/>
      <c r="Q240" s="212">
        <v>0.1555</v>
      </c>
    </row>
    <row r="241" spans="1:17" hidden="1" outlineLevel="1" collapsed="1" x14ac:dyDescent="0.25">
      <c r="A241" s="209"/>
      <c r="B241" s="209"/>
      <c r="C241" s="209"/>
      <c r="D241" s="253">
        <v>140328178</v>
      </c>
      <c r="E241" s="254"/>
      <c r="F241" s="254"/>
      <c r="G241" s="254"/>
      <c r="H241" s="254"/>
      <c r="I241" s="255">
        <v>5.3499999999999999E-2</v>
      </c>
      <c r="J241" s="254"/>
      <c r="K241" s="254"/>
      <c r="L241" s="256"/>
      <c r="M241" s="254"/>
      <c r="N241" s="254"/>
      <c r="O241" s="256"/>
      <c r="P241" s="254"/>
      <c r="Q241" s="212">
        <v>5.3499999999999999E-2</v>
      </c>
    </row>
    <row r="242" spans="1:17" hidden="1" outlineLevel="1" collapsed="1" x14ac:dyDescent="0.25">
      <c r="A242" s="209"/>
      <c r="B242" s="209"/>
      <c r="C242" s="209"/>
      <c r="D242" s="253">
        <v>140328179</v>
      </c>
      <c r="E242" s="254"/>
      <c r="F242" s="254"/>
      <c r="G242" s="254"/>
      <c r="H242" s="254"/>
      <c r="I242" s="255">
        <v>0.1555</v>
      </c>
      <c r="J242" s="254"/>
      <c r="K242" s="254"/>
      <c r="L242" s="256"/>
      <c r="M242" s="254"/>
      <c r="N242" s="254"/>
      <c r="O242" s="256"/>
      <c r="P242" s="254"/>
      <c r="Q242" s="212">
        <v>0.1555</v>
      </c>
    </row>
    <row r="243" spans="1:17" hidden="1" outlineLevel="1" collapsed="1" x14ac:dyDescent="0.25">
      <c r="A243" s="209"/>
      <c r="B243" s="209"/>
      <c r="C243" s="209"/>
      <c r="D243" s="253">
        <v>140328180</v>
      </c>
      <c r="E243" s="254"/>
      <c r="F243" s="254"/>
      <c r="G243" s="254"/>
      <c r="H243" s="254"/>
      <c r="I243" s="255">
        <v>0.1555</v>
      </c>
      <c r="J243" s="254"/>
      <c r="K243" s="254"/>
      <c r="L243" s="256"/>
      <c r="M243" s="254"/>
      <c r="N243" s="254"/>
      <c r="O243" s="256"/>
      <c r="P243" s="254"/>
      <c r="Q243" s="212">
        <v>0.1555</v>
      </c>
    </row>
    <row r="244" spans="1:17" hidden="1" outlineLevel="1" collapsed="1" x14ac:dyDescent="0.25">
      <c r="A244" s="209"/>
      <c r="B244" s="209"/>
      <c r="C244" s="209"/>
      <c r="D244" s="253">
        <v>140328181</v>
      </c>
      <c r="E244" s="254"/>
      <c r="F244" s="254"/>
      <c r="G244" s="254"/>
      <c r="H244" s="254"/>
      <c r="I244" s="255">
        <v>0.1555</v>
      </c>
      <c r="J244" s="254"/>
      <c r="K244" s="254"/>
      <c r="L244" s="256"/>
      <c r="M244" s="254"/>
      <c r="N244" s="254"/>
      <c r="O244" s="256"/>
      <c r="P244" s="254"/>
      <c r="Q244" s="212">
        <v>0.1555</v>
      </c>
    </row>
    <row r="245" spans="1:17" hidden="1" outlineLevel="1" collapsed="1" x14ac:dyDescent="0.25">
      <c r="A245" s="209"/>
      <c r="B245" s="209"/>
      <c r="C245" s="209"/>
      <c r="D245" s="253">
        <v>140328182</v>
      </c>
      <c r="E245" s="254"/>
      <c r="F245" s="254"/>
      <c r="G245" s="254"/>
      <c r="H245" s="254"/>
      <c r="I245" s="255">
        <v>0.1555</v>
      </c>
      <c r="J245" s="254"/>
      <c r="K245" s="254"/>
      <c r="L245" s="256"/>
      <c r="M245" s="254"/>
      <c r="N245" s="254"/>
      <c r="O245" s="256"/>
      <c r="P245" s="254"/>
      <c r="Q245" s="212">
        <v>0.1555</v>
      </c>
    </row>
    <row r="246" spans="1:17" hidden="1" outlineLevel="1" collapsed="1" x14ac:dyDescent="0.25">
      <c r="A246" s="209"/>
      <c r="B246" s="209"/>
      <c r="C246" s="209"/>
      <c r="D246" s="253">
        <v>140328183</v>
      </c>
      <c r="E246" s="254"/>
      <c r="F246" s="254"/>
      <c r="G246" s="254"/>
      <c r="H246" s="254"/>
      <c r="I246" s="255">
        <v>0.1555</v>
      </c>
      <c r="J246" s="254"/>
      <c r="K246" s="254"/>
      <c r="L246" s="256"/>
      <c r="M246" s="254"/>
      <c r="N246" s="254"/>
      <c r="O246" s="256"/>
      <c r="P246" s="254"/>
      <c r="Q246" s="212">
        <v>0.1555</v>
      </c>
    </row>
    <row r="247" spans="1:17" hidden="1" outlineLevel="1" collapsed="1" x14ac:dyDescent="0.25">
      <c r="A247" s="209"/>
      <c r="B247" s="209"/>
      <c r="C247" s="209"/>
      <c r="D247" s="253">
        <v>140328184</v>
      </c>
      <c r="E247" s="254"/>
      <c r="F247" s="254"/>
      <c r="G247" s="254"/>
      <c r="H247" s="254"/>
      <c r="I247" s="255">
        <v>0.26350000000000001</v>
      </c>
      <c r="J247" s="254"/>
      <c r="K247" s="254"/>
      <c r="L247" s="256"/>
      <c r="M247" s="254"/>
      <c r="N247" s="254"/>
      <c r="O247" s="256"/>
      <c r="P247" s="254"/>
      <c r="Q247" s="212">
        <v>0.26350000000000001</v>
      </c>
    </row>
    <row r="248" spans="1:17" hidden="1" outlineLevel="1" collapsed="1" x14ac:dyDescent="0.25">
      <c r="A248" s="209"/>
      <c r="B248" s="209"/>
      <c r="C248" s="209"/>
      <c r="D248" s="253">
        <v>140328185</v>
      </c>
      <c r="E248" s="254"/>
      <c r="F248" s="254"/>
      <c r="G248" s="254"/>
      <c r="H248" s="254"/>
      <c r="I248" s="255">
        <v>0.1555</v>
      </c>
      <c r="J248" s="254"/>
      <c r="K248" s="254"/>
      <c r="L248" s="256"/>
      <c r="M248" s="254"/>
      <c r="N248" s="254"/>
      <c r="O248" s="256"/>
      <c r="P248" s="254"/>
      <c r="Q248" s="212">
        <v>0.1555</v>
      </c>
    </row>
    <row r="249" spans="1:17" hidden="1" outlineLevel="1" collapsed="1" x14ac:dyDescent="0.25">
      <c r="A249" s="209"/>
      <c r="B249" s="209"/>
      <c r="C249" s="209"/>
      <c r="D249" s="253">
        <v>140328186</v>
      </c>
      <c r="E249" s="254"/>
      <c r="F249" s="254"/>
      <c r="G249" s="254"/>
      <c r="H249" s="254"/>
      <c r="I249" s="255">
        <v>0.1555</v>
      </c>
      <c r="J249" s="254"/>
      <c r="K249" s="254"/>
      <c r="L249" s="256"/>
      <c r="M249" s="254"/>
      <c r="N249" s="254"/>
      <c r="O249" s="256"/>
      <c r="P249" s="254"/>
      <c r="Q249" s="212">
        <v>0.1555</v>
      </c>
    </row>
    <row r="250" spans="1:17" hidden="1" outlineLevel="1" collapsed="1" x14ac:dyDescent="0.25">
      <c r="A250" s="209"/>
      <c r="B250" s="209"/>
      <c r="C250" s="209"/>
      <c r="D250" s="253">
        <v>140328187</v>
      </c>
      <c r="E250" s="254"/>
      <c r="F250" s="254"/>
      <c r="G250" s="254"/>
      <c r="H250" s="254"/>
      <c r="I250" s="255">
        <v>5.3499999999999999E-2</v>
      </c>
      <c r="J250" s="254"/>
      <c r="K250" s="254"/>
      <c r="L250" s="256"/>
      <c r="M250" s="254"/>
      <c r="N250" s="254"/>
      <c r="O250" s="256"/>
      <c r="P250" s="254"/>
      <c r="Q250" s="212">
        <v>5.3499999999999999E-2</v>
      </c>
    </row>
    <row r="251" spans="1:17" hidden="1" outlineLevel="1" collapsed="1" x14ac:dyDescent="0.25">
      <c r="A251" s="209"/>
      <c r="B251" s="209"/>
      <c r="C251" s="209"/>
      <c r="D251" s="253">
        <v>140328188</v>
      </c>
      <c r="E251" s="254"/>
      <c r="F251" s="254"/>
      <c r="G251" s="254"/>
      <c r="H251" s="254"/>
      <c r="I251" s="255">
        <v>0.1555</v>
      </c>
      <c r="J251" s="254"/>
      <c r="K251" s="254"/>
      <c r="L251" s="256"/>
      <c r="M251" s="254"/>
      <c r="N251" s="254"/>
      <c r="O251" s="256"/>
      <c r="P251" s="254"/>
      <c r="Q251" s="212">
        <v>0.1555</v>
      </c>
    </row>
    <row r="252" spans="1:17" hidden="1" outlineLevel="1" collapsed="1" x14ac:dyDescent="0.25">
      <c r="A252" s="209"/>
      <c r="B252" s="209"/>
      <c r="C252" s="209"/>
      <c r="D252" s="253">
        <v>140328189</v>
      </c>
      <c r="E252" s="254"/>
      <c r="F252" s="254"/>
      <c r="G252" s="254"/>
      <c r="H252" s="254"/>
      <c r="I252" s="255">
        <v>0.1555</v>
      </c>
      <c r="J252" s="254"/>
      <c r="K252" s="254"/>
      <c r="L252" s="256"/>
      <c r="M252" s="254"/>
      <c r="N252" s="254"/>
      <c r="O252" s="256"/>
      <c r="P252" s="254"/>
      <c r="Q252" s="212">
        <v>0.1555</v>
      </c>
    </row>
    <row r="253" spans="1:17" hidden="1" outlineLevel="1" collapsed="1" x14ac:dyDescent="0.25">
      <c r="A253" s="209"/>
      <c r="B253" s="209"/>
      <c r="C253" s="209"/>
      <c r="D253" s="253">
        <v>140328190</v>
      </c>
      <c r="E253" s="254"/>
      <c r="F253" s="254"/>
      <c r="G253" s="254"/>
      <c r="H253" s="254"/>
      <c r="I253" s="255">
        <v>0.68</v>
      </c>
      <c r="J253" s="254"/>
      <c r="K253" s="254"/>
      <c r="L253" s="256"/>
      <c r="M253" s="254"/>
      <c r="N253" s="254"/>
      <c r="O253" s="256"/>
      <c r="P253" s="254"/>
      <c r="Q253" s="212">
        <v>0.68</v>
      </c>
    </row>
    <row r="254" spans="1:17" hidden="1" outlineLevel="1" collapsed="1" x14ac:dyDescent="0.25">
      <c r="A254" s="209"/>
      <c r="B254" s="209"/>
      <c r="C254" s="209"/>
      <c r="D254" s="253">
        <v>140328191</v>
      </c>
      <c r="E254" s="254"/>
      <c r="F254" s="254"/>
      <c r="G254" s="254"/>
      <c r="H254" s="254"/>
      <c r="I254" s="255">
        <v>5.3499999999999999E-2</v>
      </c>
      <c r="J254" s="254"/>
      <c r="K254" s="254"/>
      <c r="L254" s="256"/>
      <c r="M254" s="254"/>
      <c r="N254" s="254"/>
      <c r="O254" s="256"/>
      <c r="P254" s="254"/>
      <c r="Q254" s="212">
        <v>5.3499999999999999E-2</v>
      </c>
    </row>
    <row r="255" spans="1:17" hidden="1" outlineLevel="1" collapsed="1" x14ac:dyDescent="0.25">
      <c r="A255" s="209"/>
      <c r="B255" s="209"/>
      <c r="C255" s="209"/>
      <c r="D255" s="253">
        <v>140328192</v>
      </c>
      <c r="E255" s="254"/>
      <c r="F255" s="254"/>
      <c r="G255" s="254"/>
      <c r="H255" s="254"/>
      <c r="I255" s="255">
        <v>0.1555</v>
      </c>
      <c r="J255" s="254"/>
      <c r="K255" s="254"/>
      <c r="L255" s="256"/>
      <c r="M255" s="254"/>
      <c r="N255" s="254"/>
      <c r="O255" s="256"/>
      <c r="P255" s="254"/>
      <c r="Q255" s="212">
        <v>0.1555</v>
      </c>
    </row>
    <row r="256" spans="1:17" hidden="1" outlineLevel="1" collapsed="1" x14ac:dyDescent="0.25">
      <c r="A256" s="209"/>
      <c r="B256" s="209"/>
      <c r="C256" s="209"/>
      <c r="D256" s="253">
        <v>140328193</v>
      </c>
      <c r="E256" s="254"/>
      <c r="F256" s="254"/>
      <c r="G256" s="254"/>
      <c r="H256" s="254"/>
      <c r="I256" s="255">
        <v>0.1555</v>
      </c>
      <c r="J256" s="254"/>
      <c r="K256" s="254"/>
      <c r="L256" s="256"/>
      <c r="M256" s="254"/>
      <c r="N256" s="254"/>
      <c r="O256" s="256"/>
      <c r="P256" s="254"/>
      <c r="Q256" s="212">
        <v>0.1555</v>
      </c>
    </row>
    <row r="257" spans="1:17" hidden="1" outlineLevel="1" collapsed="1" x14ac:dyDescent="0.25">
      <c r="A257" s="209"/>
      <c r="B257" s="209"/>
      <c r="C257" s="209"/>
      <c r="D257" s="253">
        <v>140328194</v>
      </c>
      <c r="E257" s="254"/>
      <c r="F257" s="254"/>
      <c r="G257" s="254"/>
      <c r="H257" s="254"/>
      <c r="I257" s="255">
        <v>5.3499999999999999E-2</v>
      </c>
      <c r="J257" s="254"/>
      <c r="K257" s="254"/>
      <c r="L257" s="256"/>
      <c r="M257" s="254"/>
      <c r="N257" s="254"/>
      <c r="O257" s="256"/>
      <c r="P257" s="254"/>
      <c r="Q257" s="212">
        <v>5.3499999999999999E-2</v>
      </c>
    </row>
    <row r="258" spans="1:17" hidden="1" outlineLevel="1" collapsed="1" x14ac:dyDescent="0.25">
      <c r="A258" s="209"/>
      <c r="B258" s="209"/>
      <c r="C258" s="209"/>
      <c r="D258" s="253">
        <v>140328195</v>
      </c>
      <c r="E258" s="254"/>
      <c r="F258" s="254"/>
      <c r="G258" s="254"/>
      <c r="H258" s="254"/>
      <c r="I258" s="255">
        <v>5.3499999999999999E-2</v>
      </c>
      <c r="J258" s="254"/>
      <c r="K258" s="254"/>
      <c r="L258" s="256"/>
      <c r="M258" s="254"/>
      <c r="N258" s="254"/>
      <c r="O258" s="256"/>
      <c r="P258" s="254"/>
      <c r="Q258" s="212">
        <v>5.3499999999999999E-2</v>
      </c>
    </row>
    <row r="259" spans="1:17" hidden="1" outlineLevel="1" collapsed="1" x14ac:dyDescent="0.25">
      <c r="A259" s="209"/>
      <c r="B259" s="209"/>
      <c r="C259" s="209"/>
      <c r="D259" s="253">
        <v>140328196</v>
      </c>
      <c r="E259" s="254"/>
      <c r="F259" s="254"/>
      <c r="G259" s="254"/>
      <c r="H259" s="254"/>
      <c r="I259" s="255">
        <v>0.1555</v>
      </c>
      <c r="J259" s="254"/>
      <c r="K259" s="254"/>
      <c r="L259" s="256"/>
      <c r="M259" s="254"/>
      <c r="N259" s="254"/>
      <c r="O259" s="256"/>
      <c r="P259" s="254"/>
      <c r="Q259" s="212">
        <v>0.1555</v>
      </c>
    </row>
    <row r="260" spans="1:17" hidden="1" outlineLevel="1" collapsed="1" x14ac:dyDescent="0.25">
      <c r="A260" s="209"/>
      <c r="B260" s="209"/>
      <c r="C260" s="209"/>
      <c r="D260" s="253">
        <v>140328197</v>
      </c>
      <c r="E260" s="254"/>
      <c r="F260" s="254"/>
      <c r="G260" s="254"/>
      <c r="H260" s="254"/>
      <c r="I260" s="255">
        <v>0.1555</v>
      </c>
      <c r="J260" s="254"/>
      <c r="K260" s="254"/>
      <c r="L260" s="256"/>
      <c r="M260" s="254"/>
      <c r="N260" s="254"/>
      <c r="O260" s="256"/>
      <c r="P260" s="254"/>
      <c r="Q260" s="212">
        <v>0.1555</v>
      </c>
    </row>
    <row r="261" spans="1:17" hidden="1" outlineLevel="1" collapsed="1" x14ac:dyDescent="0.25">
      <c r="A261" s="209"/>
      <c r="B261" s="209"/>
      <c r="C261" s="209"/>
      <c r="D261" s="253">
        <v>140328198</v>
      </c>
      <c r="E261" s="254"/>
      <c r="F261" s="254"/>
      <c r="G261" s="254"/>
      <c r="H261" s="254"/>
      <c r="I261" s="255">
        <v>0.1555</v>
      </c>
      <c r="J261" s="254"/>
      <c r="K261" s="254"/>
      <c r="L261" s="256"/>
      <c r="M261" s="254"/>
      <c r="N261" s="254"/>
      <c r="O261" s="256"/>
      <c r="P261" s="254"/>
      <c r="Q261" s="212">
        <v>0.1555</v>
      </c>
    </row>
    <row r="262" spans="1:17" hidden="1" outlineLevel="1" collapsed="1" x14ac:dyDescent="0.25">
      <c r="A262" s="209"/>
      <c r="B262" s="209"/>
      <c r="C262" s="209"/>
      <c r="D262" s="253">
        <v>140328199</v>
      </c>
      <c r="E262" s="254"/>
      <c r="F262" s="254"/>
      <c r="G262" s="254"/>
      <c r="H262" s="254"/>
      <c r="I262" s="255">
        <v>5.3499999999999999E-2</v>
      </c>
      <c r="J262" s="254"/>
      <c r="K262" s="254"/>
      <c r="L262" s="256"/>
      <c r="M262" s="254"/>
      <c r="N262" s="254"/>
      <c r="O262" s="256"/>
      <c r="P262" s="254"/>
      <c r="Q262" s="212">
        <v>5.3499999999999999E-2</v>
      </c>
    </row>
    <row r="263" spans="1:17" hidden="1" outlineLevel="1" collapsed="1" x14ac:dyDescent="0.25">
      <c r="A263" s="209"/>
      <c r="B263" s="209"/>
      <c r="C263" s="209"/>
      <c r="D263" s="253">
        <v>140328200</v>
      </c>
      <c r="E263" s="254"/>
      <c r="F263" s="254"/>
      <c r="G263" s="254"/>
      <c r="H263" s="254"/>
      <c r="I263" s="255">
        <v>5.3499999999999999E-2</v>
      </c>
      <c r="J263" s="254"/>
      <c r="K263" s="254"/>
      <c r="L263" s="256"/>
      <c r="M263" s="254"/>
      <c r="N263" s="254"/>
      <c r="O263" s="256"/>
      <c r="P263" s="254"/>
      <c r="Q263" s="212">
        <v>5.3499999999999999E-2</v>
      </c>
    </row>
    <row r="264" spans="1:17" hidden="1" outlineLevel="1" collapsed="1" x14ac:dyDescent="0.25">
      <c r="A264" s="209"/>
      <c r="B264" s="209"/>
      <c r="C264" s="209"/>
      <c r="D264" s="253">
        <v>140328201</v>
      </c>
      <c r="E264" s="254"/>
      <c r="F264" s="254"/>
      <c r="G264" s="254"/>
      <c r="H264" s="254"/>
      <c r="I264" s="255">
        <v>5.3499999999999999E-2</v>
      </c>
      <c r="J264" s="254"/>
      <c r="K264" s="254"/>
      <c r="L264" s="256"/>
      <c r="M264" s="254"/>
      <c r="N264" s="254"/>
      <c r="O264" s="256"/>
      <c r="P264" s="254"/>
      <c r="Q264" s="212">
        <v>5.3499999999999999E-2</v>
      </c>
    </row>
    <row r="265" spans="1:17" hidden="1" outlineLevel="1" collapsed="1" x14ac:dyDescent="0.25">
      <c r="A265" s="209"/>
      <c r="B265" s="209"/>
      <c r="C265" s="209"/>
      <c r="D265" s="253">
        <v>140328202</v>
      </c>
      <c r="E265" s="254"/>
      <c r="F265" s="254"/>
      <c r="G265" s="254"/>
      <c r="H265" s="254"/>
      <c r="I265" s="255">
        <v>0.47599999999999998</v>
      </c>
      <c r="J265" s="254"/>
      <c r="K265" s="254"/>
      <c r="L265" s="256"/>
      <c r="M265" s="254"/>
      <c r="N265" s="254"/>
      <c r="O265" s="256"/>
      <c r="P265" s="254"/>
      <c r="Q265" s="212">
        <v>0.47599999999999998</v>
      </c>
    </row>
    <row r="266" spans="1:17" hidden="1" outlineLevel="1" collapsed="1" x14ac:dyDescent="0.25">
      <c r="A266" s="209"/>
      <c r="B266" s="209"/>
      <c r="C266" s="209"/>
      <c r="D266" s="253">
        <v>140328203</v>
      </c>
      <c r="E266" s="254"/>
      <c r="F266" s="254"/>
      <c r="G266" s="254"/>
      <c r="H266" s="254"/>
      <c r="I266" s="255">
        <v>0.1555</v>
      </c>
      <c r="J266" s="254"/>
      <c r="K266" s="254"/>
      <c r="L266" s="256"/>
      <c r="M266" s="254"/>
      <c r="N266" s="254"/>
      <c r="O266" s="256"/>
      <c r="P266" s="254"/>
      <c r="Q266" s="212">
        <v>0.1555</v>
      </c>
    </row>
    <row r="267" spans="1:17" hidden="1" outlineLevel="1" collapsed="1" x14ac:dyDescent="0.25">
      <c r="A267" s="209"/>
      <c r="B267" s="209"/>
      <c r="C267" s="209"/>
      <c r="D267" s="253">
        <v>140328204</v>
      </c>
      <c r="E267" s="254"/>
      <c r="F267" s="254"/>
      <c r="G267" s="254"/>
      <c r="H267" s="254"/>
      <c r="I267" s="255">
        <v>0.1555</v>
      </c>
      <c r="J267" s="254"/>
      <c r="K267" s="254"/>
      <c r="L267" s="256"/>
      <c r="M267" s="254"/>
      <c r="N267" s="254"/>
      <c r="O267" s="256"/>
      <c r="P267" s="254"/>
      <c r="Q267" s="212">
        <v>0.1555</v>
      </c>
    </row>
    <row r="268" spans="1:17" hidden="1" outlineLevel="1" collapsed="1" x14ac:dyDescent="0.25">
      <c r="A268" s="209"/>
      <c r="B268" s="209"/>
      <c r="C268" s="209"/>
      <c r="D268" s="253">
        <v>140328205</v>
      </c>
      <c r="E268" s="254"/>
      <c r="F268" s="254"/>
      <c r="G268" s="254"/>
      <c r="H268" s="254"/>
      <c r="I268" s="255">
        <v>0.1555</v>
      </c>
      <c r="J268" s="254"/>
      <c r="K268" s="254"/>
      <c r="L268" s="256"/>
      <c r="M268" s="254"/>
      <c r="N268" s="254"/>
      <c r="O268" s="256"/>
      <c r="P268" s="254"/>
      <c r="Q268" s="212">
        <v>0.1555</v>
      </c>
    </row>
    <row r="269" spans="1:17" hidden="1" outlineLevel="1" collapsed="1" x14ac:dyDescent="0.25">
      <c r="A269" s="209"/>
      <c r="B269" s="209"/>
      <c r="C269" s="209"/>
      <c r="D269" s="253">
        <v>140327918</v>
      </c>
      <c r="E269" s="254"/>
      <c r="F269" s="254"/>
      <c r="G269" s="254"/>
      <c r="H269" s="254"/>
      <c r="I269" s="255">
        <v>0.1555</v>
      </c>
      <c r="J269" s="254"/>
      <c r="K269" s="254"/>
      <c r="L269" s="256"/>
      <c r="M269" s="254"/>
      <c r="N269" s="254"/>
      <c r="O269" s="256"/>
      <c r="P269" s="254"/>
      <c r="Q269" s="212">
        <v>0.1555</v>
      </c>
    </row>
    <row r="270" spans="1:17" hidden="1" outlineLevel="1" collapsed="1" x14ac:dyDescent="0.25">
      <c r="A270" s="209"/>
      <c r="B270" s="209"/>
      <c r="C270" s="209"/>
      <c r="D270" s="253">
        <v>140327919</v>
      </c>
      <c r="E270" s="254"/>
      <c r="F270" s="254"/>
      <c r="G270" s="254"/>
      <c r="H270" s="254"/>
      <c r="I270" s="255">
        <v>5.3499999999999999E-2</v>
      </c>
      <c r="J270" s="254"/>
      <c r="K270" s="254"/>
      <c r="L270" s="256"/>
      <c r="M270" s="254"/>
      <c r="N270" s="254"/>
      <c r="O270" s="256"/>
      <c r="P270" s="254"/>
      <c r="Q270" s="212">
        <v>5.3499999999999999E-2</v>
      </c>
    </row>
    <row r="271" spans="1:17" hidden="1" outlineLevel="1" collapsed="1" x14ac:dyDescent="0.25">
      <c r="A271" s="209"/>
      <c r="B271" s="209"/>
      <c r="C271" s="209"/>
      <c r="D271" s="253">
        <v>140327920</v>
      </c>
      <c r="E271" s="254"/>
      <c r="F271" s="254"/>
      <c r="G271" s="254"/>
      <c r="H271" s="254"/>
      <c r="I271" s="255">
        <v>5.3499999999999999E-2</v>
      </c>
      <c r="J271" s="254"/>
      <c r="K271" s="254"/>
      <c r="L271" s="256"/>
      <c r="M271" s="254"/>
      <c r="N271" s="254"/>
      <c r="O271" s="256"/>
      <c r="P271" s="254"/>
      <c r="Q271" s="212">
        <v>5.3499999999999999E-2</v>
      </c>
    </row>
    <row r="272" spans="1:17" hidden="1" outlineLevel="1" collapsed="1" x14ac:dyDescent="0.25">
      <c r="A272" s="209"/>
      <c r="B272" s="209"/>
      <c r="C272" s="209"/>
      <c r="D272" s="253">
        <v>140327921</v>
      </c>
      <c r="E272" s="254"/>
      <c r="F272" s="254"/>
      <c r="G272" s="254"/>
      <c r="H272" s="254"/>
      <c r="I272" s="255">
        <v>5.3499999999999999E-2</v>
      </c>
      <c r="J272" s="254"/>
      <c r="K272" s="254"/>
      <c r="L272" s="256"/>
      <c r="M272" s="254"/>
      <c r="N272" s="254"/>
      <c r="O272" s="256"/>
      <c r="P272" s="254"/>
      <c r="Q272" s="212">
        <v>5.3499999999999999E-2</v>
      </c>
    </row>
    <row r="273" spans="1:17" hidden="1" outlineLevel="1" collapsed="1" x14ac:dyDescent="0.25">
      <c r="A273" s="209"/>
      <c r="B273" s="209"/>
      <c r="C273" s="209"/>
      <c r="D273" s="253">
        <v>140327922</v>
      </c>
      <c r="E273" s="254"/>
      <c r="F273" s="254"/>
      <c r="G273" s="254"/>
      <c r="H273" s="254"/>
      <c r="I273" s="255">
        <v>0.47599999999999998</v>
      </c>
      <c r="J273" s="254"/>
      <c r="K273" s="254"/>
      <c r="L273" s="256"/>
      <c r="M273" s="254"/>
      <c r="N273" s="254"/>
      <c r="O273" s="256"/>
      <c r="P273" s="254"/>
      <c r="Q273" s="212">
        <v>0.47599999999999998</v>
      </c>
    </row>
    <row r="274" spans="1:17" hidden="1" outlineLevel="1" collapsed="1" x14ac:dyDescent="0.25">
      <c r="A274" s="209"/>
      <c r="B274" s="209"/>
      <c r="C274" s="209"/>
      <c r="D274" s="253">
        <v>140327923</v>
      </c>
      <c r="E274" s="254"/>
      <c r="F274" s="254"/>
      <c r="G274" s="254"/>
      <c r="H274" s="254"/>
      <c r="I274" s="255">
        <v>5.3499999999999999E-2</v>
      </c>
      <c r="J274" s="254"/>
      <c r="K274" s="254"/>
      <c r="L274" s="256"/>
      <c r="M274" s="254"/>
      <c r="N274" s="254"/>
      <c r="O274" s="256"/>
      <c r="P274" s="254"/>
      <c r="Q274" s="212">
        <v>5.3499999999999999E-2</v>
      </c>
    </row>
    <row r="275" spans="1:17" hidden="1" outlineLevel="1" collapsed="1" x14ac:dyDescent="0.25">
      <c r="A275" s="209"/>
      <c r="B275" s="209"/>
      <c r="C275" s="209"/>
      <c r="D275" s="253">
        <v>140327924</v>
      </c>
      <c r="E275" s="254"/>
      <c r="F275" s="254"/>
      <c r="G275" s="254"/>
      <c r="H275" s="254"/>
      <c r="I275" s="255">
        <v>0.68</v>
      </c>
      <c r="J275" s="254"/>
      <c r="K275" s="254"/>
      <c r="L275" s="256"/>
      <c r="M275" s="254"/>
      <c r="N275" s="254"/>
      <c r="O275" s="256"/>
      <c r="P275" s="254"/>
      <c r="Q275" s="212">
        <v>0.68</v>
      </c>
    </row>
    <row r="276" spans="1:17" hidden="1" outlineLevel="1" collapsed="1" x14ac:dyDescent="0.25">
      <c r="A276" s="209"/>
      <c r="B276" s="209"/>
      <c r="C276" s="209"/>
      <c r="D276" s="253">
        <v>140327925</v>
      </c>
      <c r="E276" s="254"/>
      <c r="F276" s="254"/>
      <c r="G276" s="254"/>
      <c r="H276" s="254"/>
      <c r="I276" s="255">
        <v>5.3499999999999999E-2</v>
      </c>
      <c r="J276" s="254"/>
      <c r="K276" s="254"/>
      <c r="L276" s="256"/>
      <c r="M276" s="254"/>
      <c r="N276" s="254"/>
      <c r="O276" s="256"/>
      <c r="P276" s="254"/>
      <c r="Q276" s="212">
        <v>5.3499999999999999E-2</v>
      </c>
    </row>
    <row r="277" spans="1:17" hidden="1" outlineLevel="1" collapsed="1" x14ac:dyDescent="0.25">
      <c r="A277" s="209"/>
      <c r="B277" s="209"/>
      <c r="C277" s="209"/>
      <c r="D277" s="253">
        <v>140327926</v>
      </c>
      <c r="E277" s="254"/>
      <c r="F277" s="254"/>
      <c r="G277" s="254"/>
      <c r="H277" s="254"/>
      <c r="I277" s="255">
        <v>0.1555</v>
      </c>
      <c r="J277" s="254"/>
      <c r="K277" s="254"/>
      <c r="L277" s="256"/>
      <c r="M277" s="254"/>
      <c r="N277" s="254"/>
      <c r="O277" s="256"/>
      <c r="P277" s="254"/>
      <c r="Q277" s="212">
        <v>0.1555</v>
      </c>
    </row>
    <row r="278" spans="1:17" hidden="1" outlineLevel="1" collapsed="1" x14ac:dyDescent="0.25">
      <c r="A278" s="209"/>
      <c r="B278" s="209"/>
      <c r="C278" s="209"/>
      <c r="D278" s="253">
        <v>140327927</v>
      </c>
      <c r="E278" s="254"/>
      <c r="F278" s="254"/>
      <c r="G278" s="254"/>
      <c r="H278" s="254"/>
      <c r="I278" s="255">
        <v>0.1555</v>
      </c>
      <c r="J278" s="254"/>
      <c r="K278" s="254"/>
      <c r="L278" s="256"/>
      <c r="M278" s="254"/>
      <c r="N278" s="254"/>
      <c r="O278" s="256"/>
      <c r="P278" s="254"/>
      <c r="Q278" s="212">
        <v>0.1555</v>
      </c>
    </row>
    <row r="279" spans="1:17" hidden="1" outlineLevel="1" collapsed="1" x14ac:dyDescent="0.25">
      <c r="A279" s="209"/>
      <c r="B279" s="209"/>
      <c r="C279" s="209"/>
      <c r="D279" s="253">
        <v>140327929</v>
      </c>
      <c r="E279" s="254"/>
      <c r="F279" s="254"/>
      <c r="G279" s="254"/>
      <c r="H279" s="254"/>
      <c r="I279" s="255">
        <v>0.1555</v>
      </c>
      <c r="J279" s="254"/>
      <c r="K279" s="254"/>
      <c r="L279" s="256"/>
      <c r="M279" s="254"/>
      <c r="N279" s="254"/>
      <c r="O279" s="256"/>
      <c r="P279" s="254"/>
      <c r="Q279" s="212">
        <v>0.1555</v>
      </c>
    </row>
    <row r="280" spans="1:17" hidden="1" outlineLevel="1" collapsed="1" x14ac:dyDescent="0.25">
      <c r="A280" s="209"/>
      <c r="B280" s="209"/>
      <c r="C280" s="209"/>
      <c r="D280" s="253">
        <v>140327930</v>
      </c>
      <c r="E280" s="254"/>
      <c r="F280" s="254"/>
      <c r="G280" s="254"/>
      <c r="H280" s="254"/>
      <c r="I280" s="255">
        <v>0.1555</v>
      </c>
      <c r="J280" s="254"/>
      <c r="K280" s="254"/>
      <c r="L280" s="256"/>
      <c r="M280" s="254"/>
      <c r="N280" s="254"/>
      <c r="O280" s="256"/>
      <c r="P280" s="254"/>
      <c r="Q280" s="212">
        <v>0.1555</v>
      </c>
    </row>
    <row r="281" spans="1:17" hidden="1" outlineLevel="1" collapsed="1" x14ac:dyDescent="0.25">
      <c r="A281" s="209"/>
      <c r="B281" s="209"/>
      <c r="C281" s="209"/>
      <c r="D281" s="253">
        <v>140327931</v>
      </c>
      <c r="E281" s="254"/>
      <c r="F281" s="254"/>
      <c r="G281" s="254"/>
      <c r="H281" s="254"/>
      <c r="I281" s="255">
        <v>0.1555</v>
      </c>
      <c r="J281" s="254"/>
      <c r="K281" s="254"/>
      <c r="L281" s="256"/>
      <c r="M281" s="254"/>
      <c r="N281" s="254"/>
      <c r="O281" s="256"/>
      <c r="P281" s="254"/>
      <c r="Q281" s="212">
        <v>0.1555</v>
      </c>
    </row>
    <row r="282" spans="1:17" hidden="1" outlineLevel="1" collapsed="1" x14ac:dyDescent="0.25">
      <c r="A282" s="209"/>
      <c r="B282" s="209"/>
      <c r="C282" s="209"/>
      <c r="D282" s="253">
        <v>140327932</v>
      </c>
      <c r="E282" s="254"/>
      <c r="F282" s="254"/>
      <c r="G282" s="254"/>
      <c r="H282" s="254"/>
      <c r="I282" s="255">
        <v>0.153</v>
      </c>
      <c r="J282" s="254"/>
      <c r="K282" s="254"/>
      <c r="L282" s="256"/>
      <c r="M282" s="254"/>
      <c r="N282" s="254"/>
      <c r="O282" s="256"/>
      <c r="P282" s="254"/>
      <c r="Q282" s="212">
        <v>0.153</v>
      </c>
    </row>
    <row r="283" spans="1:17" hidden="1" outlineLevel="1" collapsed="1" x14ac:dyDescent="0.25">
      <c r="A283" s="209"/>
      <c r="B283" s="209"/>
      <c r="C283" s="209"/>
      <c r="D283" s="253">
        <v>140327933</v>
      </c>
      <c r="E283" s="254"/>
      <c r="F283" s="254"/>
      <c r="G283" s="254"/>
      <c r="H283" s="254"/>
      <c r="I283" s="255">
        <v>0.1555</v>
      </c>
      <c r="J283" s="254"/>
      <c r="K283" s="254"/>
      <c r="L283" s="256"/>
      <c r="M283" s="254"/>
      <c r="N283" s="254"/>
      <c r="O283" s="256"/>
      <c r="P283" s="254"/>
      <c r="Q283" s="212">
        <v>0.1555</v>
      </c>
    </row>
    <row r="284" spans="1:17" hidden="1" outlineLevel="1" collapsed="1" x14ac:dyDescent="0.25">
      <c r="A284" s="209"/>
      <c r="B284" s="209"/>
      <c r="C284" s="209"/>
      <c r="D284" s="253">
        <v>140327934</v>
      </c>
      <c r="E284" s="254"/>
      <c r="F284" s="254"/>
      <c r="G284" s="254"/>
      <c r="H284" s="254"/>
      <c r="I284" s="255">
        <v>0.1555</v>
      </c>
      <c r="J284" s="254"/>
      <c r="K284" s="254"/>
      <c r="L284" s="256"/>
      <c r="M284" s="254"/>
      <c r="N284" s="254"/>
      <c r="O284" s="256"/>
      <c r="P284" s="254"/>
      <c r="Q284" s="212">
        <v>0.1555</v>
      </c>
    </row>
    <row r="285" spans="1:17" hidden="1" outlineLevel="1" collapsed="1" x14ac:dyDescent="0.25">
      <c r="A285" s="209"/>
      <c r="B285" s="209"/>
      <c r="C285" s="209"/>
      <c r="D285" s="253">
        <v>140327935</v>
      </c>
      <c r="E285" s="254"/>
      <c r="F285" s="254"/>
      <c r="G285" s="254"/>
      <c r="H285" s="254"/>
      <c r="I285" s="255">
        <v>0.1555</v>
      </c>
      <c r="J285" s="254"/>
      <c r="K285" s="254"/>
      <c r="L285" s="256"/>
      <c r="M285" s="254"/>
      <c r="N285" s="254"/>
      <c r="O285" s="256"/>
      <c r="P285" s="254"/>
      <c r="Q285" s="212">
        <v>0.1555</v>
      </c>
    </row>
    <row r="286" spans="1:17" hidden="1" outlineLevel="1" collapsed="1" x14ac:dyDescent="0.25">
      <c r="A286" s="209"/>
      <c r="B286" s="209"/>
      <c r="C286" s="209"/>
      <c r="D286" s="253">
        <v>140327936</v>
      </c>
      <c r="E286" s="254"/>
      <c r="F286" s="254"/>
      <c r="G286" s="254"/>
      <c r="H286" s="254"/>
      <c r="I286" s="255">
        <v>0.45050000000000001</v>
      </c>
      <c r="J286" s="254"/>
      <c r="K286" s="254"/>
      <c r="L286" s="256"/>
      <c r="M286" s="254"/>
      <c r="N286" s="254"/>
      <c r="O286" s="256"/>
      <c r="P286" s="254"/>
      <c r="Q286" s="212">
        <v>0.45050000000000001</v>
      </c>
    </row>
    <row r="287" spans="1:17" hidden="1" outlineLevel="1" collapsed="1" x14ac:dyDescent="0.25">
      <c r="A287" s="209"/>
      <c r="B287" s="209"/>
      <c r="C287" s="209"/>
      <c r="D287" s="253">
        <v>140327937</v>
      </c>
      <c r="E287" s="254"/>
      <c r="F287" s="254"/>
      <c r="G287" s="254"/>
      <c r="H287" s="254"/>
      <c r="I287" s="255">
        <v>5.3499999999999999E-2</v>
      </c>
      <c r="J287" s="254"/>
      <c r="K287" s="254"/>
      <c r="L287" s="256"/>
      <c r="M287" s="254"/>
      <c r="N287" s="254"/>
      <c r="O287" s="256"/>
      <c r="P287" s="254"/>
      <c r="Q287" s="212">
        <v>5.3499999999999999E-2</v>
      </c>
    </row>
    <row r="288" spans="1:17" hidden="1" outlineLevel="1" collapsed="1" x14ac:dyDescent="0.25">
      <c r="A288" s="209"/>
      <c r="B288" s="209"/>
      <c r="C288" s="209"/>
      <c r="D288" s="253">
        <v>140327938</v>
      </c>
      <c r="E288" s="254"/>
      <c r="F288" s="254"/>
      <c r="G288" s="254"/>
      <c r="H288" s="254"/>
      <c r="I288" s="255">
        <v>5.3499999999999999E-2</v>
      </c>
      <c r="J288" s="254"/>
      <c r="K288" s="254"/>
      <c r="L288" s="256"/>
      <c r="M288" s="254"/>
      <c r="N288" s="254"/>
      <c r="O288" s="256"/>
      <c r="P288" s="254"/>
      <c r="Q288" s="212">
        <v>5.3499999999999999E-2</v>
      </c>
    </row>
    <row r="289" spans="1:17" hidden="1" outlineLevel="1" collapsed="1" x14ac:dyDescent="0.25">
      <c r="A289" s="209"/>
      <c r="B289" s="209"/>
      <c r="C289" s="209"/>
      <c r="D289" s="253">
        <v>140327939</v>
      </c>
      <c r="E289" s="254"/>
      <c r="F289" s="254"/>
      <c r="G289" s="254"/>
      <c r="H289" s="254"/>
      <c r="I289" s="255">
        <v>5.3499999999999999E-2</v>
      </c>
      <c r="J289" s="254"/>
      <c r="K289" s="254"/>
      <c r="L289" s="256"/>
      <c r="M289" s="254"/>
      <c r="N289" s="254"/>
      <c r="O289" s="256"/>
      <c r="P289" s="254"/>
      <c r="Q289" s="212">
        <v>5.3499999999999999E-2</v>
      </c>
    </row>
    <row r="290" spans="1:17" hidden="1" outlineLevel="1" collapsed="1" x14ac:dyDescent="0.25">
      <c r="A290" s="209"/>
      <c r="B290" s="209"/>
      <c r="C290" s="209"/>
      <c r="D290" s="253">
        <v>140327940</v>
      </c>
      <c r="E290" s="254"/>
      <c r="F290" s="254"/>
      <c r="G290" s="254"/>
      <c r="H290" s="254"/>
      <c r="I290" s="255">
        <v>0.1555</v>
      </c>
      <c r="J290" s="254"/>
      <c r="K290" s="254"/>
      <c r="L290" s="256"/>
      <c r="M290" s="254"/>
      <c r="N290" s="254"/>
      <c r="O290" s="256"/>
      <c r="P290" s="254"/>
      <c r="Q290" s="212">
        <v>0.1555</v>
      </c>
    </row>
    <row r="291" spans="1:17" hidden="1" outlineLevel="1" collapsed="1" x14ac:dyDescent="0.25">
      <c r="A291" s="209"/>
      <c r="B291" s="209"/>
      <c r="C291" s="209"/>
      <c r="D291" s="253">
        <v>140327941</v>
      </c>
      <c r="E291" s="254"/>
      <c r="F291" s="254"/>
      <c r="G291" s="254"/>
      <c r="H291" s="254"/>
      <c r="I291" s="255">
        <v>0.1555</v>
      </c>
      <c r="J291" s="254"/>
      <c r="K291" s="254"/>
      <c r="L291" s="256"/>
      <c r="M291" s="254"/>
      <c r="N291" s="254"/>
      <c r="O291" s="256"/>
      <c r="P291" s="254"/>
      <c r="Q291" s="212">
        <v>0.1555</v>
      </c>
    </row>
    <row r="292" spans="1:17" hidden="1" outlineLevel="1" collapsed="1" x14ac:dyDescent="0.25">
      <c r="A292" s="209"/>
      <c r="B292" s="209"/>
      <c r="C292" s="209"/>
      <c r="D292" s="253">
        <v>140327942</v>
      </c>
      <c r="E292" s="254"/>
      <c r="F292" s="254"/>
      <c r="G292" s="254"/>
      <c r="H292" s="254"/>
      <c r="I292" s="255">
        <v>0.30599999999999999</v>
      </c>
      <c r="J292" s="254"/>
      <c r="K292" s="254"/>
      <c r="L292" s="256"/>
      <c r="M292" s="254"/>
      <c r="N292" s="254"/>
      <c r="O292" s="256"/>
      <c r="P292" s="254"/>
      <c r="Q292" s="212">
        <v>0.30599999999999999</v>
      </c>
    </row>
    <row r="293" spans="1:17" hidden="1" outlineLevel="1" collapsed="1" x14ac:dyDescent="0.25">
      <c r="A293" s="209"/>
      <c r="B293" s="209"/>
      <c r="C293" s="209"/>
      <c r="D293" s="253">
        <v>140327944</v>
      </c>
      <c r="E293" s="254"/>
      <c r="F293" s="254"/>
      <c r="G293" s="254"/>
      <c r="H293" s="254"/>
      <c r="I293" s="255">
        <v>0.1555</v>
      </c>
      <c r="J293" s="254"/>
      <c r="K293" s="254"/>
      <c r="L293" s="256"/>
      <c r="M293" s="254"/>
      <c r="N293" s="254"/>
      <c r="O293" s="256"/>
      <c r="P293" s="254"/>
      <c r="Q293" s="212">
        <v>0.1555</v>
      </c>
    </row>
    <row r="294" spans="1:17" hidden="1" outlineLevel="1" collapsed="1" x14ac:dyDescent="0.25">
      <c r="A294" s="209"/>
      <c r="B294" s="209"/>
      <c r="C294" s="209"/>
      <c r="D294" s="253">
        <v>140327945</v>
      </c>
      <c r="E294" s="254"/>
      <c r="F294" s="254"/>
      <c r="G294" s="254"/>
      <c r="H294" s="254"/>
      <c r="I294" s="255">
        <v>5.3499999999999999E-2</v>
      </c>
      <c r="J294" s="254"/>
      <c r="K294" s="254"/>
      <c r="L294" s="256"/>
      <c r="M294" s="254"/>
      <c r="N294" s="254"/>
      <c r="O294" s="256"/>
      <c r="P294" s="254"/>
      <c r="Q294" s="212">
        <v>5.3499999999999999E-2</v>
      </c>
    </row>
    <row r="295" spans="1:17" hidden="1" outlineLevel="1" collapsed="1" x14ac:dyDescent="0.25">
      <c r="A295" s="209"/>
      <c r="B295" s="209"/>
      <c r="C295" s="209"/>
      <c r="D295" s="253">
        <v>140327946</v>
      </c>
      <c r="E295" s="254"/>
      <c r="F295" s="254"/>
      <c r="G295" s="254"/>
      <c r="H295" s="254"/>
      <c r="I295" s="255">
        <v>0.1555</v>
      </c>
      <c r="J295" s="254"/>
      <c r="K295" s="254"/>
      <c r="L295" s="256"/>
      <c r="M295" s="254"/>
      <c r="N295" s="254"/>
      <c r="O295" s="256"/>
      <c r="P295" s="254"/>
      <c r="Q295" s="212">
        <v>0.1555</v>
      </c>
    </row>
    <row r="296" spans="1:17" hidden="1" outlineLevel="1" collapsed="1" x14ac:dyDescent="0.25">
      <c r="A296" s="209"/>
      <c r="B296" s="209"/>
      <c r="C296" s="209"/>
      <c r="D296" s="253">
        <v>140327947</v>
      </c>
      <c r="E296" s="254"/>
      <c r="F296" s="254"/>
      <c r="G296" s="254"/>
      <c r="H296" s="254"/>
      <c r="I296" s="255">
        <v>0.1615</v>
      </c>
      <c r="J296" s="254"/>
      <c r="K296" s="254"/>
      <c r="L296" s="256"/>
      <c r="M296" s="254"/>
      <c r="N296" s="254"/>
      <c r="O296" s="256"/>
      <c r="P296" s="254"/>
      <c r="Q296" s="212">
        <v>0.1615</v>
      </c>
    </row>
    <row r="297" spans="1:17" hidden="1" outlineLevel="1" collapsed="1" x14ac:dyDescent="0.25">
      <c r="A297" s="209"/>
      <c r="B297" s="209"/>
      <c r="C297" s="209"/>
      <c r="D297" s="253">
        <v>140327948</v>
      </c>
      <c r="E297" s="254"/>
      <c r="F297" s="254"/>
      <c r="G297" s="254"/>
      <c r="H297" s="254"/>
      <c r="I297" s="255">
        <v>0.20399999999999999</v>
      </c>
      <c r="J297" s="254"/>
      <c r="K297" s="254"/>
      <c r="L297" s="256"/>
      <c r="M297" s="254"/>
      <c r="N297" s="254"/>
      <c r="O297" s="256"/>
      <c r="P297" s="254"/>
      <c r="Q297" s="212">
        <v>0.20399999999999999</v>
      </c>
    </row>
    <row r="298" spans="1:17" hidden="1" outlineLevel="1" collapsed="1" x14ac:dyDescent="0.25">
      <c r="A298" s="209"/>
      <c r="B298" s="209"/>
      <c r="C298" s="209"/>
      <c r="D298" s="253">
        <v>140327949</v>
      </c>
      <c r="E298" s="254"/>
      <c r="F298" s="254"/>
      <c r="G298" s="254"/>
      <c r="H298" s="254"/>
      <c r="I298" s="255">
        <v>0.1555</v>
      </c>
      <c r="J298" s="254"/>
      <c r="K298" s="254"/>
      <c r="L298" s="256"/>
      <c r="M298" s="254"/>
      <c r="N298" s="254"/>
      <c r="O298" s="256"/>
      <c r="P298" s="254"/>
      <c r="Q298" s="212">
        <v>0.1555</v>
      </c>
    </row>
    <row r="299" spans="1:17" hidden="1" outlineLevel="1" collapsed="1" x14ac:dyDescent="0.25">
      <c r="A299" s="209"/>
      <c r="B299" s="209"/>
      <c r="C299" s="209"/>
      <c r="D299" s="253">
        <v>140327950</v>
      </c>
      <c r="E299" s="254"/>
      <c r="F299" s="254"/>
      <c r="G299" s="254"/>
      <c r="H299" s="254"/>
      <c r="I299" s="255">
        <v>0.47599999999999998</v>
      </c>
      <c r="J299" s="254"/>
      <c r="K299" s="254"/>
      <c r="L299" s="256"/>
      <c r="M299" s="254"/>
      <c r="N299" s="254"/>
      <c r="O299" s="256"/>
      <c r="P299" s="254"/>
      <c r="Q299" s="212">
        <v>0.47599999999999998</v>
      </c>
    </row>
    <row r="300" spans="1:17" hidden="1" outlineLevel="1" collapsed="1" x14ac:dyDescent="0.25">
      <c r="A300" s="209"/>
      <c r="B300" s="209"/>
      <c r="C300" s="209"/>
      <c r="D300" s="253">
        <v>140327951</v>
      </c>
      <c r="E300" s="254"/>
      <c r="F300" s="254"/>
      <c r="G300" s="254"/>
      <c r="H300" s="254"/>
      <c r="I300" s="255">
        <v>0.1555</v>
      </c>
      <c r="J300" s="254"/>
      <c r="K300" s="254"/>
      <c r="L300" s="256"/>
      <c r="M300" s="254"/>
      <c r="N300" s="254"/>
      <c r="O300" s="256"/>
      <c r="P300" s="254"/>
      <c r="Q300" s="212">
        <v>0.1555</v>
      </c>
    </row>
    <row r="301" spans="1:17" hidden="1" outlineLevel="1" collapsed="1" x14ac:dyDescent="0.25">
      <c r="A301" s="209"/>
      <c r="B301" s="209"/>
      <c r="C301" s="209"/>
      <c r="D301" s="253">
        <v>140327952</v>
      </c>
      <c r="E301" s="254"/>
      <c r="F301" s="254"/>
      <c r="G301" s="254"/>
      <c r="H301" s="254"/>
      <c r="I301" s="255">
        <v>0.1555</v>
      </c>
      <c r="J301" s="254"/>
      <c r="K301" s="254"/>
      <c r="L301" s="256"/>
      <c r="M301" s="254"/>
      <c r="N301" s="254"/>
      <c r="O301" s="256"/>
      <c r="P301" s="254"/>
      <c r="Q301" s="212">
        <v>0.1555</v>
      </c>
    </row>
    <row r="302" spans="1:17" hidden="1" outlineLevel="1" collapsed="1" x14ac:dyDescent="0.25">
      <c r="A302" s="209"/>
      <c r="B302" s="209"/>
      <c r="C302" s="209"/>
      <c r="D302" s="253">
        <v>140327953</v>
      </c>
      <c r="E302" s="254"/>
      <c r="F302" s="254"/>
      <c r="G302" s="254"/>
      <c r="H302" s="254"/>
      <c r="I302" s="255">
        <v>5.3499999999999999E-2</v>
      </c>
      <c r="J302" s="254"/>
      <c r="K302" s="254"/>
      <c r="L302" s="256"/>
      <c r="M302" s="254"/>
      <c r="N302" s="254"/>
      <c r="O302" s="256"/>
      <c r="P302" s="254"/>
      <c r="Q302" s="212">
        <v>5.3499999999999999E-2</v>
      </c>
    </row>
    <row r="303" spans="1:17" hidden="1" outlineLevel="1" collapsed="1" x14ac:dyDescent="0.25">
      <c r="A303" s="209"/>
      <c r="B303" s="209"/>
      <c r="C303" s="209"/>
      <c r="D303" s="253">
        <v>140327954</v>
      </c>
      <c r="E303" s="254"/>
      <c r="F303" s="254"/>
      <c r="G303" s="254"/>
      <c r="H303" s="254"/>
      <c r="I303" s="255">
        <v>0.1555</v>
      </c>
      <c r="J303" s="254"/>
      <c r="K303" s="254"/>
      <c r="L303" s="256"/>
      <c r="M303" s="254"/>
      <c r="N303" s="254"/>
      <c r="O303" s="256"/>
      <c r="P303" s="254"/>
      <c r="Q303" s="212">
        <v>0.1555</v>
      </c>
    </row>
    <row r="304" spans="1:17" hidden="1" outlineLevel="1" collapsed="1" x14ac:dyDescent="0.25">
      <c r="A304" s="209"/>
      <c r="B304" s="209"/>
      <c r="C304" s="209"/>
      <c r="D304" s="253">
        <v>140327955</v>
      </c>
      <c r="E304" s="254"/>
      <c r="F304" s="254"/>
      <c r="G304" s="254"/>
      <c r="H304" s="254"/>
      <c r="I304" s="255">
        <v>0.1555</v>
      </c>
      <c r="J304" s="254"/>
      <c r="K304" s="254"/>
      <c r="L304" s="256"/>
      <c r="M304" s="254"/>
      <c r="N304" s="254"/>
      <c r="O304" s="256"/>
      <c r="P304" s="254"/>
      <c r="Q304" s="212">
        <v>0.1555</v>
      </c>
    </row>
    <row r="305" spans="1:17" hidden="1" outlineLevel="1" collapsed="1" x14ac:dyDescent="0.25">
      <c r="A305" s="209"/>
      <c r="B305" s="209"/>
      <c r="C305" s="209"/>
      <c r="D305" s="253">
        <v>140327957</v>
      </c>
      <c r="E305" s="254"/>
      <c r="F305" s="254"/>
      <c r="G305" s="254"/>
      <c r="H305" s="254"/>
      <c r="I305" s="255">
        <v>0.1555</v>
      </c>
      <c r="J305" s="254"/>
      <c r="K305" s="254"/>
      <c r="L305" s="256"/>
      <c r="M305" s="254"/>
      <c r="N305" s="254"/>
      <c r="O305" s="256"/>
      <c r="P305" s="254"/>
      <c r="Q305" s="212">
        <v>0.1555</v>
      </c>
    </row>
    <row r="306" spans="1:17" hidden="1" outlineLevel="1" collapsed="1" x14ac:dyDescent="0.25">
      <c r="A306" s="209"/>
      <c r="B306" s="209"/>
      <c r="C306" s="209"/>
      <c r="D306" s="253">
        <v>140327958</v>
      </c>
      <c r="E306" s="254"/>
      <c r="F306" s="254"/>
      <c r="G306" s="254"/>
      <c r="H306" s="254"/>
      <c r="I306" s="255">
        <v>0.1555</v>
      </c>
      <c r="J306" s="254"/>
      <c r="K306" s="254"/>
      <c r="L306" s="256"/>
      <c r="M306" s="254"/>
      <c r="N306" s="254"/>
      <c r="O306" s="256"/>
      <c r="P306" s="254"/>
      <c r="Q306" s="212">
        <v>0.1555</v>
      </c>
    </row>
    <row r="307" spans="1:17" hidden="1" outlineLevel="1" collapsed="1" x14ac:dyDescent="0.25">
      <c r="A307" s="209"/>
      <c r="B307" s="209"/>
      <c r="C307" s="209"/>
      <c r="D307" s="253">
        <v>140327959</v>
      </c>
      <c r="E307" s="254"/>
      <c r="F307" s="254"/>
      <c r="G307" s="254"/>
      <c r="H307" s="254"/>
      <c r="I307" s="255">
        <v>5.3499999999999999E-2</v>
      </c>
      <c r="J307" s="254"/>
      <c r="K307" s="254"/>
      <c r="L307" s="256"/>
      <c r="M307" s="254"/>
      <c r="N307" s="254"/>
      <c r="O307" s="256"/>
      <c r="P307" s="254"/>
      <c r="Q307" s="212">
        <v>5.3499999999999999E-2</v>
      </c>
    </row>
    <row r="308" spans="1:17" hidden="1" outlineLevel="1" collapsed="1" x14ac:dyDescent="0.25">
      <c r="A308" s="209"/>
      <c r="B308" s="209"/>
      <c r="C308" s="209"/>
      <c r="D308" s="253">
        <v>140327960</v>
      </c>
      <c r="E308" s="254"/>
      <c r="F308" s="254"/>
      <c r="G308" s="254"/>
      <c r="H308" s="254"/>
      <c r="I308" s="255">
        <v>5.3499999999999999E-2</v>
      </c>
      <c r="J308" s="254"/>
      <c r="K308" s="254"/>
      <c r="L308" s="256"/>
      <c r="M308" s="254"/>
      <c r="N308" s="254"/>
      <c r="O308" s="256"/>
      <c r="P308" s="254"/>
      <c r="Q308" s="212">
        <v>5.3499999999999999E-2</v>
      </c>
    </row>
    <row r="309" spans="1:17" hidden="1" outlineLevel="1" collapsed="1" x14ac:dyDescent="0.25">
      <c r="A309" s="209"/>
      <c r="B309" s="209"/>
      <c r="C309" s="209"/>
      <c r="D309" s="253">
        <v>140327961</v>
      </c>
      <c r="E309" s="254"/>
      <c r="F309" s="254"/>
      <c r="G309" s="254"/>
      <c r="H309" s="254"/>
      <c r="I309" s="255">
        <v>0.1555</v>
      </c>
      <c r="J309" s="254"/>
      <c r="K309" s="254"/>
      <c r="L309" s="256"/>
      <c r="M309" s="254"/>
      <c r="N309" s="254"/>
      <c r="O309" s="256"/>
      <c r="P309" s="254"/>
      <c r="Q309" s="212">
        <v>0.1555</v>
      </c>
    </row>
    <row r="310" spans="1:17" hidden="1" outlineLevel="1" collapsed="1" x14ac:dyDescent="0.25">
      <c r="A310" s="209"/>
      <c r="B310" s="209"/>
      <c r="C310" s="209"/>
      <c r="D310" s="253">
        <v>140327962</v>
      </c>
      <c r="E310" s="254"/>
      <c r="F310" s="254"/>
      <c r="G310" s="254"/>
      <c r="H310" s="254"/>
      <c r="I310" s="255">
        <v>0.1555</v>
      </c>
      <c r="J310" s="254"/>
      <c r="K310" s="254"/>
      <c r="L310" s="256"/>
      <c r="M310" s="254"/>
      <c r="N310" s="254"/>
      <c r="O310" s="256"/>
      <c r="P310" s="254"/>
      <c r="Q310" s="212">
        <v>0.1555</v>
      </c>
    </row>
    <row r="311" spans="1:17" hidden="1" outlineLevel="1" collapsed="1" x14ac:dyDescent="0.25">
      <c r="A311" s="209"/>
      <c r="B311" s="209"/>
      <c r="C311" s="209"/>
      <c r="D311" s="253">
        <v>140327963</v>
      </c>
      <c r="E311" s="254"/>
      <c r="F311" s="254"/>
      <c r="G311" s="254"/>
      <c r="H311" s="254"/>
      <c r="I311" s="255">
        <v>5.3499999999999999E-2</v>
      </c>
      <c r="J311" s="254"/>
      <c r="K311" s="254"/>
      <c r="L311" s="256"/>
      <c r="M311" s="254"/>
      <c r="N311" s="254"/>
      <c r="O311" s="256"/>
      <c r="P311" s="254"/>
      <c r="Q311" s="212">
        <v>5.3499999999999999E-2</v>
      </c>
    </row>
    <row r="312" spans="1:17" hidden="1" outlineLevel="1" collapsed="1" x14ac:dyDescent="0.25">
      <c r="A312" s="209"/>
      <c r="B312" s="209"/>
      <c r="C312" s="209"/>
      <c r="D312" s="253">
        <v>140327964</v>
      </c>
      <c r="E312" s="254"/>
      <c r="F312" s="254"/>
      <c r="G312" s="254"/>
      <c r="H312" s="254"/>
      <c r="I312" s="255">
        <v>5.3499999999999999E-2</v>
      </c>
      <c r="J312" s="254"/>
      <c r="K312" s="254"/>
      <c r="L312" s="256"/>
      <c r="M312" s="254"/>
      <c r="N312" s="254"/>
      <c r="O312" s="256"/>
      <c r="P312" s="254"/>
      <c r="Q312" s="212">
        <v>5.3499999999999999E-2</v>
      </c>
    </row>
    <row r="313" spans="1:17" hidden="1" outlineLevel="1" collapsed="1" x14ac:dyDescent="0.25">
      <c r="A313" s="209"/>
      <c r="B313" s="209"/>
      <c r="C313" s="209"/>
      <c r="D313" s="253">
        <v>140327965</v>
      </c>
      <c r="E313" s="254"/>
      <c r="F313" s="254"/>
      <c r="G313" s="254"/>
      <c r="H313" s="254"/>
      <c r="I313" s="255">
        <v>5.3499999999999999E-2</v>
      </c>
      <c r="J313" s="254"/>
      <c r="K313" s="254"/>
      <c r="L313" s="256"/>
      <c r="M313" s="254"/>
      <c r="N313" s="254"/>
      <c r="O313" s="256"/>
      <c r="P313" s="254"/>
      <c r="Q313" s="212">
        <v>5.3499999999999999E-2</v>
      </c>
    </row>
    <row r="314" spans="1:17" hidden="1" outlineLevel="1" collapsed="1" x14ac:dyDescent="0.25">
      <c r="A314" s="209"/>
      <c r="B314" s="209"/>
      <c r="C314" s="209"/>
      <c r="D314" s="253">
        <v>140327966</v>
      </c>
      <c r="E314" s="254"/>
      <c r="F314" s="254"/>
      <c r="G314" s="254"/>
      <c r="H314" s="254"/>
      <c r="I314" s="255">
        <v>0.1555</v>
      </c>
      <c r="J314" s="254"/>
      <c r="K314" s="254"/>
      <c r="L314" s="256"/>
      <c r="M314" s="254"/>
      <c r="N314" s="254"/>
      <c r="O314" s="256"/>
      <c r="P314" s="254"/>
      <c r="Q314" s="212">
        <v>0.1555</v>
      </c>
    </row>
    <row r="315" spans="1:17" hidden="1" outlineLevel="1" collapsed="1" x14ac:dyDescent="0.25">
      <c r="A315" s="209"/>
      <c r="B315" s="209"/>
      <c r="C315" s="209"/>
      <c r="D315" s="253">
        <v>140327967</v>
      </c>
      <c r="E315" s="254"/>
      <c r="F315" s="254"/>
      <c r="G315" s="254"/>
      <c r="H315" s="254"/>
      <c r="I315" s="255">
        <v>0.1555</v>
      </c>
      <c r="J315" s="254"/>
      <c r="K315" s="254"/>
      <c r="L315" s="256"/>
      <c r="M315" s="254"/>
      <c r="N315" s="254"/>
      <c r="O315" s="256"/>
      <c r="P315" s="254"/>
      <c r="Q315" s="212">
        <v>0.1555</v>
      </c>
    </row>
    <row r="316" spans="1:17" hidden="1" outlineLevel="1" collapsed="1" x14ac:dyDescent="0.25">
      <c r="A316" s="209"/>
      <c r="B316" s="209"/>
      <c r="C316" s="209"/>
      <c r="D316" s="253">
        <v>140327968</v>
      </c>
      <c r="E316" s="254"/>
      <c r="F316" s="254"/>
      <c r="G316" s="254"/>
      <c r="H316" s="254"/>
      <c r="I316" s="255">
        <v>0.68</v>
      </c>
      <c r="J316" s="254"/>
      <c r="K316" s="254"/>
      <c r="L316" s="256"/>
      <c r="M316" s="254"/>
      <c r="N316" s="254"/>
      <c r="O316" s="256"/>
      <c r="P316" s="254"/>
      <c r="Q316" s="212">
        <v>0.68</v>
      </c>
    </row>
    <row r="317" spans="1:17" hidden="1" outlineLevel="1" collapsed="1" x14ac:dyDescent="0.25">
      <c r="A317" s="209"/>
      <c r="B317" s="209"/>
      <c r="C317" s="209"/>
      <c r="D317" s="253">
        <v>140327969</v>
      </c>
      <c r="E317" s="254"/>
      <c r="F317" s="254"/>
      <c r="G317" s="254"/>
      <c r="H317" s="254"/>
      <c r="I317" s="255">
        <v>0.1555</v>
      </c>
      <c r="J317" s="254"/>
      <c r="K317" s="254"/>
      <c r="L317" s="256"/>
      <c r="M317" s="254"/>
      <c r="N317" s="254"/>
      <c r="O317" s="256"/>
      <c r="P317" s="254"/>
      <c r="Q317" s="212">
        <v>0.1555</v>
      </c>
    </row>
    <row r="318" spans="1:17" hidden="1" outlineLevel="1" collapsed="1" x14ac:dyDescent="0.25">
      <c r="A318" s="209"/>
      <c r="B318" s="209"/>
      <c r="C318" s="209"/>
      <c r="D318" s="253">
        <v>140327970</v>
      </c>
      <c r="E318" s="254"/>
      <c r="F318" s="254"/>
      <c r="G318" s="254"/>
      <c r="H318" s="254"/>
      <c r="I318" s="255">
        <v>0.1555</v>
      </c>
      <c r="J318" s="254"/>
      <c r="K318" s="254"/>
      <c r="L318" s="256"/>
      <c r="M318" s="254"/>
      <c r="N318" s="254"/>
      <c r="O318" s="256"/>
      <c r="P318" s="254"/>
      <c r="Q318" s="212">
        <v>0.1555</v>
      </c>
    </row>
    <row r="319" spans="1:17" hidden="1" outlineLevel="1" collapsed="1" x14ac:dyDescent="0.25">
      <c r="A319" s="209"/>
      <c r="B319" s="209"/>
      <c r="C319" s="209"/>
      <c r="D319" s="253">
        <v>140327971</v>
      </c>
      <c r="E319" s="254"/>
      <c r="F319" s="254"/>
      <c r="G319" s="254"/>
      <c r="H319" s="254"/>
      <c r="I319" s="255">
        <v>0.30599999999999999</v>
      </c>
      <c r="J319" s="254"/>
      <c r="K319" s="254"/>
      <c r="L319" s="256"/>
      <c r="M319" s="254"/>
      <c r="N319" s="254"/>
      <c r="O319" s="256"/>
      <c r="P319" s="254"/>
      <c r="Q319" s="212">
        <v>0.30599999999999999</v>
      </c>
    </row>
    <row r="320" spans="1:17" hidden="1" outlineLevel="1" collapsed="1" x14ac:dyDescent="0.25">
      <c r="A320" s="209"/>
      <c r="B320" s="209"/>
      <c r="C320" s="209"/>
      <c r="D320" s="253">
        <v>140327972</v>
      </c>
      <c r="E320" s="254"/>
      <c r="F320" s="254"/>
      <c r="G320" s="254"/>
      <c r="H320" s="254"/>
      <c r="I320" s="255">
        <v>0.1555</v>
      </c>
      <c r="J320" s="254"/>
      <c r="K320" s="254"/>
      <c r="L320" s="256"/>
      <c r="M320" s="254"/>
      <c r="N320" s="254"/>
      <c r="O320" s="256"/>
      <c r="P320" s="254"/>
      <c r="Q320" s="212">
        <v>0.1555</v>
      </c>
    </row>
    <row r="321" spans="1:17" hidden="1" outlineLevel="1" collapsed="1" x14ac:dyDescent="0.25">
      <c r="A321" s="209"/>
      <c r="B321" s="209"/>
      <c r="C321" s="209"/>
      <c r="D321" s="253">
        <v>140327973</v>
      </c>
      <c r="E321" s="254"/>
      <c r="F321" s="254"/>
      <c r="G321" s="254"/>
      <c r="H321" s="254"/>
      <c r="I321" s="255">
        <v>0.1555</v>
      </c>
      <c r="J321" s="254"/>
      <c r="K321" s="254"/>
      <c r="L321" s="256"/>
      <c r="M321" s="254"/>
      <c r="N321" s="254"/>
      <c r="O321" s="256"/>
      <c r="P321" s="254"/>
      <c r="Q321" s="212">
        <v>0.1555</v>
      </c>
    </row>
    <row r="322" spans="1:17" hidden="1" outlineLevel="1" collapsed="1" x14ac:dyDescent="0.25">
      <c r="A322" s="209"/>
      <c r="B322" s="209"/>
      <c r="C322" s="209"/>
      <c r="D322" s="253">
        <v>140327974</v>
      </c>
      <c r="E322" s="254"/>
      <c r="F322" s="254"/>
      <c r="G322" s="254"/>
      <c r="H322" s="254"/>
      <c r="I322" s="255">
        <v>0.1555</v>
      </c>
      <c r="J322" s="254"/>
      <c r="K322" s="254"/>
      <c r="L322" s="256"/>
      <c r="M322" s="254"/>
      <c r="N322" s="254"/>
      <c r="O322" s="256"/>
      <c r="P322" s="254"/>
      <c r="Q322" s="212">
        <v>0.1555</v>
      </c>
    </row>
    <row r="323" spans="1:17" hidden="1" outlineLevel="1" collapsed="1" x14ac:dyDescent="0.25">
      <c r="A323" s="209"/>
      <c r="B323" s="209"/>
      <c r="C323" s="209"/>
      <c r="D323" s="253">
        <v>140327975</v>
      </c>
      <c r="E323" s="254"/>
      <c r="F323" s="254"/>
      <c r="G323" s="254"/>
      <c r="H323" s="254"/>
      <c r="I323" s="255">
        <v>0.1555</v>
      </c>
      <c r="J323" s="254"/>
      <c r="K323" s="254"/>
      <c r="L323" s="256"/>
      <c r="M323" s="254"/>
      <c r="N323" s="254"/>
      <c r="O323" s="256"/>
      <c r="P323" s="254"/>
      <c r="Q323" s="212">
        <v>0.1555</v>
      </c>
    </row>
    <row r="324" spans="1:17" hidden="1" outlineLevel="1" collapsed="1" x14ac:dyDescent="0.25">
      <c r="A324" s="209"/>
      <c r="B324" s="209"/>
      <c r="C324" s="209"/>
      <c r="D324" s="253">
        <v>140327976</v>
      </c>
      <c r="E324" s="254"/>
      <c r="F324" s="254"/>
      <c r="G324" s="254"/>
      <c r="H324" s="254"/>
      <c r="I324" s="255">
        <v>0.1555</v>
      </c>
      <c r="J324" s="254"/>
      <c r="K324" s="254"/>
      <c r="L324" s="256"/>
      <c r="M324" s="254"/>
      <c r="N324" s="254"/>
      <c r="O324" s="256"/>
      <c r="P324" s="254"/>
      <c r="Q324" s="212">
        <v>0.1555</v>
      </c>
    </row>
    <row r="325" spans="1:17" hidden="1" outlineLevel="1" collapsed="1" x14ac:dyDescent="0.25">
      <c r="A325" s="209"/>
      <c r="B325" s="209"/>
      <c r="C325" s="209"/>
      <c r="D325" s="253">
        <v>140327977</v>
      </c>
      <c r="E325" s="254"/>
      <c r="F325" s="254"/>
      <c r="G325" s="254"/>
      <c r="H325" s="254"/>
      <c r="I325" s="255">
        <v>0.30599999999999999</v>
      </c>
      <c r="J325" s="254"/>
      <c r="K325" s="254"/>
      <c r="L325" s="256"/>
      <c r="M325" s="254"/>
      <c r="N325" s="254"/>
      <c r="O325" s="256"/>
      <c r="P325" s="254"/>
      <c r="Q325" s="212">
        <v>0.30599999999999999</v>
      </c>
    </row>
    <row r="326" spans="1:17" hidden="1" outlineLevel="1" collapsed="1" x14ac:dyDescent="0.25">
      <c r="A326" s="209"/>
      <c r="B326" s="209"/>
      <c r="C326" s="209"/>
      <c r="D326" s="253">
        <v>140327978</v>
      </c>
      <c r="E326" s="254"/>
      <c r="F326" s="254"/>
      <c r="G326" s="254"/>
      <c r="H326" s="254"/>
      <c r="I326" s="255">
        <v>5.3499999999999999E-2</v>
      </c>
      <c r="J326" s="254"/>
      <c r="K326" s="254"/>
      <c r="L326" s="256"/>
      <c r="M326" s="254"/>
      <c r="N326" s="254"/>
      <c r="O326" s="256"/>
      <c r="P326" s="254"/>
      <c r="Q326" s="212">
        <v>5.3499999999999999E-2</v>
      </c>
    </row>
    <row r="327" spans="1:17" hidden="1" outlineLevel="1" collapsed="1" x14ac:dyDescent="0.25">
      <c r="A327" s="209"/>
      <c r="B327" s="209"/>
      <c r="C327" s="209"/>
      <c r="D327" s="253">
        <v>140327979</v>
      </c>
      <c r="E327" s="254"/>
      <c r="F327" s="254"/>
      <c r="G327" s="254"/>
      <c r="H327" s="254"/>
      <c r="I327" s="255">
        <v>0.1555</v>
      </c>
      <c r="J327" s="254"/>
      <c r="K327" s="254"/>
      <c r="L327" s="256"/>
      <c r="M327" s="254"/>
      <c r="N327" s="254"/>
      <c r="O327" s="256"/>
      <c r="P327" s="254"/>
      <c r="Q327" s="212">
        <v>0.1555</v>
      </c>
    </row>
    <row r="328" spans="1:17" hidden="1" outlineLevel="1" collapsed="1" x14ac:dyDescent="0.25">
      <c r="A328" s="209"/>
      <c r="B328" s="209"/>
      <c r="C328" s="209"/>
      <c r="D328" s="253">
        <v>140327980</v>
      </c>
      <c r="E328" s="254"/>
      <c r="F328" s="254"/>
      <c r="G328" s="254"/>
      <c r="H328" s="254"/>
      <c r="I328" s="255">
        <v>0.20399999999999999</v>
      </c>
      <c r="J328" s="254"/>
      <c r="K328" s="254"/>
      <c r="L328" s="256"/>
      <c r="M328" s="254"/>
      <c r="N328" s="254"/>
      <c r="O328" s="256"/>
      <c r="P328" s="254"/>
      <c r="Q328" s="212">
        <v>0.20399999999999999</v>
      </c>
    </row>
    <row r="329" spans="1:17" hidden="1" outlineLevel="1" collapsed="1" x14ac:dyDescent="0.25">
      <c r="A329" s="209"/>
      <c r="B329" s="209"/>
      <c r="C329" s="209"/>
      <c r="D329" s="253">
        <v>140327981</v>
      </c>
      <c r="E329" s="254"/>
      <c r="F329" s="254"/>
      <c r="G329" s="254"/>
      <c r="H329" s="254"/>
      <c r="I329" s="255">
        <v>0.20399999999999999</v>
      </c>
      <c r="J329" s="254"/>
      <c r="K329" s="254"/>
      <c r="L329" s="256"/>
      <c r="M329" s="254"/>
      <c r="N329" s="254"/>
      <c r="O329" s="256"/>
      <c r="P329" s="254"/>
      <c r="Q329" s="212">
        <v>0.20399999999999999</v>
      </c>
    </row>
    <row r="330" spans="1:17" hidden="1" outlineLevel="1" collapsed="1" x14ac:dyDescent="0.25">
      <c r="A330" s="209"/>
      <c r="B330" s="209"/>
      <c r="C330" s="209"/>
      <c r="D330" s="253">
        <v>140327982</v>
      </c>
      <c r="E330" s="254"/>
      <c r="F330" s="254"/>
      <c r="G330" s="254"/>
      <c r="H330" s="254"/>
      <c r="I330" s="255">
        <v>0.1555</v>
      </c>
      <c r="J330" s="254"/>
      <c r="K330" s="254"/>
      <c r="L330" s="256"/>
      <c r="M330" s="254"/>
      <c r="N330" s="254"/>
      <c r="O330" s="256"/>
      <c r="P330" s="254"/>
      <c r="Q330" s="212">
        <v>0.1555</v>
      </c>
    </row>
    <row r="331" spans="1:17" hidden="1" outlineLevel="1" collapsed="1" x14ac:dyDescent="0.25">
      <c r="A331" s="209"/>
      <c r="B331" s="209"/>
      <c r="C331" s="209"/>
      <c r="D331" s="253">
        <v>140327983</v>
      </c>
      <c r="E331" s="254"/>
      <c r="F331" s="254"/>
      <c r="G331" s="254"/>
      <c r="H331" s="254"/>
      <c r="I331" s="255">
        <v>0.45050000000000001</v>
      </c>
      <c r="J331" s="254"/>
      <c r="K331" s="254"/>
      <c r="L331" s="256"/>
      <c r="M331" s="254"/>
      <c r="N331" s="254"/>
      <c r="O331" s="256"/>
      <c r="P331" s="254"/>
      <c r="Q331" s="212">
        <v>0.45050000000000001</v>
      </c>
    </row>
    <row r="332" spans="1:17" hidden="1" outlineLevel="1" collapsed="1" x14ac:dyDescent="0.25">
      <c r="A332" s="209"/>
      <c r="B332" s="209"/>
      <c r="C332" s="209"/>
      <c r="D332" s="253">
        <v>140327984</v>
      </c>
      <c r="E332" s="254"/>
      <c r="F332" s="254"/>
      <c r="G332" s="254"/>
      <c r="H332" s="254"/>
      <c r="I332" s="255">
        <v>0.1555</v>
      </c>
      <c r="J332" s="254"/>
      <c r="K332" s="254"/>
      <c r="L332" s="256"/>
      <c r="M332" s="254"/>
      <c r="N332" s="254"/>
      <c r="O332" s="256"/>
      <c r="P332" s="254"/>
      <c r="Q332" s="212">
        <v>0.1555</v>
      </c>
    </row>
    <row r="333" spans="1:17" hidden="1" outlineLevel="1" collapsed="1" x14ac:dyDescent="0.25">
      <c r="A333" s="209"/>
      <c r="B333" s="209"/>
      <c r="C333" s="209"/>
      <c r="D333" s="253">
        <v>140327985</v>
      </c>
      <c r="E333" s="254"/>
      <c r="F333" s="254"/>
      <c r="G333" s="254"/>
      <c r="H333" s="254"/>
      <c r="I333" s="255">
        <v>0.1555</v>
      </c>
      <c r="J333" s="254"/>
      <c r="K333" s="254"/>
      <c r="L333" s="256"/>
      <c r="M333" s="254"/>
      <c r="N333" s="254"/>
      <c r="O333" s="256"/>
      <c r="P333" s="254"/>
      <c r="Q333" s="212">
        <v>0.1555</v>
      </c>
    </row>
    <row r="334" spans="1:17" hidden="1" outlineLevel="1" collapsed="1" x14ac:dyDescent="0.25">
      <c r="A334" s="209"/>
      <c r="B334" s="209"/>
      <c r="C334" s="209"/>
      <c r="D334" s="253">
        <v>140327986</v>
      </c>
      <c r="E334" s="254"/>
      <c r="F334" s="254"/>
      <c r="G334" s="254"/>
      <c r="H334" s="254"/>
      <c r="I334" s="255">
        <v>0.1555</v>
      </c>
      <c r="J334" s="254"/>
      <c r="K334" s="254"/>
      <c r="L334" s="256"/>
      <c r="M334" s="254"/>
      <c r="N334" s="254"/>
      <c r="O334" s="256"/>
      <c r="P334" s="254"/>
      <c r="Q334" s="212">
        <v>0.1555</v>
      </c>
    </row>
    <row r="335" spans="1:17" hidden="1" outlineLevel="1" collapsed="1" x14ac:dyDescent="0.25">
      <c r="A335" s="209"/>
      <c r="B335" s="209"/>
      <c r="C335" s="209"/>
      <c r="D335" s="253">
        <v>140327988</v>
      </c>
      <c r="E335" s="254"/>
      <c r="F335" s="254"/>
      <c r="G335" s="254"/>
      <c r="H335" s="254"/>
      <c r="I335" s="255">
        <v>0.1555</v>
      </c>
      <c r="J335" s="254"/>
      <c r="K335" s="254"/>
      <c r="L335" s="256"/>
      <c r="M335" s="254"/>
      <c r="N335" s="254"/>
      <c r="O335" s="256"/>
      <c r="P335" s="254"/>
      <c r="Q335" s="212">
        <v>0.1555</v>
      </c>
    </row>
    <row r="336" spans="1:17" hidden="1" outlineLevel="1" collapsed="1" x14ac:dyDescent="0.25">
      <c r="A336" s="209"/>
      <c r="B336" s="209"/>
      <c r="C336" s="209"/>
      <c r="D336" s="253">
        <v>140327989</v>
      </c>
      <c r="E336" s="254"/>
      <c r="F336" s="254"/>
      <c r="G336" s="254"/>
      <c r="H336" s="254"/>
      <c r="I336" s="255">
        <v>0.1555</v>
      </c>
      <c r="J336" s="254"/>
      <c r="K336" s="254"/>
      <c r="L336" s="256"/>
      <c r="M336" s="254"/>
      <c r="N336" s="254"/>
      <c r="O336" s="256"/>
      <c r="P336" s="254"/>
      <c r="Q336" s="212">
        <v>0.1555</v>
      </c>
    </row>
    <row r="337" spans="1:17" hidden="1" outlineLevel="1" collapsed="1" x14ac:dyDescent="0.25">
      <c r="A337" s="209"/>
      <c r="B337" s="209"/>
      <c r="C337" s="209"/>
      <c r="D337" s="253">
        <v>140327990</v>
      </c>
      <c r="E337" s="254"/>
      <c r="F337" s="254"/>
      <c r="G337" s="254"/>
      <c r="H337" s="254"/>
      <c r="I337" s="255">
        <v>0.1555</v>
      </c>
      <c r="J337" s="254"/>
      <c r="K337" s="254"/>
      <c r="L337" s="256"/>
      <c r="M337" s="254"/>
      <c r="N337" s="254"/>
      <c r="O337" s="256"/>
      <c r="P337" s="254"/>
      <c r="Q337" s="212">
        <v>0.1555</v>
      </c>
    </row>
    <row r="338" spans="1:17" hidden="1" outlineLevel="1" collapsed="1" x14ac:dyDescent="0.25">
      <c r="A338" s="209"/>
      <c r="B338" s="209"/>
      <c r="C338" s="209"/>
      <c r="D338" s="253">
        <v>140327991</v>
      </c>
      <c r="E338" s="254"/>
      <c r="F338" s="254"/>
      <c r="G338" s="254"/>
      <c r="H338" s="254"/>
      <c r="I338" s="255">
        <v>0.30599999999999999</v>
      </c>
      <c r="J338" s="254"/>
      <c r="K338" s="254"/>
      <c r="L338" s="256"/>
      <c r="M338" s="254"/>
      <c r="N338" s="254"/>
      <c r="O338" s="256"/>
      <c r="P338" s="254"/>
      <c r="Q338" s="212">
        <v>0.30599999999999999</v>
      </c>
    </row>
    <row r="339" spans="1:17" hidden="1" outlineLevel="1" collapsed="1" x14ac:dyDescent="0.25">
      <c r="A339" s="209"/>
      <c r="B339" s="209"/>
      <c r="C339" s="209"/>
      <c r="D339" s="253">
        <v>140327992</v>
      </c>
      <c r="E339" s="254"/>
      <c r="F339" s="254"/>
      <c r="G339" s="254"/>
      <c r="H339" s="254"/>
      <c r="I339" s="255">
        <v>5.3499999999999999E-2</v>
      </c>
      <c r="J339" s="254"/>
      <c r="K339" s="254"/>
      <c r="L339" s="256"/>
      <c r="M339" s="254"/>
      <c r="N339" s="254"/>
      <c r="O339" s="256"/>
      <c r="P339" s="254"/>
      <c r="Q339" s="212">
        <v>5.3499999999999999E-2</v>
      </c>
    </row>
    <row r="340" spans="1:17" hidden="1" outlineLevel="1" collapsed="1" x14ac:dyDescent="0.25">
      <c r="A340" s="209"/>
      <c r="B340" s="209"/>
      <c r="C340" s="209"/>
      <c r="D340" s="253">
        <v>140327993</v>
      </c>
      <c r="E340" s="254"/>
      <c r="F340" s="254"/>
      <c r="G340" s="254"/>
      <c r="H340" s="254"/>
      <c r="I340" s="255">
        <v>5.3499999999999999E-2</v>
      </c>
      <c r="J340" s="254"/>
      <c r="K340" s="254"/>
      <c r="L340" s="256"/>
      <c r="M340" s="254"/>
      <c r="N340" s="254"/>
      <c r="O340" s="256"/>
      <c r="P340" s="254"/>
      <c r="Q340" s="212">
        <v>5.3499999999999999E-2</v>
      </c>
    </row>
    <row r="341" spans="1:17" hidden="1" outlineLevel="1" collapsed="1" x14ac:dyDescent="0.25">
      <c r="A341" s="209"/>
      <c r="B341" s="209"/>
      <c r="C341" s="209"/>
      <c r="D341" s="253">
        <v>140327994</v>
      </c>
      <c r="E341" s="254"/>
      <c r="F341" s="254"/>
      <c r="G341" s="254"/>
      <c r="H341" s="254"/>
      <c r="I341" s="255">
        <v>5.3499999999999999E-2</v>
      </c>
      <c r="J341" s="254"/>
      <c r="K341" s="254"/>
      <c r="L341" s="256"/>
      <c r="M341" s="254"/>
      <c r="N341" s="254"/>
      <c r="O341" s="256"/>
      <c r="P341" s="254"/>
      <c r="Q341" s="212">
        <v>5.3499999999999999E-2</v>
      </c>
    </row>
    <row r="342" spans="1:17" hidden="1" outlineLevel="1" collapsed="1" x14ac:dyDescent="0.25">
      <c r="A342" s="209"/>
      <c r="B342" s="209"/>
      <c r="C342" s="209"/>
      <c r="D342" s="253">
        <v>140327995</v>
      </c>
      <c r="E342" s="254"/>
      <c r="F342" s="254"/>
      <c r="G342" s="254"/>
      <c r="H342" s="254"/>
      <c r="I342" s="255">
        <v>0.30599999999999999</v>
      </c>
      <c r="J342" s="254"/>
      <c r="K342" s="254"/>
      <c r="L342" s="256"/>
      <c r="M342" s="254"/>
      <c r="N342" s="254"/>
      <c r="O342" s="256"/>
      <c r="P342" s="254"/>
      <c r="Q342" s="212">
        <v>0.30599999999999999</v>
      </c>
    </row>
    <row r="343" spans="1:17" hidden="1" outlineLevel="1" collapsed="1" x14ac:dyDescent="0.25">
      <c r="A343" s="209"/>
      <c r="B343" s="209"/>
      <c r="C343" s="209"/>
      <c r="D343" s="253">
        <v>140327996</v>
      </c>
      <c r="E343" s="254"/>
      <c r="F343" s="254"/>
      <c r="G343" s="254"/>
      <c r="H343" s="254"/>
      <c r="I343" s="255">
        <v>0.1555</v>
      </c>
      <c r="J343" s="254"/>
      <c r="K343" s="254"/>
      <c r="L343" s="256"/>
      <c r="M343" s="254"/>
      <c r="N343" s="254"/>
      <c r="O343" s="256"/>
      <c r="P343" s="254"/>
      <c r="Q343" s="212">
        <v>0.1555</v>
      </c>
    </row>
    <row r="344" spans="1:17" hidden="1" outlineLevel="1" collapsed="1" x14ac:dyDescent="0.25">
      <c r="A344" s="209"/>
      <c r="B344" s="209"/>
      <c r="C344" s="209"/>
      <c r="D344" s="253">
        <v>140327997</v>
      </c>
      <c r="E344" s="254"/>
      <c r="F344" s="254"/>
      <c r="G344" s="254"/>
      <c r="H344" s="254"/>
      <c r="I344" s="255">
        <v>5.3499999999999999E-2</v>
      </c>
      <c r="J344" s="254"/>
      <c r="K344" s="254"/>
      <c r="L344" s="256"/>
      <c r="M344" s="254"/>
      <c r="N344" s="254"/>
      <c r="O344" s="256"/>
      <c r="P344" s="254"/>
      <c r="Q344" s="212">
        <v>5.3499999999999999E-2</v>
      </c>
    </row>
    <row r="345" spans="1:17" hidden="1" outlineLevel="1" collapsed="1" x14ac:dyDescent="0.25">
      <c r="A345" s="209"/>
      <c r="B345" s="209"/>
      <c r="C345" s="209"/>
      <c r="D345" s="253">
        <v>140327998</v>
      </c>
      <c r="E345" s="254"/>
      <c r="F345" s="254"/>
      <c r="G345" s="254"/>
      <c r="H345" s="254"/>
      <c r="I345" s="255">
        <v>5.3499999999999999E-2</v>
      </c>
      <c r="J345" s="254"/>
      <c r="K345" s="254"/>
      <c r="L345" s="256"/>
      <c r="M345" s="254"/>
      <c r="N345" s="254"/>
      <c r="O345" s="256"/>
      <c r="P345" s="254"/>
      <c r="Q345" s="212">
        <v>5.3499999999999999E-2</v>
      </c>
    </row>
    <row r="346" spans="1:17" hidden="1" outlineLevel="1" collapsed="1" x14ac:dyDescent="0.25">
      <c r="A346" s="209"/>
      <c r="B346" s="209"/>
      <c r="C346" s="209"/>
      <c r="D346" s="253">
        <v>140327999</v>
      </c>
      <c r="E346" s="254"/>
      <c r="F346" s="254"/>
      <c r="G346" s="254"/>
      <c r="H346" s="254"/>
      <c r="I346" s="255">
        <v>5.3499999999999999E-2</v>
      </c>
      <c r="J346" s="254"/>
      <c r="K346" s="254"/>
      <c r="L346" s="256"/>
      <c r="M346" s="254"/>
      <c r="N346" s="254"/>
      <c r="O346" s="256"/>
      <c r="P346" s="254"/>
      <c r="Q346" s="212">
        <v>5.3499999999999999E-2</v>
      </c>
    </row>
    <row r="347" spans="1:17" hidden="1" outlineLevel="1" collapsed="1" x14ac:dyDescent="0.25">
      <c r="A347" s="209"/>
      <c r="B347" s="209"/>
      <c r="C347" s="209"/>
      <c r="D347" s="253">
        <v>140328000</v>
      </c>
      <c r="E347" s="254"/>
      <c r="F347" s="254"/>
      <c r="G347" s="254"/>
      <c r="H347" s="254"/>
      <c r="I347" s="255">
        <v>0.1555</v>
      </c>
      <c r="J347" s="254"/>
      <c r="K347" s="254"/>
      <c r="L347" s="256"/>
      <c r="M347" s="254"/>
      <c r="N347" s="254"/>
      <c r="O347" s="256"/>
      <c r="P347" s="254"/>
      <c r="Q347" s="212">
        <v>0.1555</v>
      </c>
    </row>
    <row r="348" spans="1:17" hidden="1" outlineLevel="1" collapsed="1" x14ac:dyDescent="0.25">
      <c r="A348" s="209"/>
      <c r="B348" s="209"/>
      <c r="C348" s="209"/>
      <c r="D348" s="253">
        <v>140328001</v>
      </c>
      <c r="E348" s="254"/>
      <c r="F348" s="254"/>
      <c r="G348" s="254"/>
      <c r="H348" s="254"/>
      <c r="I348" s="255">
        <v>0.1555</v>
      </c>
      <c r="J348" s="254"/>
      <c r="K348" s="254"/>
      <c r="L348" s="256"/>
      <c r="M348" s="254"/>
      <c r="N348" s="254"/>
      <c r="O348" s="256"/>
      <c r="P348" s="254"/>
      <c r="Q348" s="212">
        <v>0.1555</v>
      </c>
    </row>
    <row r="349" spans="1:17" hidden="1" outlineLevel="1" collapsed="1" x14ac:dyDescent="0.25">
      <c r="A349" s="209"/>
      <c r="B349" s="209"/>
      <c r="C349" s="209"/>
      <c r="D349" s="253">
        <v>140328002</v>
      </c>
      <c r="E349" s="254"/>
      <c r="F349" s="254"/>
      <c r="G349" s="254"/>
      <c r="H349" s="254"/>
      <c r="I349" s="255">
        <v>0.20399999999999999</v>
      </c>
      <c r="J349" s="254"/>
      <c r="K349" s="254"/>
      <c r="L349" s="256"/>
      <c r="M349" s="254"/>
      <c r="N349" s="254"/>
      <c r="O349" s="256"/>
      <c r="P349" s="254"/>
      <c r="Q349" s="212">
        <v>0.20399999999999999</v>
      </c>
    </row>
    <row r="350" spans="1:17" hidden="1" outlineLevel="1" collapsed="1" x14ac:dyDescent="0.25">
      <c r="A350" s="209"/>
      <c r="B350" s="209"/>
      <c r="C350" s="209"/>
      <c r="D350" s="253">
        <v>140328003</v>
      </c>
      <c r="E350" s="254"/>
      <c r="F350" s="254"/>
      <c r="G350" s="254"/>
      <c r="H350" s="254"/>
      <c r="I350" s="255">
        <v>5.3499999999999999E-2</v>
      </c>
      <c r="J350" s="254"/>
      <c r="K350" s="254"/>
      <c r="L350" s="256"/>
      <c r="M350" s="254"/>
      <c r="N350" s="254"/>
      <c r="O350" s="256"/>
      <c r="P350" s="254"/>
      <c r="Q350" s="212">
        <v>5.3499999999999999E-2</v>
      </c>
    </row>
    <row r="351" spans="1:17" hidden="1" outlineLevel="1" collapsed="1" x14ac:dyDescent="0.25">
      <c r="A351" s="209"/>
      <c r="B351" s="209"/>
      <c r="C351" s="209"/>
      <c r="D351" s="253">
        <v>140328004</v>
      </c>
      <c r="E351" s="254"/>
      <c r="F351" s="254"/>
      <c r="G351" s="254"/>
      <c r="H351" s="254"/>
      <c r="I351" s="255">
        <v>0.68</v>
      </c>
      <c r="J351" s="254"/>
      <c r="K351" s="254"/>
      <c r="L351" s="256"/>
      <c r="M351" s="254"/>
      <c r="N351" s="254"/>
      <c r="O351" s="256"/>
      <c r="P351" s="254"/>
      <c r="Q351" s="212">
        <v>0.68</v>
      </c>
    </row>
    <row r="352" spans="1:17" hidden="1" outlineLevel="1" collapsed="1" x14ac:dyDescent="0.25">
      <c r="A352" s="209"/>
      <c r="B352" s="209"/>
      <c r="C352" s="209"/>
      <c r="D352" s="253">
        <v>140328005</v>
      </c>
      <c r="E352" s="254"/>
      <c r="F352" s="254"/>
      <c r="G352" s="254"/>
      <c r="H352" s="254"/>
      <c r="I352" s="255">
        <v>5.3499999999999999E-2</v>
      </c>
      <c r="J352" s="254"/>
      <c r="K352" s="254"/>
      <c r="L352" s="256"/>
      <c r="M352" s="254"/>
      <c r="N352" s="254"/>
      <c r="O352" s="256"/>
      <c r="P352" s="254"/>
      <c r="Q352" s="212">
        <v>5.3499999999999999E-2</v>
      </c>
    </row>
    <row r="353" spans="1:17" hidden="1" outlineLevel="1" collapsed="1" x14ac:dyDescent="0.25">
      <c r="A353" s="209"/>
      <c r="B353" s="209"/>
      <c r="C353" s="209"/>
      <c r="D353" s="253">
        <v>140328006</v>
      </c>
      <c r="E353" s="254"/>
      <c r="F353" s="254"/>
      <c r="G353" s="254"/>
      <c r="H353" s="254"/>
      <c r="I353" s="255">
        <v>5.3499999999999999E-2</v>
      </c>
      <c r="J353" s="254"/>
      <c r="K353" s="254"/>
      <c r="L353" s="256"/>
      <c r="M353" s="254"/>
      <c r="N353" s="254"/>
      <c r="O353" s="256"/>
      <c r="P353" s="254"/>
      <c r="Q353" s="212">
        <v>5.3499999999999999E-2</v>
      </c>
    </row>
    <row r="354" spans="1:17" hidden="1" outlineLevel="1" collapsed="1" x14ac:dyDescent="0.25">
      <c r="A354" s="209"/>
      <c r="B354" s="209"/>
      <c r="C354" s="209"/>
      <c r="D354" s="253">
        <v>140328007</v>
      </c>
      <c r="E354" s="254"/>
      <c r="F354" s="254"/>
      <c r="G354" s="254"/>
      <c r="H354" s="254"/>
      <c r="I354" s="255">
        <v>0.30599999999999999</v>
      </c>
      <c r="J354" s="254"/>
      <c r="K354" s="254"/>
      <c r="L354" s="256"/>
      <c r="M354" s="254"/>
      <c r="N354" s="254"/>
      <c r="O354" s="256"/>
      <c r="P354" s="254"/>
      <c r="Q354" s="212">
        <v>0.30599999999999999</v>
      </c>
    </row>
    <row r="355" spans="1:17" hidden="1" outlineLevel="1" collapsed="1" x14ac:dyDescent="0.25">
      <c r="A355" s="209"/>
      <c r="B355" s="209"/>
      <c r="C355" s="209"/>
      <c r="D355" s="253">
        <v>140328008</v>
      </c>
      <c r="E355" s="254"/>
      <c r="F355" s="254"/>
      <c r="G355" s="254"/>
      <c r="H355" s="254"/>
      <c r="I355" s="255">
        <v>0.255</v>
      </c>
      <c r="J355" s="254"/>
      <c r="K355" s="254"/>
      <c r="L355" s="256"/>
      <c r="M355" s="254"/>
      <c r="N355" s="254"/>
      <c r="O355" s="256"/>
      <c r="P355" s="254"/>
      <c r="Q355" s="212">
        <v>0.255</v>
      </c>
    </row>
    <row r="356" spans="1:17" hidden="1" outlineLevel="1" collapsed="1" x14ac:dyDescent="0.25">
      <c r="A356" s="209"/>
      <c r="B356" s="209"/>
      <c r="C356" s="209"/>
      <c r="D356" s="253">
        <v>140328009</v>
      </c>
      <c r="E356" s="254"/>
      <c r="F356" s="254"/>
      <c r="G356" s="254"/>
      <c r="H356" s="254"/>
      <c r="I356" s="255">
        <v>0.1555</v>
      </c>
      <c r="J356" s="254"/>
      <c r="K356" s="254"/>
      <c r="L356" s="256"/>
      <c r="M356" s="254"/>
      <c r="N356" s="254"/>
      <c r="O356" s="256"/>
      <c r="P356" s="254"/>
      <c r="Q356" s="212">
        <v>0.1555</v>
      </c>
    </row>
    <row r="357" spans="1:17" hidden="1" outlineLevel="1" collapsed="1" x14ac:dyDescent="0.25">
      <c r="A357" s="209"/>
      <c r="B357" s="209"/>
      <c r="C357" s="209"/>
      <c r="D357" s="253">
        <v>140328010</v>
      </c>
      <c r="E357" s="254"/>
      <c r="F357" s="254"/>
      <c r="G357" s="254"/>
      <c r="H357" s="254"/>
      <c r="I357" s="255">
        <v>0.1555</v>
      </c>
      <c r="J357" s="254"/>
      <c r="K357" s="254"/>
      <c r="L357" s="256"/>
      <c r="M357" s="254"/>
      <c r="N357" s="254"/>
      <c r="O357" s="256"/>
      <c r="P357" s="254"/>
      <c r="Q357" s="212">
        <v>0.1555</v>
      </c>
    </row>
    <row r="358" spans="1:17" hidden="1" outlineLevel="1" collapsed="1" x14ac:dyDescent="0.25">
      <c r="A358" s="209"/>
      <c r="B358" s="209"/>
      <c r="C358" s="209"/>
      <c r="D358" s="253">
        <v>140328011</v>
      </c>
      <c r="E358" s="254"/>
      <c r="F358" s="254"/>
      <c r="G358" s="254"/>
      <c r="H358" s="254"/>
      <c r="I358" s="255">
        <v>0.1555</v>
      </c>
      <c r="J358" s="254"/>
      <c r="K358" s="254"/>
      <c r="L358" s="256"/>
      <c r="M358" s="254"/>
      <c r="N358" s="254"/>
      <c r="O358" s="256"/>
      <c r="P358" s="254"/>
      <c r="Q358" s="212">
        <v>0.1555</v>
      </c>
    </row>
    <row r="359" spans="1:17" hidden="1" outlineLevel="1" collapsed="1" x14ac:dyDescent="0.25">
      <c r="A359" s="209"/>
      <c r="B359" s="209"/>
      <c r="C359" s="209"/>
      <c r="D359" s="253">
        <v>140328012</v>
      </c>
      <c r="E359" s="254"/>
      <c r="F359" s="254"/>
      <c r="G359" s="254"/>
      <c r="H359" s="254"/>
      <c r="I359" s="255">
        <v>0.1555</v>
      </c>
      <c r="J359" s="254"/>
      <c r="K359" s="254"/>
      <c r="L359" s="256"/>
      <c r="M359" s="254"/>
      <c r="N359" s="254"/>
      <c r="O359" s="256"/>
      <c r="P359" s="254"/>
      <c r="Q359" s="212">
        <v>0.1555</v>
      </c>
    </row>
    <row r="360" spans="1:17" hidden="1" outlineLevel="1" collapsed="1" x14ac:dyDescent="0.25">
      <c r="A360" s="209"/>
      <c r="B360" s="209"/>
      <c r="C360" s="209"/>
      <c r="D360" s="253">
        <v>140328013</v>
      </c>
      <c r="E360" s="254"/>
      <c r="F360" s="254"/>
      <c r="G360" s="254"/>
      <c r="H360" s="254"/>
      <c r="I360" s="255">
        <v>0.1555</v>
      </c>
      <c r="J360" s="254"/>
      <c r="K360" s="254"/>
      <c r="L360" s="256"/>
      <c r="M360" s="254"/>
      <c r="N360" s="254"/>
      <c r="O360" s="256"/>
      <c r="P360" s="254"/>
      <c r="Q360" s="212">
        <v>0.1555</v>
      </c>
    </row>
    <row r="361" spans="1:17" hidden="1" outlineLevel="1" collapsed="1" x14ac:dyDescent="0.25">
      <c r="A361" s="209"/>
      <c r="B361" s="209"/>
      <c r="C361" s="209"/>
      <c r="D361" s="253">
        <v>140328014</v>
      </c>
      <c r="E361" s="254"/>
      <c r="F361" s="254"/>
      <c r="G361" s="254"/>
      <c r="H361" s="254"/>
      <c r="I361" s="255">
        <v>0.1555</v>
      </c>
      <c r="J361" s="254"/>
      <c r="K361" s="254"/>
      <c r="L361" s="256"/>
      <c r="M361" s="254"/>
      <c r="N361" s="254"/>
      <c r="O361" s="256"/>
      <c r="P361" s="254"/>
      <c r="Q361" s="212">
        <v>0.1555</v>
      </c>
    </row>
    <row r="362" spans="1:17" hidden="1" outlineLevel="1" collapsed="1" x14ac:dyDescent="0.25">
      <c r="A362" s="209"/>
      <c r="B362" s="209"/>
      <c r="C362" s="209"/>
      <c r="D362" s="253">
        <v>140328015</v>
      </c>
      <c r="E362" s="254"/>
      <c r="F362" s="254"/>
      <c r="G362" s="254"/>
      <c r="H362" s="254"/>
      <c r="I362" s="255">
        <v>0.1555</v>
      </c>
      <c r="J362" s="254"/>
      <c r="K362" s="254"/>
      <c r="L362" s="256"/>
      <c r="M362" s="254"/>
      <c r="N362" s="254"/>
      <c r="O362" s="256"/>
      <c r="P362" s="254"/>
      <c r="Q362" s="212">
        <v>0.1555</v>
      </c>
    </row>
    <row r="363" spans="1:17" hidden="1" outlineLevel="1" collapsed="1" x14ac:dyDescent="0.25">
      <c r="A363" s="209"/>
      <c r="B363" s="209"/>
      <c r="C363" s="209"/>
      <c r="D363" s="253">
        <v>140328016</v>
      </c>
      <c r="E363" s="254"/>
      <c r="F363" s="254"/>
      <c r="G363" s="254"/>
      <c r="H363" s="254"/>
      <c r="I363" s="255">
        <v>0.1555</v>
      </c>
      <c r="J363" s="254"/>
      <c r="K363" s="254"/>
      <c r="L363" s="256"/>
      <c r="M363" s="254"/>
      <c r="N363" s="254"/>
      <c r="O363" s="256"/>
      <c r="P363" s="254"/>
      <c r="Q363" s="212">
        <v>0.1555</v>
      </c>
    </row>
    <row r="364" spans="1:17" hidden="1" outlineLevel="1" collapsed="1" x14ac:dyDescent="0.25">
      <c r="A364" s="209"/>
      <c r="B364" s="209"/>
      <c r="C364" s="209"/>
      <c r="D364" s="253">
        <v>140328017</v>
      </c>
      <c r="E364" s="254"/>
      <c r="F364" s="254"/>
      <c r="G364" s="254"/>
      <c r="H364" s="254"/>
      <c r="I364" s="255">
        <v>0.1555</v>
      </c>
      <c r="J364" s="254"/>
      <c r="K364" s="254"/>
      <c r="L364" s="256"/>
      <c r="M364" s="254"/>
      <c r="N364" s="254"/>
      <c r="O364" s="256"/>
      <c r="P364" s="254"/>
      <c r="Q364" s="212">
        <v>0.1555</v>
      </c>
    </row>
    <row r="365" spans="1:17" hidden="1" outlineLevel="1" collapsed="1" x14ac:dyDescent="0.25">
      <c r="A365" s="209"/>
      <c r="B365" s="209"/>
      <c r="C365" s="209"/>
      <c r="D365" s="253">
        <v>140328018</v>
      </c>
      <c r="E365" s="254"/>
      <c r="F365" s="254"/>
      <c r="G365" s="254"/>
      <c r="H365" s="254"/>
      <c r="I365" s="255">
        <v>5.3499999999999999E-2</v>
      </c>
      <c r="J365" s="254"/>
      <c r="K365" s="254"/>
      <c r="L365" s="256"/>
      <c r="M365" s="254"/>
      <c r="N365" s="254"/>
      <c r="O365" s="256"/>
      <c r="P365" s="254"/>
      <c r="Q365" s="212">
        <v>5.3499999999999999E-2</v>
      </c>
    </row>
    <row r="366" spans="1:17" hidden="1" outlineLevel="1" collapsed="1" x14ac:dyDescent="0.25">
      <c r="A366" s="209"/>
      <c r="B366" s="209"/>
      <c r="C366" s="209"/>
      <c r="D366" s="253">
        <v>140328019</v>
      </c>
      <c r="E366" s="254"/>
      <c r="F366" s="254"/>
      <c r="G366" s="254"/>
      <c r="H366" s="254"/>
      <c r="I366" s="255">
        <v>0.26350000000000001</v>
      </c>
      <c r="J366" s="254"/>
      <c r="K366" s="254"/>
      <c r="L366" s="256"/>
      <c r="M366" s="254"/>
      <c r="N366" s="254"/>
      <c r="O366" s="256"/>
      <c r="P366" s="254"/>
      <c r="Q366" s="212">
        <v>0.26350000000000001</v>
      </c>
    </row>
    <row r="367" spans="1:17" hidden="1" outlineLevel="1" collapsed="1" x14ac:dyDescent="0.25">
      <c r="A367" s="209"/>
      <c r="B367" s="209"/>
      <c r="C367" s="209"/>
      <c r="D367" s="253">
        <v>140328020</v>
      </c>
      <c r="E367" s="254"/>
      <c r="F367" s="254"/>
      <c r="G367" s="254"/>
      <c r="H367" s="254"/>
      <c r="I367" s="255">
        <v>0.22950000000000001</v>
      </c>
      <c r="J367" s="254"/>
      <c r="K367" s="254"/>
      <c r="L367" s="256"/>
      <c r="M367" s="254"/>
      <c r="N367" s="254"/>
      <c r="O367" s="256"/>
      <c r="P367" s="254"/>
      <c r="Q367" s="212">
        <v>0.22950000000000001</v>
      </c>
    </row>
    <row r="368" spans="1:17" hidden="1" outlineLevel="1" collapsed="1" x14ac:dyDescent="0.25">
      <c r="A368" s="209"/>
      <c r="B368" s="209"/>
      <c r="C368" s="209"/>
      <c r="D368" s="253">
        <v>140328021</v>
      </c>
      <c r="E368" s="254"/>
      <c r="F368" s="254"/>
      <c r="G368" s="254"/>
      <c r="H368" s="254"/>
      <c r="I368" s="255">
        <v>0.1555</v>
      </c>
      <c r="J368" s="254"/>
      <c r="K368" s="254"/>
      <c r="L368" s="256"/>
      <c r="M368" s="254"/>
      <c r="N368" s="254"/>
      <c r="O368" s="256"/>
      <c r="P368" s="254"/>
      <c r="Q368" s="212">
        <v>0.1555</v>
      </c>
    </row>
    <row r="369" spans="1:17" hidden="1" outlineLevel="1" collapsed="1" x14ac:dyDescent="0.25">
      <c r="A369" s="209"/>
      <c r="B369" s="209"/>
      <c r="C369" s="209"/>
      <c r="D369" s="253">
        <v>140328022</v>
      </c>
      <c r="E369" s="254"/>
      <c r="F369" s="254"/>
      <c r="G369" s="254"/>
      <c r="H369" s="254"/>
      <c r="I369" s="255">
        <v>0.1555</v>
      </c>
      <c r="J369" s="254"/>
      <c r="K369" s="254"/>
      <c r="L369" s="256"/>
      <c r="M369" s="254"/>
      <c r="N369" s="254"/>
      <c r="O369" s="256"/>
      <c r="P369" s="254"/>
      <c r="Q369" s="212">
        <v>0.1555</v>
      </c>
    </row>
    <row r="370" spans="1:17" hidden="1" outlineLevel="1" collapsed="1" x14ac:dyDescent="0.25">
      <c r="A370" s="209"/>
      <c r="B370" s="209"/>
      <c r="C370" s="209"/>
      <c r="D370" s="253">
        <v>140328056</v>
      </c>
      <c r="E370" s="254"/>
      <c r="F370" s="254"/>
      <c r="G370" s="254"/>
      <c r="H370" s="254"/>
      <c r="I370" s="255">
        <v>5.3499999999999999E-2</v>
      </c>
      <c r="J370" s="254"/>
      <c r="K370" s="254"/>
      <c r="L370" s="256"/>
      <c r="M370" s="254"/>
      <c r="N370" s="254"/>
      <c r="O370" s="256"/>
      <c r="P370" s="254"/>
      <c r="Q370" s="212">
        <v>5.3499999999999999E-2</v>
      </c>
    </row>
    <row r="371" spans="1:17" hidden="1" outlineLevel="1" collapsed="1" x14ac:dyDescent="0.25">
      <c r="A371" s="209"/>
      <c r="B371" s="209"/>
      <c r="C371" s="209"/>
      <c r="D371" s="253">
        <v>140328057</v>
      </c>
      <c r="E371" s="254"/>
      <c r="F371" s="254"/>
      <c r="G371" s="254"/>
      <c r="H371" s="254"/>
      <c r="I371" s="255">
        <v>0.68</v>
      </c>
      <c r="J371" s="254"/>
      <c r="K371" s="254"/>
      <c r="L371" s="256"/>
      <c r="M371" s="254"/>
      <c r="N371" s="254"/>
      <c r="O371" s="256"/>
      <c r="P371" s="254"/>
      <c r="Q371" s="212">
        <v>0.68</v>
      </c>
    </row>
    <row r="372" spans="1:17" hidden="1" outlineLevel="1" collapsed="1" x14ac:dyDescent="0.25">
      <c r="A372" s="209"/>
      <c r="B372" s="209"/>
      <c r="C372" s="209"/>
      <c r="D372" s="253">
        <v>140328058</v>
      </c>
      <c r="E372" s="254"/>
      <c r="F372" s="254"/>
      <c r="G372" s="254"/>
      <c r="H372" s="254"/>
      <c r="I372" s="255">
        <v>0.30599999999999999</v>
      </c>
      <c r="J372" s="254"/>
      <c r="K372" s="254"/>
      <c r="L372" s="256"/>
      <c r="M372" s="254"/>
      <c r="N372" s="254"/>
      <c r="O372" s="256"/>
      <c r="P372" s="254"/>
      <c r="Q372" s="212">
        <v>0.30599999999999999</v>
      </c>
    </row>
    <row r="373" spans="1:17" hidden="1" outlineLevel="1" collapsed="1" x14ac:dyDescent="0.25">
      <c r="A373" s="209"/>
      <c r="B373" s="209"/>
      <c r="C373" s="209"/>
      <c r="D373" s="253">
        <v>140328059</v>
      </c>
      <c r="E373" s="254"/>
      <c r="F373" s="254"/>
      <c r="G373" s="254"/>
      <c r="H373" s="254"/>
      <c r="I373" s="255">
        <v>0.1555</v>
      </c>
      <c r="J373" s="254"/>
      <c r="K373" s="254"/>
      <c r="L373" s="256"/>
      <c r="M373" s="254"/>
      <c r="N373" s="254"/>
      <c r="O373" s="256"/>
      <c r="P373" s="254"/>
      <c r="Q373" s="212">
        <v>0.1555</v>
      </c>
    </row>
    <row r="374" spans="1:17" hidden="1" outlineLevel="1" collapsed="1" x14ac:dyDescent="0.25">
      <c r="A374" s="209"/>
      <c r="B374" s="209"/>
      <c r="C374" s="209"/>
      <c r="D374" s="253">
        <v>140328060</v>
      </c>
      <c r="E374" s="254"/>
      <c r="F374" s="254"/>
      <c r="G374" s="254"/>
      <c r="H374" s="254"/>
      <c r="I374" s="255">
        <v>0.1555</v>
      </c>
      <c r="J374" s="254"/>
      <c r="K374" s="254"/>
      <c r="L374" s="256"/>
      <c r="M374" s="254"/>
      <c r="N374" s="254"/>
      <c r="O374" s="256"/>
      <c r="P374" s="254"/>
      <c r="Q374" s="212">
        <v>0.1555</v>
      </c>
    </row>
    <row r="375" spans="1:17" hidden="1" outlineLevel="1" collapsed="1" x14ac:dyDescent="0.25">
      <c r="A375" s="209"/>
      <c r="B375" s="209"/>
      <c r="C375" s="209"/>
      <c r="D375" s="253">
        <v>140328061</v>
      </c>
      <c r="E375" s="254"/>
      <c r="F375" s="254"/>
      <c r="G375" s="254"/>
      <c r="H375" s="254"/>
      <c r="I375" s="255">
        <v>5.3499999999999999E-2</v>
      </c>
      <c r="J375" s="254"/>
      <c r="K375" s="254"/>
      <c r="L375" s="256"/>
      <c r="M375" s="254"/>
      <c r="N375" s="254"/>
      <c r="O375" s="256"/>
      <c r="P375" s="254"/>
      <c r="Q375" s="212">
        <v>5.3499999999999999E-2</v>
      </c>
    </row>
    <row r="376" spans="1:17" hidden="1" outlineLevel="1" collapsed="1" x14ac:dyDescent="0.25">
      <c r="A376" s="209"/>
      <c r="B376" s="209"/>
      <c r="C376" s="209"/>
      <c r="D376" s="253">
        <v>140328063</v>
      </c>
      <c r="E376" s="254"/>
      <c r="F376" s="254"/>
      <c r="G376" s="254"/>
      <c r="H376" s="254"/>
      <c r="I376" s="255">
        <v>5.3499999999999999E-2</v>
      </c>
      <c r="J376" s="254"/>
      <c r="K376" s="254"/>
      <c r="L376" s="256"/>
      <c r="M376" s="254"/>
      <c r="N376" s="254"/>
      <c r="O376" s="256"/>
      <c r="P376" s="254"/>
      <c r="Q376" s="212">
        <v>5.3499999999999999E-2</v>
      </c>
    </row>
    <row r="377" spans="1:17" hidden="1" outlineLevel="1" collapsed="1" x14ac:dyDescent="0.25">
      <c r="A377" s="209"/>
      <c r="B377" s="209"/>
      <c r="C377" s="209"/>
      <c r="D377" s="253">
        <v>140328064</v>
      </c>
      <c r="E377" s="254"/>
      <c r="F377" s="254"/>
      <c r="G377" s="254"/>
      <c r="H377" s="254"/>
      <c r="I377" s="255">
        <v>0.30599999999999999</v>
      </c>
      <c r="J377" s="254"/>
      <c r="K377" s="254"/>
      <c r="L377" s="256"/>
      <c r="M377" s="254"/>
      <c r="N377" s="254"/>
      <c r="O377" s="256"/>
      <c r="P377" s="254"/>
      <c r="Q377" s="212">
        <v>0.30599999999999999</v>
      </c>
    </row>
    <row r="378" spans="1:17" hidden="1" outlineLevel="1" collapsed="1" x14ac:dyDescent="0.25">
      <c r="A378" s="209"/>
      <c r="B378" s="209"/>
      <c r="C378" s="209"/>
      <c r="D378" s="253">
        <v>140328065</v>
      </c>
      <c r="E378" s="254"/>
      <c r="F378" s="254"/>
      <c r="G378" s="254"/>
      <c r="H378" s="254"/>
      <c r="I378" s="255">
        <v>0.1555</v>
      </c>
      <c r="J378" s="254"/>
      <c r="K378" s="254"/>
      <c r="L378" s="256"/>
      <c r="M378" s="254"/>
      <c r="N378" s="254"/>
      <c r="O378" s="256"/>
      <c r="P378" s="254"/>
      <c r="Q378" s="212">
        <v>0.1555</v>
      </c>
    </row>
    <row r="379" spans="1:17" hidden="1" outlineLevel="1" collapsed="1" x14ac:dyDescent="0.25">
      <c r="A379" s="209"/>
      <c r="B379" s="209"/>
      <c r="C379" s="209"/>
      <c r="D379" s="253">
        <v>140328066</v>
      </c>
      <c r="E379" s="254"/>
      <c r="F379" s="254"/>
      <c r="G379" s="254"/>
      <c r="H379" s="254"/>
      <c r="I379" s="255">
        <v>0.1555</v>
      </c>
      <c r="J379" s="254"/>
      <c r="K379" s="254"/>
      <c r="L379" s="256"/>
      <c r="M379" s="254"/>
      <c r="N379" s="254"/>
      <c r="O379" s="256"/>
      <c r="P379" s="254"/>
      <c r="Q379" s="212">
        <v>0.1555</v>
      </c>
    </row>
    <row r="380" spans="1:17" hidden="1" outlineLevel="1" collapsed="1" x14ac:dyDescent="0.25">
      <c r="A380" s="209"/>
      <c r="B380" s="209"/>
      <c r="C380" s="209"/>
      <c r="D380" s="253">
        <v>140328067</v>
      </c>
      <c r="E380" s="254"/>
      <c r="F380" s="254"/>
      <c r="G380" s="254"/>
      <c r="H380" s="254"/>
      <c r="I380" s="255">
        <v>5.3499999999999999E-2</v>
      </c>
      <c r="J380" s="254"/>
      <c r="K380" s="254"/>
      <c r="L380" s="256"/>
      <c r="M380" s="254"/>
      <c r="N380" s="254"/>
      <c r="O380" s="256"/>
      <c r="P380" s="254"/>
      <c r="Q380" s="212">
        <v>5.3499999999999999E-2</v>
      </c>
    </row>
    <row r="381" spans="1:17" hidden="1" outlineLevel="1" collapsed="1" x14ac:dyDescent="0.25">
      <c r="A381" s="209"/>
      <c r="B381" s="209"/>
      <c r="C381" s="209"/>
      <c r="D381" s="253">
        <v>140328068</v>
      </c>
      <c r="E381" s="254"/>
      <c r="F381" s="254"/>
      <c r="G381" s="254"/>
      <c r="H381" s="254"/>
      <c r="I381" s="255">
        <v>0.1555</v>
      </c>
      <c r="J381" s="254"/>
      <c r="K381" s="254"/>
      <c r="L381" s="256"/>
      <c r="M381" s="254"/>
      <c r="N381" s="254"/>
      <c r="O381" s="256"/>
      <c r="P381" s="254"/>
      <c r="Q381" s="212">
        <v>0.1555</v>
      </c>
    </row>
    <row r="382" spans="1:17" hidden="1" outlineLevel="1" collapsed="1" x14ac:dyDescent="0.25">
      <c r="A382" s="209"/>
      <c r="B382" s="209"/>
      <c r="C382" s="209"/>
      <c r="D382" s="253">
        <v>140328069</v>
      </c>
      <c r="E382" s="254"/>
      <c r="F382" s="254"/>
      <c r="G382" s="254"/>
      <c r="H382" s="254"/>
      <c r="I382" s="255">
        <v>0.1555</v>
      </c>
      <c r="J382" s="254"/>
      <c r="K382" s="254"/>
      <c r="L382" s="256"/>
      <c r="M382" s="254"/>
      <c r="N382" s="254"/>
      <c r="O382" s="256"/>
      <c r="P382" s="254"/>
      <c r="Q382" s="212">
        <v>0.1555</v>
      </c>
    </row>
    <row r="383" spans="1:17" hidden="1" outlineLevel="1" collapsed="1" x14ac:dyDescent="0.25">
      <c r="A383" s="209"/>
      <c r="B383" s="209"/>
      <c r="C383" s="209"/>
      <c r="D383" s="253">
        <v>140328070</v>
      </c>
      <c r="E383" s="254"/>
      <c r="F383" s="254"/>
      <c r="G383" s="254"/>
      <c r="H383" s="254"/>
      <c r="I383" s="255">
        <v>5.3499999999999999E-2</v>
      </c>
      <c r="J383" s="254"/>
      <c r="K383" s="254"/>
      <c r="L383" s="256"/>
      <c r="M383" s="254"/>
      <c r="N383" s="254"/>
      <c r="O383" s="256"/>
      <c r="P383" s="254"/>
      <c r="Q383" s="212">
        <v>5.3499999999999999E-2</v>
      </c>
    </row>
    <row r="384" spans="1:17" hidden="1" outlineLevel="1" collapsed="1" x14ac:dyDescent="0.25">
      <c r="A384" s="209"/>
      <c r="B384" s="209"/>
      <c r="C384" s="209"/>
      <c r="D384" s="253">
        <v>140328072</v>
      </c>
      <c r="E384" s="254"/>
      <c r="F384" s="254"/>
      <c r="G384" s="254"/>
      <c r="H384" s="254"/>
      <c r="I384" s="255">
        <v>0.20399999999999999</v>
      </c>
      <c r="J384" s="254"/>
      <c r="K384" s="254"/>
      <c r="L384" s="256"/>
      <c r="M384" s="254"/>
      <c r="N384" s="254"/>
      <c r="O384" s="256"/>
      <c r="P384" s="254"/>
      <c r="Q384" s="212">
        <v>0.20399999999999999</v>
      </c>
    </row>
    <row r="385" spans="1:17" hidden="1" outlineLevel="1" collapsed="1" x14ac:dyDescent="0.25">
      <c r="A385" s="209"/>
      <c r="B385" s="209"/>
      <c r="C385" s="209"/>
      <c r="D385" s="253">
        <v>140328073</v>
      </c>
      <c r="E385" s="254"/>
      <c r="F385" s="254"/>
      <c r="G385" s="254"/>
      <c r="H385" s="254"/>
      <c r="I385" s="255">
        <v>0.26350000000000001</v>
      </c>
      <c r="J385" s="254"/>
      <c r="K385" s="254"/>
      <c r="L385" s="256"/>
      <c r="M385" s="254"/>
      <c r="N385" s="254"/>
      <c r="O385" s="256"/>
      <c r="P385" s="254"/>
      <c r="Q385" s="212">
        <v>0.26350000000000001</v>
      </c>
    </row>
    <row r="386" spans="1:17" hidden="1" outlineLevel="1" collapsed="1" x14ac:dyDescent="0.25">
      <c r="A386" s="209"/>
      <c r="B386" s="209"/>
      <c r="C386" s="209"/>
      <c r="D386" s="253">
        <v>140328074</v>
      </c>
      <c r="E386" s="254"/>
      <c r="F386" s="254"/>
      <c r="G386" s="254"/>
      <c r="H386" s="254"/>
      <c r="I386" s="255">
        <v>0.1555</v>
      </c>
      <c r="J386" s="254"/>
      <c r="K386" s="254"/>
      <c r="L386" s="256"/>
      <c r="M386" s="254"/>
      <c r="N386" s="254"/>
      <c r="O386" s="256"/>
      <c r="P386" s="254"/>
      <c r="Q386" s="212">
        <v>0.1555</v>
      </c>
    </row>
    <row r="387" spans="1:17" hidden="1" outlineLevel="1" collapsed="1" x14ac:dyDescent="0.25">
      <c r="A387" s="209"/>
      <c r="B387" s="209"/>
      <c r="C387" s="209"/>
      <c r="D387" s="253">
        <v>140328076</v>
      </c>
      <c r="E387" s="254"/>
      <c r="F387" s="254"/>
      <c r="G387" s="254"/>
      <c r="H387" s="254"/>
      <c r="I387" s="255">
        <v>0.34849999999999998</v>
      </c>
      <c r="J387" s="254"/>
      <c r="K387" s="254"/>
      <c r="L387" s="256"/>
      <c r="M387" s="254"/>
      <c r="N387" s="254"/>
      <c r="O387" s="256"/>
      <c r="P387" s="254"/>
      <c r="Q387" s="212">
        <v>0.34849999999999998</v>
      </c>
    </row>
    <row r="388" spans="1:17" hidden="1" outlineLevel="1" collapsed="1" x14ac:dyDescent="0.25">
      <c r="A388" s="209"/>
      <c r="B388" s="209"/>
      <c r="C388" s="209"/>
      <c r="D388" s="253">
        <v>140328077</v>
      </c>
      <c r="E388" s="254"/>
      <c r="F388" s="254"/>
      <c r="G388" s="254"/>
      <c r="H388" s="254"/>
      <c r="I388" s="255">
        <v>0.1555</v>
      </c>
      <c r="J388" s="254"/>
      <c r="K388" s="254"/>
      <c r="L388" s="256"/>
      <c r="M388" s="254"/>
      <c r="N388" s="254"/>
      <c r="O388" s="256"/>
      <c r="P388" s="254"/>
      <c r="Q388" s="212">
        <v>0.1555</v>
      </c>
    </row>
    <row r="389" spans="1:17" hidden="1" outlineLevel="1" collapsed="1" x14ac:dyDescent="0.25">
      <c r="A389" s="209"/>
      <c r="B389" s="209"/>
      <c r="C389" s="209"/>
      <c r="D389" s="253">
        <v>140328078</v>
      </c>
      <c r="E389" s="254"/>
      <c r="F389" s="254"/>
      <c r="G389" s="254"/>
      <c r="H389" s="254"/>
      <c r="I389" s="255">
        <v>0.1555</v>
      </c>
      <c r="J389" s="254"/>
      <c r="K389" s="254"/>
      <c r="L389" s="256"/>
      <c r="M389" s="254"/>
      <c r="N389" s="254"/>
      <c r="O389" s="256"/>
      <c r="P389" s="254"/>
      <c r="Q389" s="212">
        <v>0.1555</v>
      </c>
    </row>
    <row r="390" spans="1:17" hidden="1" outlineLevel="1" collapsed="1" x14ac:dyDescent="0.25">
      <c r="A390" s="209"/>
      <c r="B390" s="209"/>
      <c r="C390" s="209"/>
      <c r="D390" s="253">
        <v>140328079</v>
      </c>
      <c r="E390" s="254"/>
      <c r="F390" s="254"/>
      <c r="G390" s="254"/>
      <c r="H390" s="254"/>
      <c r="I390" s="255">
        <v>5.3499999999999999E-2</v>
      </c>
      <c r="J390" s="254"/>
      <c r="K390" s="254"/>
      <c r="L390" s="256"/>
      <c r="M390" s="254"/>
      <c r="N390" s="254"/>
      <c r="O390" s="256"/>
      <c r="P390" s="254"/>
      <c r="Q390" s="212">
        <v>5.3499999999999999E-2</v>
      </c>
    </row>
    <row r="391" spans="1:17" hidden="1" outlineLevel="1" collapsed="1" x14ac:dyDescent="0.25">
      <c r="A391" s="209"/>
      <c r="B391" s="209"/>
      <c r="C391" s="209"/>
      <c r="D391" s="253">
        <v>140328080</v>
      </c>
      <c r="E391" s="254"/>
      <c r="F391" s="254"/>
      <c r="G391" s="254"/>
      <c r="H391" s="254"/>
      <c r="I391" s="255">
        <v>0.1555</v>
      </c>
      <c r="J391" s="254"/>
      <c r="K391" s="254"/>
      <c r="L391" s="256"/>
      <c r="M391" s="254"/>
      <c r="N391" s="254"/>
      <c r="O391" s="256"/>
      <c r="P391" s="254"/>
      <c r="Q391" s="212">
        <v>0.1555</v>
      </c>
    </row>
    <row r="392" spans="1:17" hidden="1" outlineLevel="1" collapsed="1" x14ac:dyDescent="0.25">
      <c r="A392" s="209"/>
      <c r="B392" s="209"/>
      <c r="C392" s="209"/>
      <c r="D392" s="253">
        <v>140328082</v>
      </c>
      <c r="E392" s="254"/>
      <c r="F392" s="254"/>
      <c r="G392" s="254"/>
      <c r="H392" s="254"/>
      <c r="I392" s="255">
        <v>5.3499999999999999E-2</v>
      </c>
      <c r="J392" s="254"/>
      <c r="K392" s="254"/>
      <c r="L392" s="256"/>
      <c r="M392" s="254"/>
      <c r="N392" s="254"/>
      <c r="O392" s="256"/>
      <c r="P392" s="254"/>
      <c r="Q392" s="212">
        <v>5.3499999999999999E-2</v>
      </c>
    </row>
    <row r="393" spans="1:17" hidden="1" outlineLevel="1" collapsed="1" x14ac:dyDescent="0.25">
      <c r="A393" s="209"/>
      <c r="B393" s="209"/>
      <c r="C393" s="209"/>
      <c r="D393" s="253">
        <v>140328083</v>
      </c>
      <c r="E393" s="254"/>
      <c r="F393" s="254"/>
      <c r="G393" s="254"/>
      <c r="H393" s="254"/>
      <c r="I393" s="255">
        <v>0.30599999999999999</v>
      </c>
      <c r="J393" s="254"/>
      <c r="K393" s="254"/>
      <c r="L393" s="256"/>
      <c r="M393" s="254"/>
      <c r="N393" s="254"/>
      <c r="O393" s="256"/>
      <c r="P393" s="254"/>
      <c r="Q393" s="212">
        <v>0.30599999999999999</v>
      </c>
    </row>
    <row r="394" spans="1:17" hidden="1" outlineLevel="1" collapsed="1" x14ac:dyDescent="0.25">
      <c r="A394" s="209"/>
      <c r="B394" s="209"/>
      <c r="C394" s="209"/>
      <c r="D394" s="253">
        <v>140328085</v>
      </c>
      <c r="E394" s="254"/>
      <c r="F394" s="254"/>
      <c r="G394" s="254"/>
      <c r="H394" s="254"/>
      <c r="I394" s="255">
        <v>5.3499999999999999E-2</v>
      </c>
      <c r="J394" s="254"/>
      <c r="K394" s="254"/>
      <c r="L394" s="256"/>
      <c r="M394" s="254"/>
      <c r="N394" s="254"/>
      <c r="O394" s="256"/>
      <c r="P394" s="254"/>
      <c r="Q394" s="212">
        <v>5.3499999999999999E-2</v>
      </c>
    </row>
    <row r="395" spans="1:17" hidden="1" outlineLevel="1" collapsed="1" x14ac:dyDescent="0.25">
      <c r="A395" s="209"/>
      <c r="B395" s="209"/>
      <c r="C395" s="209"/>
      <c r="D395" s="253">
        <v>140328086</v>
      </c>
      <c r="E395" s="254"/>
      <c r="F395" s="254"/>
      <c r="G395" s="254"/>
      <c r="H395" s="254"/>
      <c r="I395" s="255">
        <v>0.1555</v>
      </c>
      <c r="J395" s="254"/>
      <c r="K395" s="254"/>
      <c r="L395" s="256"/>
      <c r="M395" s="254"/>
      <c r="N395" s="254"/>
      <c r="O395" s="256"/>
      <c r="P395" s="254"/>
      <c r="Q395" s="212">
        <v>0.1555</v>
      </c>
    </row>
    <row r="396" spans="1:17" hidden="1" outlineLevel="1" collapsed="1" x14ac:dyDescent="0.25">
      <c r="A396" s="209"/>
      <c r="B396" s="209"/>
      <c r="C396" s="209"/>
      <c r="D396" s="253">
        <v>140328088</v>
      </c>
      <c r="E396" s="254"/>
      <c r="F396" s="254"/>
      <c r="G396" s="254"/>
      <c r="H396" s="254"/>
      <c r="I396" s="255">
        <v>0.39950000000000002</v>
      </c>
      <c r="J396" s="254"/>
      <c r="K396" s="254"/>
      <c r="L396" s="256"/>
      <c r="M396" s="254"/>
      <c r="N396" s="254"/>
      <c r="O396" s="256"/>
      <c r="P396" s="254"/>
      <c r="Q396" s="212">
        <v>0.39950000000000002</v>
      </c>
    </row>
    <row r="397" spans="1:17" hidden="1" outlineLevel="1" collapsed="1" x14ac:dyDescent="0.25">
      <c r="A397" s="209"/>
      <c r="B397" s="209"/>
      <c r="C397" s="209"/>
      <c r="D397" s="253">
        <v>140328089</v>
      </c>
      <c r="E397" s="254"/>
      <c r="F397" s="254"/>
      <c r="G397" s="254"/>
      <c r="H397" s="254"/>
      <c r="I397" s="255">
        <v>5.3499999999999999E-2</v>
      </c>
      <c r="J397" s="254"/>
      <c r="K397" s="254"/>
      <c r="L397" s="256"/>
      <c r="M397" s="254"/>
      <c r="N397" s="254"/>
      <c r="O397" s="256"/>
      <c r="P397" s="254"/>
      <c r="Q397" s="212">
        <v>5.3499999999999999E-2</v>
      </c>
    </row>
    <row r="398" spans="1:17" hidden="1" outlineLevel="1" collapsed="1" x14ac:dyDescent="0.25">
      <c r="A398" s="209"/>
      <c r="B398" s="209"/>
      <c r="C398" s="209"/>
      <c r="D398" s="253">
        <v>140328090</v>
      </c>
      <c r="E398" s="254"/>
      <c r="F398" s="254"/>
      <c r="G398" s="254"/>
      <c r="H398" s="254"/>
      <c r="I398" s="255">
        <v>5.3499999999999999E-2</v>
      </c>
      <c r="J398" s="254"/>
      <c r="K398" s="254"/>
      <c r="L398" s="256"/>
      <c r="M398" s="254"/>
      <c r="N398" s="254"/>
      <c r="O398" s="256"/>
      <c r="P398" s="254"/>
      <c r="Q398" s="212">
        <v>5.3499999999999999E-2</v>
      </c>
    </row>
    <row r="399" spans="1:17" hidden="1" outlineLevel="1" collapsed="1" x14ac:dyDescent="0.25">
      <c r="A399" s="209"/>
      <c r="B399" s="209"/>
      <c r="C399" s="209"/>
      <c r="D399" s="253">
        <v>140328091</v>
      </c>
      <c r="E399" s="254"/>
      <c r="F399" s="254"/>
      <c r="G399" s="254"/>
      <c r="H399" s="254"/>
      <c r="I399" s="255">
        <v>0.1555</v>
      </c>
      <c r="J399" s="254"/>
      <c r="K399" s="254"/>
      <c r="L399" s="256"/>
      <c r="M399" s="254"/>
      <c r="N399" s="254"/>
      <c r="O399" s="256"/>
      <c r="P399" s="254"/>
      <c r="Q399" s="212">
        <v>0.1555</v>
      </c>
    </row>
    <row r="400" spans="1:17" hidden="1" outlineLevel="1" collapsed="1" x14ac:dyDescent="0.25">
      <c r="A400" s="209"/>
      <c r="B400" s="209"/>
      <c r="C400" s="209"/>
      <c r="D400" s="253">
        <v>140328092</v>
      </c>
      <c r="E400" s="254"/>
      <c r="F400" s="254"/>
      <c r="G400" s="254"/>
      <c r="H400" s="254"/>
      <c r="I400" s="255">
        <v>0.1555</v>
      </c>
      <c r="J400" s="254"/>
      <c r="K400" s="254"/>
      <c r="L400" s="256"/>
      <c r="M400" s="254"/>
      <c r="N400" s="254"/>
      <c r="O400" s="256"/>
      <c r="P400" s="254"/>
      <c r="Q400" s="212">
        <v>0.1555</v>
      </c>
    </row>
    <row r="401" spans="1:17" hidden="1" outlineLevel="1" collapsed="1" x14ac:dyDescent="0.25">
      <c r="A401" s="209"/>
      <c r="B401" s="209"/>
      <c r="C401" s="209"/>
      <c r="D401" s="253">
        <v>140328094</v>
      </c>
      <c r="E401" s="254"/>
      <c r="F401" s="254"/>
      <c r="G401" s="254"/>
      <c r="H401" s="254"/>
      <c r="I401" s="255">
        <v>0.1555</v>
      </c>
      <c r="J401" s="254"/>
      <c r="K401" s="254"/>
      <c r="L401" s="256"/>
      <c r="M401" s="254"/>
      <c r="N401" s="254"/>
      <c r="O401" s="256"/>
      <c r="P401" s="254"/>
      <c r="Q401" s="212">
        <v>0.1555</v>
      </c>
    </row>
    <row r="402" spans="1:17" hidden="1" outlineLevel="1" collapsed="1" x14ac:dyDescent="0.25">
      <c r="A402" s="209"/>
      <c r="B402" s="209"/>
      <c r="C402" s="209"/>
      <c r="D402" s="253">
        <v>140328097</v>
      </c>
      <c r="E402" s="254"/>
      <c r="F402" s="254"/>
      <c r="G402" s="254"/>
      <c r="H402" s="254"/>
      <c r="I402" s="255">
        <v>5.3499999999999999E-2</v>
      </c>
      <c r="J402" s="254"/>
      <c r="K402" s="254"/>
      <c r="L402" s="256"/>
      <c r="M402" s="254"/>
      <c r="N402" s="254"/>
      <c r="O402" s="256"/>
      <c r="P402" s="254"/>
      <c r="Q402" s="212">
        <v>5.3499999999999999E-2</v>
      </c>
    </row>
    <row r="403" spans="1:17" hidden="1" outlineLevel="1" collapsed="1" x14ac:dyDescent="0.25">
      <c r="A403" s="209"/>
      <c r="B403" s="209"/>
      <c r="C403" s="209"/>
      <c r="D403" s="253">
        <v>140328098</v>
      </c>
      <c r="E403" s="254"/>
      <c r="F403" s="254"/>
      <c r="G403" s="254"/>
      <c r="H403" s="254"/>
      <c r="I403" s="255">
        <v>0.68</v>
      </c>
      <c r="J403" s="254"/>
      <c r="K403" s="254"/>
      <c r="L403" s="256"/>
      <c r="M403" s="254"/>
      <c r="N403" s="254"/>
      <c r="O403" s="256"/>
      <c r="P403" s="254"/>
      <c r="Q403" s="212">
        <v>0.68</v>
      </c>
    </row>
    <row r="404" spans="1:17" hidden="1" outlineLevel="1" collapsed="1" x14ac:dyDescent="0.25">
      <c r="A404" s="209"/>
      <c r="B404" s="209"/>
      <c r="C404" s="209"/>
      <c r="D404" s="253">
        <v>140328099</v>
      </c>
      <c r="E404" s="254"/>
      <c r="F404" s="254"/>
      <c r="G404" s="254"/>
      <c r="H404" s="254"/>
      <c r="I404" s="255">
        <v>0.1555</v>
      </c>
      <c r="J404" s="254"/>
      <c r="K404" s="254"/>
      <c r="L404" s="256"/>
      <c r="M404" s="254"/>
      <c r="N404" s="254"/>
      <c r="O404" s="256"/>
      <c r="P404" s="254"/>
      <c r="Q404" s="212">
        <v>0.1555</v>
      </c>
    </row>
    <row r="405" spans="1:17" hidden="1" outlineLevel="1" collapsed="1" x14ac:dyDescent="0.25">
      <c r="A405" s="209"/>
      <c r="B405" s="209"/>
      <c r="C405" s="209"/>
      <c r="D405" s="253">
        <v>140328100</v>
      </c>
      <c r="E405" s="254"/>
      <c r="F405" s="254"/>
      <c r="G405" s="254"/>
      <c r="H405" s="254"/>
      <c r="I405" s="255">
        <v>0.1555</v>
      </c>
      <c r="J405" s="254"/>
      <c r="K405" s="254"/>
      <c r="L405" s="256"/>
      <c r="M405" s="254"/>
      <c r="N405" s="254"/>
      <c r="O405" s="256"/>
      <c r="P405" s="254"/>
      <c r="Q405" s="212">
        <v>0.1555</v>
      </c>
    </row>
    <row r="406" spans="1:17" hidden="1" outlineLevel="1" collapsed="1" x14ac:dyDescent="0.25">
      <c r="A406" s="209"/>
      <c r="B406" s="209"/>
      <c r="C406" s="209"/>
      <c r="D406" s="253">
        <v>140328101</v>
      </c>
      <c r="E406" s="254"/>
      <c r="F406" s="254"/>
      <c r="G406" s="254"/>
      <c r="H406" s="254"/>
      <c r="I406" s="255">
        <v>0.1555</v>
      </c>
      <c r="J406" s="254"/>
      <c r="K406" s="254"/>
      <c r="L406" s="256"/>
      <c r="M406" s="254"/>
      <c r="N406" s="254"/>
      <c r="O406" s="256"/>
      <c r="P406" s="254"/>
      <c r="Q406" s="212">
        <v>0.1555</v>
      </c>
    </row>
    <row r="407" spans="1:17" hidden="1" outlineLevel="1" collapsed="1" x14ac:dyDescent="0.25">
      <c r="A407" s="209"/>
      <c r="B407" s="209"/>
      <c r="C407" s="209"/>
      <c r="D407" s="253">
        <v>140328102</v>
      </c>
      <c r="E407" s="254"/>
      <c r="F407" s="254"/>
      <c r="G407" s="254"/>
      <c r="H407" s="254"/>
      <c r="I407" s="255">
        <v>5.3499999999999999E-2</v>
      </c>
      <c r="J407" s="254"/>
      <c r="K407" s="254"/>
      <c r="L407" s="256"/>
      <c r="M407" s="254"/>
      <c r="N407" s="254"/>
      <c r="O407" s="256"/>
      <c r="P407" s="254"/>
      <c r="Q407" s="212">
        <v>5.3499999999999999E-2</v>
      </c>
    </row>
    <row r="408" spans="1:17" hidden="1" outlineLevel="1" collapsed="1" x14ac:dyDescent="0.25">
      <c r="A408" s="209"/>
      <c r="B408" s="209"/>
      <c r="C408" s="209"/>
      <c r="D408" s="253">
        <v>140328103</v>
      </c>
      <c r="E408" s="254"/>
      <c r="F408" s="254"/>
      <c r="G408" s="254"/>
      <c r="H408" s="254"/>
      <c r="I408" s="255">
        <v>0.1555</v>
      </c>
      <c r="J408" s="254"/>
      <c r="K408" s="254"/>
      <c r="L408" s="256"/>
      <c r="M408" s="254"/>
      <c r="N408" s="254"/>
      <c r="O408" s="256"/>
      <c r="P408" s="254"/>
      <c r="Q408" s="212">
        <v>0.1555</v>
      </c>
    </row>
    <row r="409" spans="1:17" hidden="1" outlineLevel="1" collapsed="1" x14ac:dyDescent="0.25">
      <c r="A409" s="209"/>
      <c r="B409" s="209"/>
      <c r="C409" s="209"/>
      <c r="D409" s="253">
        <v>140328104</v>
      </c>
      <c r="E409" s="254"/>
      <c r="F409" s="254"/>
      <c r="G409" s="254"/>
      <c r="H409" s="254"/>
      <c r="I409" s="255">
        <v>5.3499999999999999E-2</v>
      </c>
      <c r="J409" s="254"/>
      <c r="K409" s="254"/>
      <c r="L409" s="256"/>
      <c r="M409" s="254"/>
      <c r="N409" s="254"/>
      <c r="O409" s="256"/>
      <c r="P409" s="254"/>
      <c r="Q409" s="212">
        <v>5.3499999999999999E-2</v>
      </c>
    </row>
    <row r="410" spans="1:17" hidden="1" outlineLevel="1" collapsed="1" x14ac:dyDescent="0.25">
      <c r="A410" s="209"/>
      <c r="B410" s="209"/>
      <c r="C410" s="209"/>
      <c r="D410" s="253">
        <v>140328105</v>
      </c>
      <c r="E410" s="254"/>
      <c r="F410" s="254"/>
      <c r="G410" s="254"/>
      <c r="H410" s="254"/>
      <c r="I410" s="255">
        <v>5.3499999999999999E-2</v>
      </c>
      <c r="J410" s="254"/>
      <c r="K410" s="254"/>
      <c r="L410" s="256"/>
      <c r="M410" s="254"/>
      <c r="N410" s="254"/>
      <c r="O410" s="256"/>
      <c r="P410" s="254"/>
      <c r="Q410" s="212">
        <v>5.3499999999999999E-2</v>
      </c>
    </row>
    <row r="411" spans="1:17" hidden="1" outlineLevel="1" collapsed="1" x14ac:dyDescent="0.25">
      <c r="A411" s="209"/>
      <c r="B411" s="209"/>
      <c r="C411" s="209"/>
      <c r="D411" s="253">
        <v>140328106</v>
      </c>
      <c r="E411" s="254"/>
      <c r="F411" s="254"/>
      <c r="G411" s="254"/>
      <c r="H411" s="254"/>
      <c r="I411" s="255">
        <v>5.9499999999999997E-2</v>
      </c>
      <c r="J411" s="254"/>
      <c r="K411" s="254"/>
      <c r="L411" s="256"/>
      <c r="M411" s="254"/>
      <c r="N411" s="254"/>
      <c r="O411" s="256"/>
      <c r="P411" s="254"/>
      <c r="Q411" s="212">
        <v>5.9499999999999997E-2</v>
      </c>
    </row>
    <row r="412" spans="1:17" hidden="1" outlineLevel="1" collapsed="1" x14ac:dyDescent="0.25">
      <c r="A412" s="209"/>
      <c r="B412" s="209"/>
      <c r="C412" s="209"/>
      <c r="D412" s="253">
        <v>140328107</v>
      </c>
      <c r="E412" s="254"/>
      <c r="F412" s="254"/>
      <c r="G412" s="254"/>
      <c r="H412" s="254"/>
      <c r="I412" s="255">
        <v>0.26350000000000001</v>
      </c>
      <c r="J412" s="254"/>
      <c r="K412" s="254"/>
      <c r="L412" s="256"/>
      <c r="M412" s="254"/>
      <c r="N412" s="254"/>
      <c r="O412" s="256"/>
      <c r="P412" s="254"/>
      <c r="Q412" s="212">
        <v>0.26350000000000001</v>
      </c>
    </row>
    <row r="413" spans="1:17" hidden="1" outlineLevel="1" collapsed="1" x14ac:dyDescent="0.25">
      <c r="A413" s="209"/>
      <c r="B413" s="209"/>
      <c r="C413" s="209"/>
      <c r="D413" s="253">
        <v>140328108</v>
      </c>
      <c r="E413" s="254"/>
      <c r="F413" s="254"/>
      <c r="G413" s="254"/>
      <c r="H413" s="254"/>
      <c r="I413" s="255">
        <v>5.3499999999999999E-2</v>
      </c>
      <c r="J413" s="254"/>
      <c r="K413" s="254"/>
      <c r="L413" s="256"/>
      <c r="M413" s="254"/>
      <c r="N413" s="254"/>
      <c r="O413" s="256"/>
      <c r="P413" s="254"/>
      <c r="Q413" s="212">
        <v>5.3499999999999999E-2</v>
      </c>
    </row>
    <row r="414" spans="1:17" hidden="1" outlineLevel="1" collapsed="1" x14ac:dyDescent="0.25">
      <c r="A414" s="209"/>
      <c r="B414" s="209"/>
      <c r="C414" s="209"/>
      <c r="D414" s="253">
        <v>140328109</v>
      </c>
      <c r="E414" s="254"/>
      <c r="F414" s="254"/>
      <c r="G414" s="254"/>
      <c r="H414" s="254"/>
      <c r="I414" s="255">
        <v>0.1555</v>
      </c>
      <c r="J414" s="254"/>
      <c r="K414" s="254"/>
      <c r="L414" s="256"/>
      <c r="M414" s="254"/>
      <c r="N414" s="254"/>
      <c r="O414" s="256"/>
      <c r="P414" s="254"/>
      <c r="Q414" s="212">
        <v>0.1555</v>
      </c>
    </row>
    <row r="415" spans="1:17" hidden="1" outlineLevel="1" collapsed="1" x14ac:dyDescent="0.25">
      <c r="A415" s="209"/>
      <c r="B415" s="209"/>
      <c r="C415" s="209"/>
      <c r="D415" s="253">
        <v>140328110</v>
      </c>
      <c r="E415" s="254"/>
      <c r="F415" s="254"/>
      <c r="G415" s="254"/>
      <c r="H415" s="254"/>
      <c r="I415" s="255">
        <v>0.1555</v>
      </c>
      <c r="J415" s="254"/>
      <c r="K415" s="254"/>
      <c r="L415" s="256"/>
      <c r="M415" s="254"/>
      <c r="N415" s="254"/>
      <c r="O415" s="256"/>
      <c r="P415" s="254"/>
      <c r="Q415" s="212">
        <v>0.1555</v>
      </c>
    </row>
    <row r="416" spans="1:17" hidden="1" outlineLevel="1" collapsed="1" x14ac:dyDescent="0.25">
      <c r="A416" s="209"/>
      <c r="B416" s="209"/>
      <c r="C416" s="209"/>
      <c r="D416" s="253">
        <v>140328111</v>
      </c>
      <c r="E416" s="254"/>
      <c r="F416" s="254"/>
      <c r="G416" s="254"/>
      <c r="H416" s="254"/>
      <c r="I416" s="255">
        <v>0.1555</v>
      </c>
      <c r="J416" s="254"/>
      <c r="K416" s="254"/>
      <c r="L416" s="256"/>
      <c r="M416" s="254"/>
      <c r="N416" s="254"/>
      <c r="O416" s="256"/>
      <c r="P416" s="254"/>
      <c r="Q416" s="212">
        <v>0.1555</v>
      </c>
    </row>
    <row r="417" spans="1:17" hidden="1" outlineLevel="1" collapsed="1" x14ac:dyDescent="0.25">
      <c r="A417" s="209"/>
      <c r="B417" s="209"/>
      <c r="C417" s="209"/>
      <c r="D417" s="253">
        <v>140328112</v>
      </c>
      <c r="E417" s="254"/>
      <c r="F417" s="254"/>
      <c r="G417" s="254"/>
      <c r="H417" s="254"/>
      <c r="I417" s="255">
        <v>0.1555</v>
      </c>
      <c r="J417" s="254"/>
      <c r="K417" s="254"/>
      <c r="L417" s="256"/>
      <c r="M417" s="254"/>
      <c r="N417" s="254"/>
      <c r="O417" s="256"/>
      <c r="P417" s="254"/>
      <c r="Q417" s="212">
        <v>0.1555</v>
      </c>
    </row>
    <row r="418" spans="1:17" hidden="1" outlineLevel="1" collapsed="1" x14ac:dyDescent="0.25">
      <c r="A418" s="209"/>
      <c r="B418" s="209"/>
      <c r="C418" s="209"/>
      <c r="D418" s="253">
        <v>140328113</v>
      </c>
      <c r="E418" s="254"/>
      <c r="F418" s="254"/>
      <c r="G418" s="254"/>
      <c r="H418" s="254"/>
      <c r="I418" s="255">
        <v>0.30599999999999999</v>
      </c>
      <c r="J418" s="254"/>
      <c r="K418" s="254"/>
      <c r="L418" s="256"/>
      <c r="M418" s="254"/>
      <c r="N418" s="254"/>
      <c r="O418" s="256"/>
      <c r="P418" s="254"/>
      <c r="Q418" s="212">
        <v>0.30599999999999999</v>
      </c>
    </row>
    <row r="419" spans="1:17" hidden="1" outlineLevel="1" collapsed="1" x14ac:dyDescent="0.25">
      <c r="A419" s="209"/>
      <c r="B419" s="209"/>
      <c r="C419" s="209"/>
      <c r="D419" s="253">
        <v>140328114</v>
      </c>
      <c r="E419" s="254"/>
      <c r="F419" s="254"/>
      <c r="G419" s="254"/>
      <c r="H419" s="254"/>
      <c r="I419" s="255">
        <v>0.17849999999999999</v>
      </c>
      <c r="J419" s="254"/>
      <c r="K419" s="254"/>
      <c r="L419" s="256"/>
      <c r="M419" s="254"/>
      <c r="N419" s="254"/>
      <c r="O419" s="256"/>
      <c r="P419" s="254"/>
      <c r="Q419" s="212">
        <v>0.17849999999999999</v>
      </c>
    </row>
    <row r="420" spans="1:17" hidden="1" outlineLevel="1" collapsed="1" x14ac:dyDescent="0.25">
      <c r="A420" s="209"/>
      <c r="B420" s="209"/>
      <c r="C420" s="209"/>
      <c r="D420" s="253">
        <v>140328115</v>
      </c>
      <c r="E420" s="254"/>
      <c r="F420" s="254"/>
      <c r="G420" s="254"/>
      <c r="H420" s="254"/>
      <c r="I420" s="255">
        <v>5.3499999999999999E-2</v>
      </c>
      <c r="J420" s="254"/>
      <c r="K420" s="254"/>
      <c r="L420" s="256"/>
      <c r="M420" s="254"/>
      <c r="N420" s="254"/>
      <c r="O420" s="256"/>
      <c r="P420" s="254"/>
      <c r="Q420" s="212">
        <v>5.3499999999999999E-2</v>
      </c>
    </row>
    <row r="421" spans="1:17" hidden="1" outlineLevel="1" collapsed="1" x14ac:dyDescent="0.25">
      <c r="A421" s="209"/>
      <c r="B421" s="209"/>
      <c r="C421" s="209"/>
      <c r="D421" s="253">
        <v>140328116</v>
      </c>
      <c r="E421" s="254"/>
      <c r="F421" s="254"/>
      <c r="G421" s="254"/>
      <c r="H421" s="254"/>
      <c r="I421" s="255">
        <v>5.3499999999999999E-2</v>
      </c>
      <c r="J421" s="254"/>
      <c r="K421" s="254"/>
      <c r="L421" s="256"/>
      <c r="M421" s="254"/>
      <c r="N421" s="254"/>
      <c r="O421" s="256"/>
      <c r="P421" s="254"/>
      <c r="Q421" s="212">
        <v>5.3499999999999999E-2</v>
      </c>
    </row>
    <row r="422" spans="1:17" hidden="1" outlineLevel="1" collapsed="1" x14ac:dyDescent="0.25">
      <c r="A422" s="209"/>
      <c r="B422" s="209"/>
      <c r="C422" s="209"/>
      <c r="D422" s="253">
        <v>140328117</v>
      </c>
      <c r="E422" s="254"/>
      <c r="F422" s="254"/>
      <c r="G422" s="254"/>
      <c r="H422" s="254"/>
      <c r="I422" s="255">
        <v>5.3499999999999999E-2</v>
      </c>
      <c r="J422" s="254"/>
      <c r="K422" s="254"/>
      <c r="L422" s="256"/>
      <c r="M422" s="254"/>
      <c r="N422" s="254"/>
      <c r="O422" s="256"/>
      <c r="P422" s="254"/>
      <c r="Q422" s="212">
        <v>5.3499999999999999E-2</v>
      </c>
    </row>
    <row r="423" spans="1:17" hidden="1" outlineLevel="1" collapsed="1" x14ac:dyDescent="0.25">
      <c r="A423" s="209"/>
      <c r="B423" s="209"/>
      <c r="C423" s="209"/>
      <c r="D423" s="253">
        <v>140328118</v>
      </c>
      <c r="E423" s="254"/>
      <c r="F423" s="254"/>
      <c r="G423" s="254"/>
      <c r="H423" s="254"/>
      <c r="I423" s="255">
        <v>0.1555</v>
      </c>
      <c r="J423" s="254"/>
      <c r="K423" s="254"/>
      <c r="L423" s="256"/>
      <c r="M423" s="254"/>
      <c r="N423" s="254"/>
      <c r="O423" s="256"/>
      <c r="P423" s="254"/>
      <c r="Q423" s="212">
        <v>0.1555</v>
      </c>
    </row>
    <row r="424" spans="1:17" hidden="1" outlineLevel="1" collapsed="1" x14ac:dyDescent="0.25">
      <c r="A424" s="209"/>
      <c r="B424" s="209"/>
      <c r="C424" s="209"/>
      <c r="D424" s="253">
        <v>140328119</v>
      </c>
      <c r="E424" s="254"/>
      <c r="F424" s="254"/>
      <c r="G424" s="254"/>
      <c r="H424" s="254"/>
      <c r="I424" s="255">
        <v>5.3499999999999999E-2</v>
      </c>
      <c r="J424" s="254"/>
      <c r="K424" s="254"/>
      <c r="L424" s="256"/>
      <c r="M424" s="254"/>
      <c r="N424" s="254"/>
      <c r="O424" s="256"/>
      <c r="P424" s="254"/>
      <c r="Q424" s="212">
        <v>5.3499999999999999E-2</v>
      </c>
    </row>
    <row r="425" spans="1:17" hidden="1" outlineLevel="1" collapsed="1" x14ac:dyDescent="0.25">
      <c r="A425" s="209"/>
      <c r="B425" s="209"/>
      <c r="C425" s="209"/>
      <c r="D425" s="253">
        <v>140328120</v>
      </c>
      <c r="E425" s="254"/>
      <c r="F425" s="254"/>
      <c r="G425" s="254"/>
      <c r="H425" s="254"/>
      <c r="I425" s="255">
        <v>5.3499999999999999E-2</v>
      </c>
      <c r="J425" s="254"/>
      <c r="K425" s="254"/>
      <c r="L425" s="256"/>
      <c r="M425" s="254"/>
      <c r="N425" s="254"/>
      <c r="O425" s="256"/>
      <c r="P425" s="254"/>
      <c r="Q425" s="212">
        <v>5.3499999999999999E-2</v>
      </c>
    </row>
    <row r="426" spans="1:17" hidden="1" outlineLevel="1" collapsed="1" x14ac:dyDescent="0.25">
      <c r="A426" s="209"/>
      <c r="B426" s="209"/>
      <c r="C426" s="209"/>
      <c r="D426" s="253">
        <v>140328121</v>
      </c>
      <c r="E426" s="254"/>
      <c r="F426" s="254"/>
      <c r="G426" s="254"/>
      <c r="H426" s="254"/>
      <c r="I426" s="255">
        <v>5.3499999999999999E-2</v>
      </c>
      <c r="J426" s="254"/>
      <c r="K426" s="254"/>
      <c r="L426" s="256"/>
      <c r="M426" s="254"/>
      <c r="N426" s="254"/>
      <c r="O426" s="256"/>
      <c r="P426" s="254"/>
      <c r="Q426" s="212">
        <v>5.3499999999999999E-2</v>
      </c>
    </row>
    <row r="427" spans="1:17" hidden="1" outlineLevel="1" collapsed="1" x14ac:dyDescent="0.25">
      <c r="A427" s="209"/>
      <c r="B427" s="209"/>
      <c r="C427" s="209"/>
      <c r="D427" s="253">
        <v>140328287</v>
      </c>
      <c r="E427" s="254"/>
      <c r="F427" s="254"/>
      <c r="G427" s="254"/>
      <c r="H427" s="254"/>
      <c r="I427" s="255">
        <v>5.3499999999999999E-2</v>
      </c>
      <c r="J427" s="254"/>
      <c r="K427" s="254"/>
      <c r="L427" s="256"/>
      <c r="M427" s="254"/>
      <c r="N427" s="254"/>
      <c r="O427" s="256"/>
      <c r="P427" s="254"/>
      <c r="Q427" s="212">
        <v>5.3499999999999999E-2</v>
      </c>
    </row>
    <row r="428" spans="1:17" hidden="1" outlineLevel="1" collapsed="1" x14ac:dyDescent="0.25">
      <c r="A428" s="209"/>
      <c r="B428" s="209"/>
      <c r="C428" s="209"/>
      <c r="D428" s="253">
        <v>140328288</v>
      </c>
      <c r="E428" s="254"/>
      <c r="F428" s="254"/>
      <c r="G428" s="254"/>
      <c r="H428" s="254"/>
      <c r="I428" s="255">
        <v>5.3499999999999999E-2</v>
      </c>
      <c r="J428" s="254"/>
      <c r="K428" s="254"/>
      <c r="L428" s="256"/>
      <c r="M428" s="254"/>
      <c r="N428" s="254"/>
      <c r="O428" s="256"/>
      <c r="P428" s="254"/>
      <c r="Q428" s="212">
        <v>5.3499999999999999E-2</v>
      </c>
    </row>
    <row r="429" spans="1:17" hidden="1" outlineLevel="1" collapsed="1" x14ac:dyDescent="0.25">
      <c r="A429" s="209"/>
      <c r="B429" s="209"/>
      <c r="C429" s="209"/>
      <c r="D429" s="253">
        <v>140328289</v>
      </c>
      <c r="E429" s="254"/>
      <c r="F429" s="254"/>
      <c r="G429" s="254"/>
      <c r="H429" s="254"/>
      <c r="I429" s="255">
        <v>0.30599999999999999</v>
      </c>
      <c r="J429" s="254"/>
      <c r="K429" s="254"/>
      <c r="L429" s="256"/>
      <c r="M429" s="254"/>
      <c r="N429" s="254"/>
      <c r="O429" s="256"/>
      <c r="P429" s="254"/>
      <c r="Q429" s="212">
        <v>0.30599999999999999</v>
      </c>
    </row>
    <row r="430" spans="1:17" hidden="1" outlineLevel="1" collapsed="1" x14ac:dyDescent="0.25">
      <c r="A430" s="209"/>
      <c r="B430" s="209"/>
      <c r="C430" s="209"/>
      <c r="D430" s="253">
        <v>140328290</v>
      </c>
      <c r="E430" s="254"/>
      <c r="F430" s="254"/>
      <c r="G430" s="254"/>
      <c r="H430" s="254"/>
      <c r="I430" s="255">
        <v>8.5000000000000006E-2</v>
      </c>
      <c r="J430" s="254"/>
      <c r="K430" s="254"/>
      <c r="L430" s="256"/>
      <c r="M430" s="254"/>
      <c r="N430" s="254"/>
      <c r="O430" s="256"/>
      <c r="P430" s="254"/>
      <c r="Q430" s="212">
        <v>8.5000000000000006E-2</v>
      </c>
    </row>
    <row r="431" spans="1:17" hidden="1" outlineLevel="1" collapsed="1" x14ac:dyDescent="0.25">
      <c r="A431" s="209"/>
      <c r="B431" s="209"/>
      <c r="C431" s="209"/>
      <c r="D431" s="253">
        <v>140328291</v>
      </c>
      <c r="E431" s="254"/>
      <c r="F431" s="254"/>
      <c r="G431" s="254"/>
      <c r="H431" s="254"/>
      <c r="I431" s="255">
        <v>0.1555</v>
      </c>
      <c r="J431" s="254"/>
      <c r="K431" s="254"/>
      <c r="L431" s="256"/>
      <c r="M431" s="254"/>
      <c r="N431" s="254"/>
      <c r="O431" s="256"/>
      <c r="P431" s="254"/>
      <c r="Q431" s="212">
        <v>0.1555</v>
      </c>
    </row>
    <row r="432" spans="1:17" hidden="1" outlineLevel="1" collapsed="1" x14ac:dyDescent="0.25">
      <c r="A432" s="209"/>
      <c r="B432" s="209"/>
      <c r="C432" s="209"/>
      <c r="D432" s="253">
        <v>140328292</v>
      </c>
      <c r="E432" s="254"/>
      <c r="F432" s="254"/>
      <c r="G432" s="254"/>
      <c r="H432" s="254"/>
      <c r="I432" s="255">
        <v>0.26350000000000001</v>
      </c>
      <c r="J432" s="254"/>
      <c r="K432" s="254"/>
      <c r="L432" s="256"/>
      <c r="M432" s="254"/>
      <c r="N432" s="254"/>
      <c r="O432" s="256"/>
      <c r="P432" s="254"/>
      <c r="Q432" s="212">
        <v>0.26350000000000001</v>
      </c>
    </row>
    <row r="433" spans="1:17" hidden="1" outlineLevel="1" collapsed="1" x14ac:dyDescent="0.25">
      <c r="A433" s="209"/>
      <c r="B433" s="209"/>
      <c r="C433" s="209"/>
      <c r="D433" s="253">
        <v>140328293</v>
      </c>
      <c r="E433" s="254"/>
      <c r="F433" s="254"/>
      <c r="G433" s="254"/>
      <c r="H433" s="254"/>
      <c r="I433" s="255">
        <v>0.1555</v>
      </c>
      <c r="J433" s="254"/>
      <c r="K433" s="254"/>
      <c r="L433" s="256"/>
      <c r="M433" s="254"/>
      <c r="N433" s="254"/>
      <c r="O433" s="256"/>
      <c r="P433" s="254"/>
      <c r="Q433" s="212">
        <v>0.1555</v>
      </c>
    </row>
    <row r="434" spans="1:17" hidden="1" outlineLevel="1" collapsed="1" x14ac:dyDescent="0.25">
      <c r="A434" s="209"/>
      <c r="B434" s="209"/>
      <c r="C434" s="209"/>
      <c r="D434" s="253">
        <v>140328294</v>
      </c>
      <c r="E434" s="254"/>
      <c r="F434" s="254"/>
      <c r="G434" s="254"/>
      <c r="H434" s="254"/>
      <c r="I434" s="255">
        <v>0.1555</v>
      </c>
      <c r="J434" s="254"/>
      <c r="K434" s="254"/>
      <c r="L434" s="256"/>
      <c r="M434" s="254"/>
      <c r="N434" s="254"/>
      <c r="O434" s="256"/>
      <c r="P434" s="254"/>
      <c r="Q434" s="212">
        <v>0.1555</v>
      </c>
    </row>
    <row r="435" spans="1:17" hidden="1" outlineLevel="1" collapsed="1" x14ac:dyDescent="0.25">
      <c r="A435" s="209"/>
      <c r="B435" s="209"/>
      <c r="C435" s="209"/>
      <c r="D435" s="253">
        <v>140328295</v>
      </c>
      <c r="E435" s="254"/>
      <c r="F435" s="254"/>
      <c r="G435" s="254"/>
      <c r="H435" s="254"/>
      <c r="I435" s="255">
        <v>0.1555</v>
      </c>
      <c r="J435" s="254"/>
      <c r="K435" s="254"/>
      <c r="L435" s="256"/>
      <c r="M435" s="254"/>
      <c r="N435" s="254"/>
      <c r="O435" s="256"/>
      <c r="P435" s="254"/>
      <c r="Q435" s="212">
        <v>0.1555</v>
      </c>
    </row>
    <row r="436" spans="1:17" hidden="1" outlineLevel="1" collapsed="1" x14ac:dyDescent="0.25">
      <c r="A436" s="209"/>
      <c r="B436" s="209"/>
      <c r="C436" s="209"/>
      <c r="D436" s="253">
        <v>140328296</v>
      </c>
      <c r="E436" s="254"/>
      <c r="F436" s="254"/>
      <c r="G436" s="254"/>
      <c r="H436" s="254"/>
      <c r="I436" s="255">
        <v>0.1555</v>
      </c>
      <c r="J436" s="254"/>
      <c r="K436" s="254"/>
      <c r="L436" s="256"/>
      <c r="M436" s="254"/>
      <c r="N436" s="254"/>
      <c r="O436" s="256"/>
      <c r="P436" s="254"/>
      <c r="Q436" s="212">
        <v>0.1555</v>
      </c>
    </row>
    <row r="437" spans="1:17" hidden="1" outlineLevel="1" collapsed="1" x14ac:dyDescent="0.25">
      <c r="A437" s="209"/>
      <c r="B437" s="209"/>
      <c r="C437" s="209"/>
      <c r="D437" s="253">
        <v>140328297</v>
      </c>
      <c r="E437" s="254"/>
      <c r="F437" s="254"/>
      <c r="G437" s="254"/>
      <c r="H437" s="254"/>
      <c r="I437" s="255">
        <v>5.3499999999999999E-2</v>
      </c>
      <c r="J437" s="254"/>
      <c r="K437" s="254"/>
      <c r="L437" s="256"/>
      <c r="M437" s="254"/>
      <c r="N437" s="254"/>
      <c r="O437" s="256"/>
      <c r="P437" s="254"/>
      <c r="Q437" s="212">
        <v>5.3499999999999999E-2</v>
      </c>
    </row>
    <row r="438" spans="1:17" hidden="1" outlineLevel="1" collapsed="1" x14ac:dyDescent="0.25">
      <c r="A438" s="209"/>
      <c r="B438" s="209"/>
      <c r="C438" s="209"/>
      <c r="D438" s="253">
        <v>140328298</v>
      </c>
      <c r="E438" s="254"/>
      <c r="F438" s="254"/>
      <c r="G438" s="254"/>
      <c r="H438" s="254"/>
      <c r="I438" s="255">
        <v>8.5000000000000006E-3</v>
      </c>
      <c r="J438" s="254"/>
      <c r="K438" s="254"/>
      <c r="L438" s="256"/>
      <c r="M438" s="254"/>
      <c r="N438" s="254"/>
      <c r="O438" s="256"/>
      <c r="P438" s="254"/>
      <c r="Q438" s="212">
        <v>8.5000000000000006E-3</v>
      </c>
    </row>
    <row r="439" spans="1:17" hidden="1" outlineLevel="1" collapsed="1" x14ac:dyDescent="0.25">
      <c r="A439" s="209"/>
      <c r="B439" s="209"/>
      <c r="C439" s="209"/>
      <c r="D439" s="253">
        <v>140328299</v>
      </c>
      <c r="E439" s="254"/>
      <c r="F439" s="254"/>
      <c r="G439" s="254"/>
      <c r="H439" s="254"/>
      <c r="I439" s="255">
        <v>5.3499999999999999E-2</v>
      </c>
      <c r="J439" s="254"/>
      <c r="K439" s="254"/>
      <c r="L439" s="256"/>
      <c r="M439" s="254"/>
      <c r="N439" s="254"/>
      <c r="O439" s="256"/>
      <c r="P439" s="254"/>
      <c r="Q439" s="212">
        <v>5.3499999999999999E-2</v>
      </c>
    </row>
    <row r="440" spans="1:17" hidden="1" outlineLevel="1" collapsed="1" x14ac:dyDescent="0.25">
      <c r="A440" s="209"/>
      <c r="B440" s="209"/>
      <c r="C440" s="209"/>
      <c r="D440" s="253">
        <v>140328301</v>
      </c>
      <c r="E440" s="254"/>
      <c r="F440" s="254"/>
      <c r="G440" s="254"/>
      <c r="H440" s="254"/>
      <c r="I440" s="255">
        <v>5.3499999999999999E-2</v>
      </c>
      <c r="J440" s="254"/>
      <c r="K440" s="254"/>
      <c r="L440" s="256"/>
      <c r="M440" s="254"/>
      <c r="N440" s="254"/>
      <c r="O440" s="256"/>
      <c r="P440" s="254"/>
      <c r="Q440" s="212">
        <v>5.3499999999999999E-2</v>
      </c>
    </row>
    <row r="441" spans="1:17" hidden="1" outlineLevel="1" collapsed="1" x14ac:dyDescent="0.25">
      <c r="A441" s="209"/>
      <c r="B441" s="209"/>
      <c r="C441" s="209"/>
      <c r="D441" s="253">
        <v>140328302</v>
      </c>
      <c r="E441" s="254"/>
      <c r="F441" s="254"/>
      <c r="G441" s="254"/>
      <c r="H441" s="254"/>
      <c r="I441" s="255">
        <v>0.1555</v>
      </c>
      <c r="J441" s="254"/>
      <c r="K441" s="254"/>
      <c r="L441" s="256"/>
      <c r="M441" s="254"/>
      <c r="N441" s="254"/>
      <c r="O441" s="256"/>
      <c r="P441" s="254"/>
      <c r="Q441" s="212">
        <v>0.1555</v>
      </c>
    </row>
    <row r="442" spans="1:17" hidden="1" outlineLevel="1" collapsed="1" x14ac:dyDescent="0.25">
      <c r="A442" s="209"/>
      <c r="B442" s="209"/>
      <c r="C442" s="209"/>
      <c r="D442" s="253">
        <v>140328303</v>
      </c>
      <c r="E442" s="254"/>
      <c r="F442" s="254"/>
      <c r="G442" s="254"/>
      <c r="H442" s="254"/>
      <c r="I442" s="255">
        <v>5.3499999999999999E-2</v>
      </c>
      <c r="J442" s="254"/>
      <c r="K442" s="254"/>
      <c r="L442" s="256"/>
      <c r="M442" s="254"/>
      <c r="N442" s="254"/>
      <c r="O442" s="256"/>
      <c r="P442" s="254"/>
      <c r="Q442" s="212">
        <v>5.3499999999999999E-2</v>
      </c>
    </row>
    <row r="443" spans="1:17" hidden="1" outlineLevel="1" collapsed="1" x14ac:dyDescent="0.25">
      <c r="A443" s="209"/>
      <c r="B443" s="209"/>
      <c r="C443" s="209"/>
      <c r="D443" s="253">
        <v>140328304</v>
      </c>
      <c r="E443" s="254"/>
      <c r="F443" s="254"/>
      <c r="G443" s="254"/>
      <c r="H443" s="254"/>
      <c r="I443" s="255">
        <v>0.1555</v>
      </c>
      <c r="J443" s="254"/>
      <c r="K443" s="254"/>
      <c r="L443" s="256"/>
      <c r="M443" s="254"/>
      <c r="N443" s="254"/>
      <c r="O443" s="256"/>
      <c r="P443" s="254"/>
      <c r="Q443" s="212">
        <v>0.1555</v>
      </c>
    </row>
    <row r="444" spans="1:17" hidden="1" outlineLevel="1" collapsed="1" x14ac:dyDescent="0.25">
      <c r="A444" s="209"/>
      <c r="B444" s="209"/>
      <c r="C444" s="209"/>
      <c r="D444" s="253">
        <v>140328305</v>
      </c>
      <c r="E444" s="254"/>
      <c r="F444" s="254"/>
      <c r="G444" s="254"/>
      <c r="H444" s="254"/>
      <c r="I444" s="255">
        <v>5.3499999999999999E-2</v>
      </c>
      <c r="J444" s="254"/>
      <c r="K444" s="254"/>
      <c r="L444" s="256"/>
      <c r="M444" s="254"/>
      <c r="N444" s="254"/>
      <c r="O444" s="256"/>
      <c r="P444" s="254"/>
      <c r="Q444" s="212">
        <v>5.3499999999999999E-2</v>
      </c>
    </row>
    <row r="445" spans="1:17" hidden="1" outlineLevel="1" collapsed="1" x14ac:dyDescent="0.25">
      <c r="A445" s="209"/>
      <c r="B445" s="209"/>
      <c r="C445" s="209"/>
      <c r="D445" s="253">
        <v>140328306</v>
      </c>
      <c r="E445" s="254"/>
      <c r="F445" s="254"/>
      <c r="G445" s="254"/>
      <c r="H445" s="254"/>
      <c r="I445" s="255">
        <v>0.1555</v>
      </c>
      <c r="J445" s="254"/>
      <c r="K445" s="254"/>
      <c r="L445" s="256"/>
      <c r="M445" s="254"/>
      <c r="N445" s="254"/>
      <c r="O445" s="256"/>
      <c r="P445" s="254"/>
      <c r="Q445" s="212">
        <v>0.1555</v>
      </c>
    </row>
    <row r="446" spans="1:17" hidden="1" outlineLevel="1" collapsed="1" x14ac:dyDescent="0.25">
      <c r="A446" s="209"/>
      <c r="B446" s="209"/>
      <c r="C446" s="209"/>
      <c r="D446" s="253">
        <v>140328307</v>
      </c>
      <c r="E446" s="254"/>
      <c r="F446" s="254"/>
      <c r="G446" s="254"/>
      <c r="H446" s="254"/>
      <c r="I446" s="255">
        <v>5.3499999999999999E-2</v>
      </c>
      <c r="J446" s="254"/>
      <c r="K446" s="254"/>
      <c r="L446" s="256"/>
      <c r="M446" s="254"/>
      <c r="N446" s="254"/>
      <c r="O446" s="256"/>
      <c r="P446" s="254"/>
      <c r="Q446" s="212">
        <v>5.3499999999999999E-2</v>
      </c>
    </row>
    <row r="447" spans="1:17" hidden="1" outlineLevel="1" collapsed="1" x14ac:dyDescent="0.25">
      <c r="A447" s="209"/>
      <c r="B447" s="209"/>
      <c r="C447" s="209"/>
      <c r="D447" s="253">
        <v>140328308</v>
      </c>
      <c r="E447" s="254"/>
      <c r="F447" s="254"/>
      <c r="G447" s="254"/>
      <c r="H447" s="254"/>
      <c r="I447" s="255">
        <v>5.3499999999999999E-2</v>
      </c>
      <c r="J447" s="254"/>
      <c r="K447" s="254"/>
      <c r="L447" s="256"/>
      <c r="M447" s="254"/>
      <c r="N447" s="254"/>
      <c r="O447" s="256"/>
      <c r="P447" s="254"/>
      <c r="Q447" s="212">
        <v>5.3499999999999999E-2</v>
      </c>
    </row>
    <row r="448" spans="1:17" hidden="1" outlineLevel="1" collapsed="1" x14ac:dyDescent="0.25">
      <c r="A448" s="209"/>
      <c r="B448" s="209"/>
      <c r="C448" s="245" t="s">
        <v>185</v>
      </c>
      <c r="D448" s="246"/>
      <c r="E448" s="246"/>
      <c r="F448" s="246"/>
      <c r="G448" s="246"/>
      <c r="H448" s="246"/>
      <c r="I448" s="247">
        <v>75.590500000000347</v>
      </c>
      <c r="J448" s="246"/>
      <c r="K448" s="246"/>
      <c r="L448" s="248"/>
      <c r="M448" s="246"/>
      <c r="N448" s="246"/>
      <c r="O448" s="248"/>
      <c r="P448" s="246"/>
      <c r="Q448" s="213">
        <v>75.590500000000347</v>
      </c>
    </row>
    <row r="449" spans="1:17" collapsed="1" x14ac:dyDescent="0.25">
      <c r="A449" s="209"/>
      <c r="C449" s="257" t="s">
        <v>186</v>
      </c>
      <c r="D449" s="258"/>
      <c r="E449" s="258"/>
      <c r="F449" s="258"/>
      <c r="G449" s="258"/>
      <c r="H449" s="258"/>
      <c r="I449" s="259">
        <v>16.2</v>
      </c>
      <c r="J449" s="258"/>
      <c r="K449" s="258"/>
      <c r="L449" s="260"/>
      <c r="M449" s="258"/>
      <c r="N449" s="258"/>
      <c r="O449" s="260"/>
      <c r="P449" s="258"/>
      <c r="Q449" s="211">
        <v>16.2</v>
      </c>
    </row>
    <row r="450" spans="1:17" hidden="1" outlineLevel="1" collapsed="1" x14ac:dyDescent="0.25">
      <c r="A450" s="209"/>
      <c r="B450" s="209"/>
      <c r="C450" s="209"/>
      <c r="D450" s="253">
        <v>140328096</v>
      </c>
      <c r="E450" s="254"/>
      <c r="F450" s="254"/>
      <c r="G450" s="254"/>
      <c r="H450" s="254"/>
      <c r="I450" s="255">
        <v>8.1</v>
      </c>
      <c r="J450" s="254"/>
      <c r="K450" s="254"/>
      <c r="L450" s="256"/>
      <c r="M450" s="254"/>
      <c r="N450" s="254"/>
      <c r="O450" s="256"/>
      <c r="P450" s="254"/>
      <c r="Q450" s="212">
        <v>8.1</v>
      </c>
    </row>
    <row r="451" spans="1:17" hidden="1" outlineLevel="1" collapsed="1" x14ac:dyDescent="0.25">
      <c r="A451" s="209"/>
      <c r="B451" s="209"/>
      <c r="C451" s="209"/>
      <c r="D451" s="253">
        <v>140328300</v>
      </c>
      <c r="E451" s="254"/>
      <c r="F451" s="254"/>
      <c r="G451" s="254"/>
      <c r="H451" s="254"/>
      <c r="I451" s="255">
        <v>8.1</v>
      </c>
      <c r="J451" s="254"/>
      <c r="K451" s="254"/>
      <c r="L451" s="256"/>
      <c r="M451" s="254"/>
      <c r="N451" s="254"/>
      <c r="O451" s="256"/>
      <c r="P451" s="254"/>
      <c r="Q451" s="212">
        <v>8.1</v>
      </c>
    </row>
    <row r="452" spans="1:17" hidden="1" outlineLevel="1" collapsed="1" x14ac:dyDescent="0.25">
      <c r="A452" s="209"/>
      <c r="B452" s="209"/>
      <c r="C452" s="245" t="s">
        <v>187</v>
      </c>
      <c r="D452" s="246"/>
      <c r="E452" s="246"/>
      <c r="F452" s="246"/>
      <c r="G452" s="246"/>
      <c r="H452" s="246"/>
      <c r="I452" s="247">
        <v>16.2</v>
      </c>
      <c r="J452" s="246"/>
      <c r="K452" s="246"/>
      <c r="L452" s="248"/>
      <c r="M452" s="246"/>
      <c r="N452" s="246"/>
      <c r="O452" s="248"/>
      <c r="P452" s="246"/>
      <c r="Q452" s="213">
        <v>16.2</v>
      </c>
    </row>
    <row r="453" spans="1:17" ht="13.8" collapsed="1" thickBot="1" x14ac:dyDescent="0.3">
      <c r="A453" s="209"/>
      <c r="C453" s="257" t="s">
        <v>236</v>
      </c>
      <c r="D453" s="258"/>
      <c r="E453" s="258"/>
      <c r="F453" s="258"/>
      <c r="G453" s="258"/>
      <c r="H453" s="258"/>
      <c r="I453" s="259">
        <v>2.5499999999999998</v>
      </c>
      <c r="J453" s="258"/>
      <c r="K453" s="258"/>
      <c r="L453" s="260"/>
      <c r="M453" s="258"/>
      <c r="N453" s="258"/>
      <c r="O453" s="260"/>
      <c r="P453" s="258"/>
      <c r="Q453" s="211">
        <v>2.5499999999999998</v>
      </c>
    </row>
    <row r="454" spans="1:17" ht="13.8" hidden="1" outlineLevel="1" collapsed="1" thickBot="1" x14ac:dyDescent="0.3">
      <c r="A454" s="209"/>
      <c r="B454" s="209"/>
      <c r="C454" s="209"/>
      <c r="D454" s="253">
        <v>140328278</v>
      </c>
      <c r="E454" s="254"/>
      <c r="F454" s="254"/>
      <c r="G454" s="254"/>
      <c r="H454" s="254"/>
      <c r="I454" s="255">
        <v>2.5499999999999998</v>
      </c>
      <c r="J454" s="254"/>
      <c r="K454" s="254"/>
      <c r="L454" s="256"/>
      <c r="M454" s="254"/>
      <c r="N454" s="254"/>
      <c r="O454" s="256"/>
      <c r="P454" s="254"/>
      <c r="Q454" s="212">
        <v>2.5499999999999998</v>
      </c>
    </row>
    <row r="455" spans="1:17" ht="13.8" hidden="1" outlineLevel="1" collapsed="1" thickBot="1" x14ac:dyDescent="0.3">
      <c r="A455" s="209"/>
      <c r="B455" s="209"/>
      <c r="C455" s="245" t="s">
        <v>237</v>
      </c>
      <c r="D455" s="246"/>
      <c r="E455" s="246"/>
      <c r="F455" s="246"/>
      <c r="G455" s="246"/>
      <c r="H455" s="246"/>
      <c r="I455" s="247">
        <v>2.5499999999999998</v>
      </c>
      <c r="J455" s="246"/>
      <c r="K455" s="246"/>
      <c r="L455" s="248"/>
      <c r="M455" s="246"/>
      <c r="N455" s="246"/>
      <c r="O455" s="248"/>
      <c r="P455" s="246"/>
      <c r="Q455" s="213">
        <v>2.5499999999999998</v>
      </c>
    </row>
    <row r="456" spans="1:17" x14ac:dyDescent="0.25">
      <c r="A456" s="209"/>
      <c r="B456" s="249" t="s">
        <v>188</v>
      </c>
      <c r="C456" s="250"/>
      <c r="D456" s="250"/>
      <c r="E456" s="250"/>
      <c r="F456" s="250"/>
      <c r="G456" s="250"/>
      <c r="H456" s="250"/>
      <c r="I456" s="251">
        <v>111.14050000000057</v>
      </c>
      <c r="J456" s="250"/>
      <c r="K456" s="250"/>
      <c r="L456" s="252"/>
      <c r="M456" s="250"/>
      <c r="N456" s="250"/>
      <c r="O456" s="252"/>
      <c r="P456" s="250"/>
      <c r="Q456" s="214">
        <v>111.14050000000057</v>
      </c>
    </row>
    <row r="457" spans="1:17" x14ac:dyDescent="0.25">
      <c r="A457" s="209"/>
      <c r="B457" s="257" t="s">
        <v>20</v>
      </c>
      <c r="C457" s="258"/>
      <c r="D457" s="258"/>
      <c r="E457" s="258"/>
      <c r="F457" s="258"/>
      <c r="G457" s="258"/>
      <c r="H457" s="258"/>
      <c r="I457" s="260"/>
      <c r="J457" s="258"/>
      <c r="K457" s="258"/>
      <c r="L457" s="260"/>
      <c r="M457" s="258"/>
      <c r="N457" s="258"/>
      <c r="O457" s="260"/>
      <c r="P457" s="258"/>
      <c r="Q457" s="210"/>
    </row>
    <row r="458" spans="1:17" collapsed="1" x14ac:dyDescent="0.25">
      <c r="A458" s="209"/>
      <c r="C458" s="257" t="s">
        <v>194</v>
      </c>
      <c r="D458" s="258"/>
      <c r="E458" s="258"/>
      <c r="F458" s="258"/>
      <c r="G458" s="258"/>
      <c r="H458" s="258"/>
      <c r="I458" s="259">
        <v>2.4000000000000004</v>
      </c>
      <c r="J458" s="258"/>
      <c r="K458" s="258"/>
      <c r="L458" s="260"/>
      <c r="M458" s="258"/>
      <c r="N458" s="258"/>
      <c r="O458" s="260"/>
      <c r="P458" s="258"/>
      <c r="Q458" s="211">
        <v>2.4000000000000004</v>
      </c>
    </row>
    <row r="459" spans="1:17" hidden="1" outlineLevel="1" collapsed="1" x14ac:dyDescent="0.25">
      <c r="A459" s="209"/>
      <c r="B459" s="209"/>
      <c r="C459" s="209"/>
      <c r="D459" s="253">
        <v>140328128</v>
      </c>
      <c r="E459" s="254"/>
      <c r="F459" s="254"/>
      <c r="G459" s="254"/>
      <c r="H459" s="254"/>
      <c r="I459" s="255">
        <v>0.8</v>
      </c>
      <c r="J459" s="254"/>
      <c r="K459" s="254"/>
      <c r="L459" s="256"/>
      <c r="M459" s="254"/>
      <c r="N459" s="254"/>
      <c r="O459" s="256"/>
      <c r="P459" s="254"/>
      <c r="Q459" s="212">
        <v>0.8</v>
      </c>
    </row>
    <row r="460" spans="1:17" hidden="1" outlineLevel="1" collapsed="1" x14ac:dyDescent="0.25">
      <c r="A460" s="209"/>
      <c r="B460" s="209"/>
      <c r="C460" s="209"/>
      <c r="D460" s="253">
        <v>140327864</v>
      </c>
      <c r="E460" s="254"/>
      <c r="F460" s="254"/>
      <c r="G460" s="254"/>
      <c r="H460" s="254"/>
      <c r="I460" s="255">
        <v>0.8</v>
      </c>
      <c r="J460" s="254"/>
      <c r="K460" s="254"/>
      <c r="L460" s="256"/>
      <c r="M460" s="254"/>
      <c r="N460" s="254"/>
      <c r="O460" s="256"/>
      <c r="P460" s="254"/>
      <c r="Q460" s="212">
        <v>0.8</v>
      </c>
    </row>
    <row r="461" spans="1:17" hidden="1" outlineLevel="1" collapsed="1" x14ac:dyDescent="0.25">
      <c r="A461" s="209"/>
      <c r="B461" s="209"/>
      <c r="C461" s="209"/>
      <c r="D461" s="253">
        <v>140328161</v>
      </c>
      <c r="E461" s="254"/>
      <c r="F461" s="254"/>
      <c r="G461" s="254"/>
      <c r="H461" s="254"/>
      <c r="I461" s="255">
        <v>0.8</v>
      </c>
      <c r="J461" s="254"/>
      <c r="K461" s="254"/>
      <c r="L461" s="256"/>
      <c r="M461" s="254"/>
      <c r="N461" s="254"/>
      <c r="O461" s="256"/>
      <c r="P461" s="254"/>
      <c r="Q461" s="212">
        <v>0.8</v>
      </c>
    </row>
    <row r="462" spans="1:17" hidden="1" outlineLevel="1" collapsed="1" x14ac:dyDescent="0.25">
      <c r="A462" s="209"/>
      <c r="B462" s="209"/>
      <c r="C462" s="245" t="s">
        <v>195</v>
      </c>
      <c r="D462" s="246"/>
      <c r="E462" s="246"/>
      <c r="F462" s="246"/>
      <c r="G462" s="246"/>
      <c r="H462" s="246"/>
      <c r="I462" s="247">
        <v>2.4000000000000004</v>
      </c>
      <c r="J462" s="246"/>
      <c r="K462" s="246"/>
      <c r="L462" s="248"/>
      <c r="M462" s="246"/>
      <c r="N462" s="246"/>
      <c r="O462" s="248"/>
      <c r="P462" s="246"/>
      <c r="Q462" s="213">
        <v>2.4000000000000004</v>
      </c>
    </row>
    <row r="463" spans="1:17" collapsed="1" x14ac:dyDescent="0.25">
      <c r="A463" s="209"/>
      <c r="C463" s="257" t="s">
        <v>196</v>
      </c>
      <c r="D463" s="258"/>
      <c r="E463" s="258"/>
      <c r="F463" s="258"/>
      <c r="G463" s="258"/>
      <c r="H463" s="258"/>
      <c r="I463" s="259">
        <v>3.0849999999999995</v>
      </c>
      <c r="J463" s="258"/>
      <c r="K463" s="258"/>
      <c r="L463" s="260"/>
      <c r="M463" s="258"/>
      <c r="N463" s="258"/>
      <c r="O463" s="260"/>
      <c r="P463" s="258"/>
      <c r="Q463" s="211">
        <v>3.0849999999999995</v>
      </c>
    </row>
    <row r="464" spans="1:17" hidden="1" outlineLevel="1" collapsed="1" x14ac:dyDescent="0.25">
      <c r="A464" s="209"/>
      <c r="B464" s="209"/>
      <c r="C464" s="209"/>
      <c r="D464" s="253">
        <v>140327928</v>
      </c>
      <c r="E464" s="254"/>
      <c r="F464" s="254"/>
      <c r="G464" s="254"/>
      <c r="H464" s="254"/>
      <c r="I464" s="255">
        <v>0.214</v>
      </c>
      <c r="J464" s="254"/>
      <c r="K464" s="254"/>
      <c r="L464" s="256"/>
      <c r="M464" s="254"/>
      <c r="N464" s="254"/>
      <c r="O464" s="256"/>
      <c r="P464" s="254"/>
      <c r="Q464" s="212">
        <v>0.214</v>
      </c>
    </row>
    <row r="465" spans="1:17" hidden="1" outlineLevel="1" collapsed="1" x14ac:dyDescent="0.25">
      <c r="A465" s="209"/>
      <c r="B465" s="209"/>
      <c r="C465" s="209"/>
      <c r="D465" s="253">
        <v>140327943</v>
      </c>
      <c r="E465" s="254"/>
      <c r="F465" s="254"/>
      <c r="G465" s="254"/>
      <c r="H465" s="254"/>
      <c r="I465" s="255">
        <v>0.16</v>
      </c>
      <c r="J465" s="254"/>
      <c r="K465" s="254"/>
      <c r="L465" s="256"/>
      <c r="M465" s="254"/>
      <c r="N465" s="254"/>
      <c r="O465" s="256"/>
      <c r="P465" s="254"/>
      <c r="Q465" s="212">
        <v>0.16</v>
      </c>
    </row>
    <row r="466" spans="1:17" hidden="1" outlineLevel="1" collapsed="1" x14ac:dyDescent="0.25">
      <c r="A466" s="209"/>
      <c r="B466" s="209"/>
      <c r="C466" s="209"/>
      <c r="D466" s="253">
        <v>140327956</v>
      </c>
      <c r="E466" s="254"/>
      <c r="F466" s="254"/>
      <c r="G466" s="254"/>
      <c r="H466" s="254"/>
      <c r="I466" s="255">
        <v>0.1555</v>
      </c>
      <c r="J466" s="254"/>
      <c r="K466" s="254"/>
      <c r="L466" s="256"/>
      <c r="M466" s="254"/>
      <c r="N466" s="254"/>
      <c r="O466" s="256"/>
      <c r="P466" s="254"/>
      <c r="Q466" s="212">
        <v>0.1555</v>
      </c>
    </row>
    <row r="467" spans="1:17" hidden="1" outlineLevel="1" collapsed="1" x14ac:dyDescent="0.25">
      <c r="A467" s="209"/>
      <c r="B467" s="209"/>
      <c r="C467" s="209"/>
      <c r="D467" s="253">
        <v>140327987</v>
      </c>
      <c r="E467" s="254"/>
      <c r="F467" s="254"/>
      <c r="G467" s="254"/>
      <c r="H467" s="254"/>
      <c r="I467" s="255">
        <v>0.214</v>
      </c>
      <c r="J467" s="254"/>
      <c r="K467" s="254"/>
      <c r="L467" s="256"/>
      <c r="M467" s="254"/>
      <c r="N467" s="254"/>
      <c r="O467" s="256"/>
      <c r="P467" s="254"/>
      <c r="Q467" s="212">
        <v>0.214</v>
      </c>
    </row>
    <row r="468" spans="1:17" hidden="1" outlineLevel="1" collapsed="1" x14ac:dyDescent="0.25">
      <c r="A468" s="209"/>
      <c r="B468" s="209"/>
      <c r="C468" s="209"/>
      <c r="D468" s="253">
        <v>140328028</v>
      </c>
      <c r="E468" s="254"/>
      <c r="F468" s="254"/>
      <c r="G468" s="254"/>
      <c r="H468" s="254"/>
      <c r="I468" s="255">
        <v>0.1555</v>
      </c>
      <c r="J468" s="254"/>
      <c r="K468" s="254"/>
      <c r="L468" s="256"/>
      <c r="M468" s="254"/>
      <c r="N468" s="254"/>
      <c r="O468" s="256"/>
      <c r="P468" s="254"/>
      <c r="Q468" s="212">
        <v>0.1555</v>
      </c>
    </row>
    <row r="469" spans="1:17" hidden="1" outlineLevel="1" collapsed="1" x14ac:dyDescent="0.25">
      <c r="A469" s="209"/>
      <c r="B469" s="209"/>
      <c r="C469" s="209"/>
      <c r="D469" s="253">
        <v>140328062</v>
      </c>
      <c r="E469" s="254"/>
      <c r="F469" s="254"/>
      <c r="G469" s="254"/>
      <c r="H469" s="254"/>
      <c r="I469" s="255">
        <v>0.1555</v>
      </c>
      <c r="J469" s="254"/>
      <c r="K469" s="254"/>
      <c r="L469" s="256"/>
      <c r="M469" s="254"/>
      <c r="N469" s="254"/>
      <c r="O469" s="256"/>
      <c r="P469" s="254"/>
      <c r="Q469" s="212">
        <v>0.1555</v>
      </c>
    </row>
    <row r="470" spans="1:17" hidden="1" outlineLevel="1" collapsed="1" x14ac:dyDescent="0.25">
      <c r="A470" s="209"/>
      <c r="B470" s="209"/>
      <c r="C470" s="209"/>
      <c r="D470" s="253">
        <v>140328071</v>
      </c>
      <c r="E470" s="254"/>
      <c r="F470" s="254"/>
      <c r="G470" s="254"/>
      <c r="H470" s="254"/>
      <c r="I470" s="255">
        <v>0.1555</v>
      </c>
      <c r="J470" s="254"/>
      <c r="K470" s="254"/>
      <c r="L470" s="256"/>
      <c r="M470" s="254"/>
      <c r="N470" s="254"/>
      <c r="O470" s="256"/>
      <c r="P470" s="254"/>
      <c r="Q470" s="212">
        <v>0.1555</v>
      </c>
    </row>
    <row r="471" spans="1:17" hidden="1" outlineLevel="1" collapsed="1" x14ac:dyDescent="0.25">
      <c r="A471" s="209"/>
      <c r="B471" s="209"/>
      <c r="C471" s="209"/>
      <c r="D471" s="253">
        <v>140328075</v>
      </c>
      <c r="E471" s="254"/>
      <c r="F471" s="254"/>
      <c r="G471" s="254"/>
      <c r="H471" s="254"/>
      <c r="I471" s="255">
        <v>0.1555</v>
      </c>
      <c r="J471" s="254"/>
      <c r="K471" s="254"/>
      <c r="L471" s="256"/>
      <c r="M471" s="254"/>
      <c r="N471" s="254"/>
      <c r="O471" s="256"/>
      <c r="P471" s="254"/>
      <c r="Q471" s="212">
        <v>0.1555</v>
      </c>
    </row>
    <row r="472" spans="1:17" hidden="1" outlineLevel="1" collapsed="1" x14ac:dyDescent="0.25">
      <c r="A472" s="209"/>
      <c r="B472" s="209"/>
      <c r="C472" s="209"/>
      <c r="D472" s="253">
        <v>140328081</v>
      </c>
      <c r="E472" s="254"/>
      <c r="F472" s="254"/>
      <c r="G472" s="254"/>
      <c r="H472" s="254"/>
      <c r="I472" s="255">
        <v>0.1555</v>
      </c>
      <c r="J472" s="254"/>
      <c r="K472" s="254"/>
      <c r="L472" s="256"/>
      <c r="M472" s="254"/>
      <c r="N472" s="254"/>
      <c r="O472" s="256"/>
      <c r="P472" s="254"/>
      <c r="Q472" s="212">
        <v>0.1555</v>
      </c>
    </row>
    <row r="473" spans="1:17" hidden="1" outlineLevel="1" collapsed="1" x14ac:dyDescent="0.25">
      <c r="A473" s="209"/>
      <c r="B473" s="209"/>
      <c r="C473" s="209"/>
      <c r="D473" s="253">
        <v>140328084</v>
      </c>
      <c r="E473" s="254"/>
      <c r="F473" s="254"/>
      <c r="G473" s="254"/>
      <c r="H473" s="254"/>
      <c r="I473" s="255">
        <v>0.1555</v>
      </c>
      <c r="J473" s="254"/>
      <c r="K473" s="254"/>
      <c r="L473" s="256"/>
      <c r="M473" s="254"/>
      <c r="N473" s="254"/>
      <c r="O473" s="256"/>
      <c r="P473" s="254"/>
      <c r="Q473" s="212">
        <v>0.1555</v>
      </c>
    </row>
    <row r="474" spans="1:17" hidden="1" outlineLevel="1" collapsed="1" x14ac:dyDescent="0.25">
      <c r="A474" s="209"/>
      <c r="B474" s="209"/>
      <c r="C474" s="209"/>
      <c r="D474" s="253">
        <v>140328087</v>
      </c>
      <c r="E474" s="254"/>
      <c r="F474" s="254"/>
      <c r="G474" s="254"/>
      <c r="H474" s="254"/>
      <c r="I474" s="255">
        <v>0.1555</v>
      </c>
      <c r="J474" s="254"/>
      <c r="K474" s="254"/>
      <c r="L474" s="256"/>
      <c r="M474" s="254"/>
      <c r="N474" s="254"/>
      <c r="O474" s="256"/>
      <c r="P474" s="254"/>
      <c r="Q474" s="212">
        <v>0.1555</v>
      </c>
    </row>
    <row r="475" spans="1:17" hidden="1" outlineLevel="1" collapsed="1" x14ac:dyDescent="0.25">
      <c r="A475" s="209"/>
      <c r="B475" s="209"/>
      <c r="C475" s="209"/>
      <c r="D475" s="253">
        <v>140328309</v>
      </c>
      <c r="E475" s="254"/>
      <c r="F475" s="254"/>
      <c r="G475" s="254"/>
      <c r="H475" s="254"/>
      <c r="I475" s="255">
        <v>0.16</v>
      </c>
      <c r="J475" s="254"/>
      <c r="K475" s="254"/>
      <c r="L475" s="256"/>
      <c r="M475" s="254"/>
      <c r="N475" s="254"/>
      <c r="O475" s="256"/>
      <c r="P475" s="254"/>
      <c r="Q475" s="212">
        <v>0.16</v>
      </c>
    </row>
    <row r="476" spans="1:17" hidden="1" outlineLevel="1" collapsed="1" x14ac:dyDescent="0.25">
      <c r="A476" s="209"/>
      <c r="B476" s="209"/>
      <c r="C476" s="209"/>
      <c r="D476" s="253">
        <v>140328129</v>
      </c>
      <c r="E476" s="254"/>
      <c r="F476" s="254"/>
      <c r="G476" s="254"/>
      <c r="H476" s="254"/>
      <c r="I476" s="255">
        <v>0.16</v>
      </c>
      <c r="J476" s="254"/>
      <c r="K476" s="254"/>
      <c r="L476" s="256"/>
      <c r="M476" s="254"/>
      <c r="N476" s="254"/>
      <c r="O476" s="256"/>
      <c r="P476" s="254"/>
      <c r="Q476" s="212">
        <v>0.16</v>
      </c>
    </row>
    <row r="477" spans="1:17" hidden="1" outlineLevel="1" collapsed="1" x14ac:dyDescent="0.25">
      <c r="A477" s="209"/>
      <c r="B477" s="209"/>
      <c r="C477" s="209"/>
      <c r="D477" s="253">
        <v>140328142</v>
      </c>
      <c r="E477" s="254"/>
      <c r="F477" s="254"/>
      <c r="G477" s="254"/>
      <c r="H477" s="254"/>
      <c r="I477" s="255">
        <v>0.1555</v>
      </c>
      <c r="J477" s="254"/>
      <c r="K477" s="254"/>
      <c r="L477" s="256"/>
      <c r="M477" s="254"/>
      <c r="N477" s="254"/>
      <c r="O477" s="256"/>
      <c r="P477" s="254"/>
      <c r="Q477" s="212">
        <v>0.1555</v>
      </c>
    </row>
    <row r="478" spans="1:17" hidden="1" outlineLevel="1" collapsed="1" x14ac:dyDescent="0.25">
      <c r="A478" s="209"/>
      <c r="B478" s="209"/>
      <c r="C478" s="209"/>
      <c r="D478" s="253">
        <v>140328151</v>
      </c>
      <c r="E478" s="254"/>
      <c r="F478" s="254"/>
      <c r="G478" s="254"/>
      <c r="H478" s="254"/>
      <c r="I478" s="255">
        <v>0.1555</v>
      </c>
      <c r="J478" s="254"/>
      <c r="K478" s="254"/>
      <c r="L478" s="256"/>
      <c r="M478" s="254"/>
      <c r="N478" s="254"/>
      <c r="O478" s="256"/>
      <c r="P478" s="254"/>
      <c r="Q478" s="212">
        <v>0.1555</v>
      </c>
    </row>
    <row r="479" spans="1:17" hidden="1" outlineLevel="1" collapsed="1" x14ac:dyDescent="0.25">
      <c r="A479" s="209"/>
      <c r="B479" s="209"/>
      <c r="C479" s="209"/>
      <c r="D479" s="253">
        <v>140328154</v>
      </c>
      <c r="E479" s="254"/>
      <c r="F479" s="254"/>
      <c r="G479" s="254"/>
      <c r="H479" s="254"/>
      <c r="I479" s="255">
        <v>0.1555</v>
      </c>
      <c r="J479" s="254"/>
      <c r="K479" s="254"/>
      <c r="L479" s="256"/>
      <c r="M479" s="254"/>
      <c r="N479" s="254"/>
      <c r="O479" s="256"/>
      <c r="P479" s="254"/>
      <c r="Q479" s="212">
        <v>0.1555</v>
      </c>
    </row>
    <row r="480" spans="1:17" hidden="1" outlineLevel="1" collapsed="1" x14ac:dyDescent="0.25">
      <c r="A480" s="209"/>
      <c r="B480" s="209"/>
      <c r="C480" s="209"/>
      <c r="D480" s="253">
        <v>140327874</v>
      </c>
      <c r="E480" s="254"/>
      <c r="F480" s="254"/>
      <c r="G480" s="254"/>
      <c r="H480" s="254"/>
      <c r="I480" s="255">
        <v>0.1555</v>
      </c>
      <c r="J480" s="254"/>
      <c r="K480" s="254"/>
      <c r="L480" s="256"/>
      <c r="M480" s="254"/>
      <c r="N480" s="254"/>
      <c r="O480" s="256"/>
      <c r="P480" s="254"/>
      <c r="Q480" s="212">
        <v>0.1555</v>
      </c>
    </row>
    <row r="481" spans="1:17" hidden="1" outlineLevel="1" collapsed="1" x14ac:dyDescent="0.25">
      <c r="A481" s="209"/>
      <c r="B481" s="209"/>
      <c r="C481" s="209"/>
      <c r="D481" s="253">
        <v>140328269</v>
      </c>
      <c r="E481" s="254"/>
      <c r="F481" s="254"/>
      <c r="G481" s="254"/>
      <c r="H481" s="254"/>
      <c r="I481" s="255">
        <v>0.1555</v>
      </c>
      <c r="J481" s="254"/>
      <c r="K481" s="254"/>
      <c r="L481" s="256"/>
      <c r="M481" s="254"/>
      <c r="N481" s="254"/>
      <c r="O481" s="256"/>
      <c r="P481" s="254"/>
      <c r="Q481" s="212">
        <v>0.1555</v>
      </c>
    </row>
    <row r="482" spans="1:17" hidden="1" outlineLevel="1" collapsed="1" x14ac:dyDescent="0.25">
      <c r="A482" s="209"/>
      <c r="B482" s="209"/>
      <c r="C482" s="209"/>
      <c r="D482" s="253">
        <v>140328277</v>
      </c>
      <c r="E482" s="254"/>
      <c r="F482" s="254"/>
      <c r="G482" s="254"/>
      <c r="H482" s="254"/>
      <c r="I482" s="255">
        <v>0.1555</v>
      </c>
      <c r="J482" s="254"/>
      <c r="K482" s="254"/>
      <c r="L482" s="256"/>
      <c r="M482" s="254"/>
      <c r="N482" s="254"/>
      <c r="O482" s="256"/>
      <c r="P482" s="254"/>
      <c r="Q482" s="212">
        <v>0.1555</v>
      </c>
    </row>
    <row r="483" spans="1:17" hidden="1" outlineLevel="1" collapsed="1" x14ac:dyDescent="0.25">
      <c r="A483" s="209"/>
      <c r="B483" s="209"/>
      <c r="C483" s="245" t="s">
        <v>197</v>
      </c>
      <c r="D483" s="246"/>
      <c r="E483" s="246"/>
      <c r="F483" s="246"/>
      <c r="G483" s="246"/>
      <c r="H483" s="246"/>
      <c r="I483" s="247">
        <v>3.0849999999999995</v>
      </c>
      <c r="J483" s="246"/>
      <c r="K483" s="246"/>
      <c r="L483" s="248"/>
      <c r="M483" s="246"/>
      <c r="N483" s="246"/>
      <c r="O483" s="248"/>
      <c r="P483" s="246"/>
      <c r="Q483" s="213">
        <v>3.0849999999999995</v>
      </c>
    </row>
    <row r="484" spans="1:17" ht="13.8" collapsed="1" thickBot="1" x14ac:dyDescent="0.3">
      <c r="A484" s="209"/>
      <c r="C484" s="257" t="s">
        <v>198</v>
      </c>
      <c r="D484" s="258"/>
      <c r="E484" s="258"/>
      <c r="F484" s="258"/>
      <c r="G484" s="258"/>
      <c r="H484" s="258"/>
      <c r="I484" s="259">
        <v>0.64</v>
      </c>
      <c r="J484" s="258"/>
      <c r="K484" s="258"/>
      <c r="L484" s="260"/>
      <c r="M484" s="258"/>
      <c r="N484" s="258"/>
      <c r="O484" s="260"/>
      <c r="P484" s="258"/>
      <c r="Q484" s="211">
        <v>0.64</v>
      </c>
    </row>
    <row r="485" spans="1:17" ht="13.8" hidden="1" outlineLevel="1" collapsed="1" thickBot="1" x14ac:dyDescent="0.3">
      <c r="A485" s="209"/>
      <c r="B485" s="209"/>
      <c r="C485" s="209"/>
      <c r="D485" s="253">
        <v>140328122</v>
      </c>
      <c r="E485" s="254"/>
      <c r="F485" s="254"/>
      <c r="G485" s="254"/>
      <c r="H485" s="254"/>
      <c r="I485" s="255">
        <v>0.64</v>
      </c>
      <c r="J485" s="254"/>
      <c r="K485" s="254"/>
      <c r="L485" s="256"/>
      <c r="M485" s="254"/>
      <c r="N485" s="254"/>
      <c r="O485" s="256"/>
      <c r="P485" s="254"/>
      <c r="Q485" s="212">
        <v>0.64</v>
      </c>
    </row>
    <row r="486" spans="1:17" ht="13.8" hidden="1" outlineLevel="1" collapsed="1" thickBot="1" x14ac:dyDescent="0.3">
      <c r="A486" s="209"/>
      <c r="B486" s="209"/>
      <c r="C486" s="245" t="s">
        <v>199</v>
      </c>
      <c r="D486" s="246"/>
      <c r="E486" s="246"/>
      <c r="F486" s="246"/>
      <c r="G486" s="246"/>
      <c r="H486" s="246"/>
      <c r="I486" s="247">
        <v>0.64</v>
      </c>
      <c r="J486" s="246"/>
      <c r="K486" s="246"/>
      <c r="L486" s="248"/>
      <c r="M486" s="246"/>
      <c r="N486" s="246"/>
      <c r="O486" s="248"/>
      <c r="P486" s="246"/>
      <c r="Q486" s="213">
        <v>0.64</v>
      </c>
    </row>
    <row r="487" spans="1:17" x14ac:dyDescent="0.25">
      <c r="A487" s="209"/>
      <c r="B487" s="249" t="s">
        <v>202</v>
      </c>
      <c r="C487" s="250"/>
      <c r="D487" s="250"/>
      <c r="E487" s="250"/>
      <c r="F487" s="250"/>
      <c r="G487" s="250"/>
      <c r="H487" s="250"/>
      <c r="I487" s="251">
        <v>6.125</v>
      </c>
      <c r="J487" s="250"/>
      <c r="K487" s="250"/>
      <c r="L487" s="252"/>
      <c r="M487" s="250"/>
      <c r="N487" s="250"/>
      <c r="O487" s="252"/>
      <c r="P487" s="250"/>
      <c r="Q487" s="214">
        <v>6.125</v>
      </c>
    </row>
    <row r="488" spans="1:17" x14ac:dyDescent="0.25">
      <c r="A488" s="209"/>
      <c r="B488" s="257" t="s">
        <v>23</v>
      </c>
      <c r="C488" s="258"/>
      <c r="D488" s="258"/>
      <c r="E488" s="258"/>
      <c r="F488" s="258"/>
      <c r="G488" s="258"/>
      <c r="H488" s="258"/>
      <c r="I488" s="260"/>
      <c r="J488" s="258"/>
      <c r="K488" s="258"/>
      <c r="L488" s="260"/>
      <c r="M488" s="258"/>
      <c r="N488" s="258"/>
      <c r="O488" s="260"/>
      <c r="P488" s="258"/>
      <c r="Q488" s="210"/>
    </row>
    <row r="489" spans="1:17" collapsed="1" x14ac:dyDescent="0.25">
      <c r="A489" s="209"/>
      <c r="C489" s="257" t="s">
        <v>238</v>
      </c>
      <c r="D489" s="258"/>
      <c r="E489" s="258"/>
      <c r="F489" s="258"/>
      <c r="G489" s="258"/>
      <c r="H489" s="258"/>
      <c r="I489" s="259">
        <v>0.1555</v>
      </c>
      <c r="J489" s="258"/>
      <c r="K489" s="258"/>
      <c r="L489" s="260"/>
      <c r="M489" s="258"/>
      <c r="N489" s="258"/>
      <c r="O489" s="260"/>
      <c r="P489" s="258"/>
      <c r="Q489" s="211">
        <v>0.1555</v>
      </c>
    </row>
    <row r="490" spans="1:17" hidden="1" outlineLevel="1" collapsed="1" x14ac:dyDescent="0.25">
      <c r="A490" s="209"/>
      <c r="B490" s="209"/>
      <c r="C490" s="209"/>
      <c r="D490" s="253">
        <v>140328093</v>
      </c>
      <c r="E490" s="254"/>
      <c r="F490" s="254"/>
      <c r="G490" s="254"/>
      <c r="H490" s="254"/>
      <c r="I490" s="255">
        <v>0.1555</v>
      </c>
      <c r="J490" s="254"/>
      <c r="K490" s="254"/>
      <c r="L490" s="256"/>
      <c r="M490" s="254"/>
      <c r="N490" s="254"/>
      <c r="O490" s="256"/>
      <c r="P490" s="254"/>
      <c r="Q490" s="212">
        <v>0.1555</v>
      </c>
    </row>
    <row r="491" spans="1:17" hidden="1" outlineLevel="1" collapsed="1" x14ac:dyDescent="0.25">
      <c r="A491" s="209"/>
      <c r="B491" s="209"/>
      <c r="C491" s="245" t="s">
        <v>239</v>
      </c>
      <c r="D491" s="246"/>
      <c r="E491" s="246"/>
      <c r="F491" s="246"/>
      <c r="G491" s="246"/>
      <c r="H491" s="246"/>
      <c r="I491" s="247">
        <v>0.1555</v>
      </c>
      <c r="J491" s="246"/>
      <c r="K491" s="246"/>
      <c r="L491" s="248"/>
      <c r="M491" s="246"/>
      <c r="N491" s="246"/>
      <c r="O491" s="248"/>
      <c r="P491" s="246"/>
      <c r="Q491" s="213">
        <v>0.1555</v>
      </c>
    </row>
    <row r="492" spans="1:17" ht="13.8" collapsed="1" thickBot="1" x14ac:dyDescent="0.3">
      <c r="A492" s="209"/>
      <c r="C492" s="257" t="s">
        <v>240</v>
      </c>
      <c r="D492" s="258"/>
      <c r="E492" s="258"/>
      <c r="F492" s="258"/>
      <c r="G492" s="258"/>
      <c r="H492" s="258"/>
      <c r="I492" s="259">
        <v>0.53149999999999997</v>
      </c>
      <c r="J492" s="258"/>
      <c r="K492" s="258"/>
      <c r="L492" s="260"/>
      <c r="M492" s="258"/>
      <c r="N492" s="258"/>
      <c r="O492" s="260"/>
      <c r="P492" s="258"/>
      <c r="Q492" s="211">
        <v>0.53149999999999997</v>
      </c>
    </row>
    <row r="493" spans="1:17" ht="13.8" hidden="1" outlineLevel="1" collapsed="1" thickBot="1" x14ac:dyDescent="0.3">
      <c r="A493" s="209"/>
      <c r="B493" s="209"/>
      <c r="C493" s="209"/>
      <c r="D493" s="253">
        <v>140328095</v>
      </c>
      <c r="E493" s="254"/>
      <c r="F493" s="254"/>
      <c r="G493" s="254"/>
      <c r="H493" s="254"/>
      <c r="I493" s="255">
        <v>0.376</v>
      </c>
      <c r="J493" s="254"/>
      <c r="K493" s="254"/>
      <c r="L493" s="256"/>
      <c r="M493" s="254"/>
      <c r="N493" s="254"/>
      <c r="O493" s="256"/>
      <c r="P493" s="254"/>
      <c r="Q493" s="212">
        <v>0.376</v>
      </c>
    </row>
    <row r="494" spans="1:17" ht="13.8" hidden="1" outlineLevel="1" collapsed="1" thickBot="1" x14ac:dyDescent="0.3">
      <c r="A494" s="209"/>
      <c r="B494" s="209"/>
      <c r="C494" s="209"/>
      <c r="D494" s="253">
        <v>140328280</v>
      </c>
      <c r="E494" s="254"/>
      <c r="F494" s="254"/>
      <c r="G494" s="254"/>
      <c r="H494" s="254"/>
      <c r="I494" s="255">
        <v>0.1555</v>
      </c>
      <c r="J494" s="254"/>
      <c r="K494" s="254"/>
      <c r="L494" s="256"/>
      <c r="M494" s="254"/>
      <c r="N494" s="254"/>
      <c r="O494" s="256"/>
      <c r="P494" s="254"/>
      <c r="Q494" s="212">
        <v>0.1555</v>
      </c>
    </row>
    <row r="495" spans="1:17" ht="13.8" hidden="1" outlineLevel="1" collapsed="1" thickBot="1" x14ac:dyDescent="0.3">
      <c r="A495" s="209"/>
      <c r="B495" s="209"/>
      <c r="C495" s="245" t="s">
        <v>241</v>
      </c>
      <c r="D495" s="246"/>
      <c r="E495" s="246"/>
      <c r="F495" s="246"/>
      <c r="G495" s="246"/>
      <c r="H495" s="246"/>
      <c r="I495" s="247">
        <v>0.53149999999999997</v>
      </c>
      <c r="J495" s="246"/>
      <c r="K495" s="246"/>
      <c r="L495" s="248"/>
      <c r="M495" s="246"/>
      <c r="N495" s="246"/>
      <c r="O495" s="248"/>
      <c r="P495" s="246"/>
      <c r="Q495" s="213">
        <v>0.53149999999999997</v>
      </c>
    </row>
    <row r="496" spans="1:17" ht="13.8" thickBot="1" x14ac:dyDescent="0.3">
      <c r="A496" s="209"/>
      <c r="B496" s="249" t="s">
        <v>205</v>
      </c>
      <c r="C496" s="250"/>
      <c r="D496" s="250"/>
      <c r="E496" s="250"/>
      <c r="F496" s="250"/>
      <c r="G496" s="250"/>
      <c r="H496" s="250"/>
      <c r="I496" s="251">
        <v>0.68699999999999994</v>
      </c>
      <c r="J496" s="250"/>
      <c r="K496" s="250"/>
      <c r="L496" s="252"/>
      <c r="M496" s="250"/>
      <c r="N496" s="250"/>
      <c r="O496" s="252"/>
      <c r="P496" s="250"/>
      <c r="Q496" s="214">
        <v>0.68699999999999994</v>
      </c>
    </row>
    <row r="497" spans="1:17" ht="14.4" thickTop="1" thickBot="1" x14ac:dyDescent="0.3">
      <c r="A497" s="239" t="s">
        <v>206</v>
      </c>
      <c r="B497" s="240"/>
      <c r="C497" s="240"/>
      <c r="D497" s="240"/>
      <c r="E497" s="240"/>
      <c r="F497" s="240"/>
      <c r="G497" s="240"/>
      <c r="H497" s="240"/>
      <c r="I497" s="241">
        <v>117.95250000000061</v>
      </c>
      <c r="J497" s="240"/>
      <c r="K497" s="240"/>
      <c r="L497" s="242"/>
      <c r="M497" s="240"/>
      <c r="N497" s="240"/>
      <c r="O497" s="242"/>
      <c r="P497" s="240"/>
      <c r="Q497" s="215">
        <v>117.95250000000061</v>
      </c>
    </row>
    <row r="498" spans="1:17" ht="13.8" thickTop="1" x14ac:dyDescent="0.25">
      <c r="A498" s="216"/>
      <c r="B498" s="216"/>
      <c r="C498" s="216"/>
      <c r="D498" s="243" t="s">
        <v>207</v>
      </c>
      <c r="E498" s="240"/>
      <c r="F498" s="240"/>
      <c r="G498" s="240"/>
      <c r="H498" s="240"/>
      <c r="I498" s="244">
        <v>117.95250000000061</v>
      </c>
      <c r="J498" s="240"/>
      <c r="K498" s="240"/>
      <c r="L498" s="242"/>
      <c r="M498" s="240"/>
      <c r="N498" s="240"/>
      <c r="O498" s="242"/>
      <c r="P498" s="240"/>
      <c r="Q498" s="217">
        <v>117.95250000000061</v>
      </c>
    </row>
    <row r="499" spans="1:17" ht="409.6" hidden="1" customHeight="1" x14ac:dyDescent="0.25"/>
    <row r="500" spans="1:17" ht="18" customHeight="1" x14ac:dyDescent="0.25"/>
  </sheetData>
  <mergeCells count="1960">
    <mergeCell ref="B11:H11"/>
    <mergeCell ref="I11:K11"/>
    <mergeCell ref="L11:N11"/>
    <mergeCell ref="O11:P11"/>
    <mergeCell ref="C12:H12"/>
    <mergeCell ref="I12:K12"/>
    <mergeCell ref="L12:N12"/>
    <mergeCell ref="O12:P12"/>
    <mergeCell ref="A1:D2"/>
    <mergeCell ref="F2:O2"/>
    <mergeCell ref="H6:I6"/>
    <mergeCell ref="K6:L6"/>
    <mergeCell ref="A10:H10"/>
    <mergeCell ref="I10:K10"/>
    <mergeCell ref="L10:N10"/>
    <mergeCell ref="O10:P10"/>
    <mergeCell ref="D17:H17"/>
    <mergeCell ref="I17:K17"/>
    <mergeCell ref="L17:N17"/>
    <mergeCell ref="O17:P17"/>
    <mergeCell ref="D18:H18"/>
    <mergeCell ref="I18:K18"/>
    <mergeCell ref="L18:N18"/>
    <mergeCell ref="O18:P18"/>
    <mergeCell ref="C15:H15"/>
    <mergeCell ref="I15:K15"/>
    <mergeCell ref="L15:N15"/>
    <mergeCell ref="O15:P15"/>
    <mergeCell ref="C16:H16"/>
    <mergeCell ref="I16:K16"/>
    <mergeCell ref="L16:N16"/>
    <mergeCell ref="O16:P16"/>
    <mergeCell ref="D13:H13"/>
    <mergeCell ref="I13:K13"/>
    <mergeCell ref="L13:N13"/>
    <mergeCell ref="O13:P13"/>
    <mergeCell ref="D14:H14"/>
    <mergeCell ref="I14:K14"/>
    <mergeCell ref="L14:N14"/>
    <mergeCell ref="O14:P14"/>
    <mergeCell ref="D23:H23"/>
    <mergeCell ref="I23:K23"/>
    <mergeCell ref="L23:N23"/>
    <mergeCell ref="O23:P23"/>
    <mergeCell ref="D24:H24"/>
    <mergeCell ref="I24:K24"/>
    <mergeCell ref="L24:N24"/>
    <mergeCell ref="O24:P24"/>
    <mergeCell ref="D21:H21"/>
    <mergeCell ref="I21:K21"/>
    <mergeCell ref="L21:N21"/>
    <mergeCell ref="O21:P21"/>
    <mergeCell ref="D22:H22"/>
    <mergeCell ref="I22:K22"/>
    <mergeCell ref="L22:N22"/>
    <mergeCell ref="O22:P22"/>
    <mergeCell ref="D19:H19"/>
    <mergeCell ref="I19:K19"/>
    <mergeCell ref="L19:N19"/>
    <mergeCell ref="O19:P19"/>
    <mergeCell ref="D20:H20"/>
    <mergeCell ref="I20:K20"/>
    <mergeCell ref="L20:N20"/>
    <mergeCell ref="O20:P20"/>
    <mergeCell ref="D29:H29"/>
    <mergeCell ref="I29:K29"/>
    <mergeCell ref="L29:N29"/>
    <mergeCell ref="O29:P29"/>
    <mergeCell ref="D30:H30"/>
    <mergeCell ref="I30:K30"/>
    <mergeCell ref="L30:N30"/>
    <mergeCell ref="O30:P30"/>
    <mergeCell ref="D27:H27"/>
    <mergeCell ref="I27:K27"/>
    <mergeCell ref="L27:N27"/>
    <mergeCell ref="O27:P27"/>
    <mergeCell ref="D28:H28"/>
    <mergeCell ref="I28:K28"/>
    <mergeCell ref="L28:N28"/>
    <mergeCell ref="O28:P28"/>
    <mergeCell ref="D25:H25"/>
    <mergeCell ref="I25:K25"/>
    <mergeCell ref="L25:N25"/>
    <mergeCell ref="O25:P25"/>
    <mergeCell ref="D26:H26"/>
    <mergeCell ref="I26:K26"/>
    <mergeCell ref="L26:N26"/>
    <mergeCell ref="O26:P26"/>
    <mergeCell ref="D35:H35"/>
    <mergeCell ref="I35:K35"/>
    <mergeCell ref="L35:N35"/>
    <mergeCell ref="O35:P35"/>
    <mergeCell ref="D36:H36"/>
    <mergeCell ref="I36:K36"/>
    <mergeCell ref="L36:N36"/>
    <mergeCell ref="O36:P36"/>
    <mergeCell ref="D33:H33"/>
    <mergeCell ref="I33:K33"/>
    <mergeCell ref="L33:N33"/>
    <mergeCell ref="O33:P33"/>
    <mergeCell ref="D34:H34"/>
    <mergeCell ref="I34:K34"/>
    <mergeCell ref="L34:N34"/>
    <mergeCell ref="O34:P34"/>
    <mergeCell ref="D31:H31"/>
    <mergeCell ref="I31:K31"/>
    <mergeCell ref="L31:N31"/>
    <mergeCell ref="O31:P31"/>
    <mergeCell ref="D32:H32"/>
    <mergeCell ref="I32:K32"/>
    <mergeCell ref="L32:N32"/>
    <mergeCell ref="O32:P32"/>
    <mergeCell ref="D41:H41"/>
    <mergeCell ref="I41:K41"/>
    <mergeCell ref="L41:N41"/>
    <mergeCell ref="O41:P41"/>
    <mergeCell ref="D42:H42"/>
    <mergeCell ref="I42:K42"/>
    <mergeCell ref="L42:N42"/>
    <mergeCell ref="O42:P42"/>
    <mergeCell ref="D39:H39"/>
    <mergeCell ref="I39:K39"/>
    <mergeCell ref="L39:N39"/>
    <mergeCell ref="O39:P39"/>
    <mergeCell ref="D40:H40"/>
    <mergeCell ref="I40:K40"/>
    <mergeCell ref="L40:N40"/>
    <mergeCell ref="O40:P40"/>
    <mergeCell ref="D37:H37"/>
    <mergeCell ref="I37:K37"/>
    <mergeCell ref="L37:N37"/>
    <mergeCell ref="O37:P37"/>
    <mergeCell ref="D38:H38"/>
    <mergeCell ref="I38:K38"/>
    <mergeCell ref="L38:N38"/>
    <mergeCell ref="O38:P38"/>
    <mergeCell ref="D47:H47"/>
    <mergeCell ref="I47:K47"/>
    <mergeCell ref="L47:N47"/>
    <mergeCell ref="O47:P47"/>
    <mergeCell ref="D48:H48"/>
    <mergeCell ref="I48:K48"/>
    <mergeCell ref="L48:N48"/>
    <mergeCell ref="O48:P48"/>
    <mergeCell ref="D45:H45"/>
    <mergeCell ref="I45:K45"/>
    <mergeCell ref="L45:N45"/>
    <mergeCell ref="O45:P45"/>
    <mergeCell ref="D46:H46"/>
    <mergeCell ref="I46:K46"/>
    <mergeCell ref="L46:N46"/>
    <mergeCell ref="O46:P46"/>
    <mergeCell ref="D43:H43"/>
    <mergeCell ref="I43:K43"/>
    <mergeCell ref="L43:N43"/>
    <mergeCell ref="O43:P43"/>
    <mergeCell ref="D44:H44"/>
    <mergeCell ref="I44:K44"/>
    <mergeCell ref="L44:N44"/>
    <mergeCell ref="O44:P44"/>
    <mergeCell ref="D53:H53"/>
    <mergeCell ref="I53:K53"/>
    <mergeCell ref="L53:N53"/>
    <mergeCell ref="O53:P53"/>
    <mergeCell ref="D54:H54"/>
    <mergeCell ref="I54:K54"/>
    <mergeCell ref="L54:N54"/>
    <mergeCell ref="O54:P54"/>
    <mergeCell ref="D51:H51"/>
    <mergeCell ref="I51:K51"/>
    <mergeCell ref="L51:N51"/>
    <mergeCell ref="O51:P51"/>
    <mergeCell ref="D52:H52"/>
    <mergeCell ref="I52:K52"/>
    <mergeCell ref="L52:N52"/>
    <mergeCell ref="O52:P52"/>
    <mergeCell ref="D49:H49"/>
    <mergeCell ref="I49:K49"/>
    <mergeCell ref="L49:N49"/>
    <mergeCell ref="O49:P49"/>
    <mergeCell ref="D50:H50"/>
    <mergeCell ref="I50:K50"/>
    <mergeCell ref="L50:N50"/>
    <mergeCell ref="O50:P50"/>
    <mergeCell ref="D59:H59"/>
    <mergeCell ref="I59:K59"/>
    <mergeCell ref="L59:N59"/>
    <mergeCell ref="O59:P59"/>
    <mergeCell ref="D60:H60"/>
    <mergeCell ref="I60:K60"/>
    <mergeCell ref="L60:N60"/>
    <mergeCell ref="O60:P60"/>
    <mergeCell ref="D57:H57"/>
    <mergeCell ref="I57:K57"/>
    <mergeCell ref="L57:N57"/>
    <mergeCell ref="O57:P57"/>
    <mergeCell ref="D58:H58"/>
    <mergeCell ref="I58:K58"/>
    <mergeCell ref="L58:N58"/>
    <mergeCell ref="O58:P58"/>
    <mergeCell ref="D55:H55"/>
    <mergeCell ref="I55:K55"/>
    <mergeCell ref="L55:N55"/>
    <mergeCell ref="O55:P55"/>
    <mergeCell ref="D56:H56"/>
    <mergeCell ref="I56:K56"/>
    <mergeCell ref="L56:N56"/>
    <mergeCell ref="O56:P56"/>
    <mergeCell ref="D65:H65"/>
    <mergeCell ref="I65:K65"/>
    <mergeCell ref="L65:N65"/>
    <mergeCell ref="O65:P65"/>
    <mergeCell ref="D66:H66"/>
    <mergeCell ref="I66:K66"/>
    <mergeCell ref="L66:N66"/>
    <mergeCell ref="O66:P66"/>
    <mergeCell ref="D63:H63"/>
    <mergeCell ref="I63:K63"/>
    <mergeCell ref="L63:N63"/>
    <mergeCell ref="O63:P63"/>
    <mergeCell ref="D64:H64"/>
    <mergeCell ref="I64:K64"/>
    <mergeCell ref="L64:N64"/>
    <mergeCell ref="O64:P64"/>
    <mergeCell ref="D61:H61"/>
    <mergeCell ref="I61:K61"/>
    <mergeCell ref="L61:N61"/>
    <mergeCell ref="O61:P61"/>
    <mergeCell ref="D62:H62"/>
    <mergeCell ref="I62:K62"/>
    <mergeCell ref="L62:N62"/>
    <mergeCell ref="O62:P62"/>
    <mergeCell ref="D71:H71"/>
    <mergeCell ref="I71:K71"/>
    <mergeCell ref="L71:N71"/>
    <mergeCell ref="O71:P71"/>
    <mergeCell ref="D72:H72"/>
    <mergeCell ref="I72:K72"/>
    <mergeCell ref="L72:N72"/>
    <mergeCell ref="O72:P72"/>
    <mergeCell ref="D69:H69"/>
    <mergeCell ref="I69:K69"/>
    <mergeCell ref="L69:N69"/>
    <mergeCell ref="O69:P69"/>
    <mergeCell ref="D70:H70"/>
    <mergeCell ref="I70:K70"/>
    <mergeCell ref="L70:N70"/>
    <mergeCell ref="O70:P70"/>
    <mergeCell ref="D67:H67"/>
    <mergeCell ref="I67:K67"/>
    <mergeCell ref="L67:N67"/>
    <mergeCell ref="O67:P67"/>
    <mergeCell ref="D68:H68"/>
    <mergeCell ref="I68:K68"/>
    <mergeCell ref="L68:N68"/>
    <mergeCell ref="O68:P68"/>
    <mergeCell ref="D77:H77"/>
    <mergeCell ref="I77:K77"/>
    <mergeCell ref="L77:N77"/>
    <mergeCell ref="O77:P77"/>
    <mergeCell ref="D78:H78"/>
    <mergeCell ref="I78:K78"/>
    <mergeCell ref="L78:N78"/>
    <mergeCell ref="O78:P78"/>
    <mergeCell ref="D75:H75"/>
    <mergeCell ref="I75:K75"/>
    <mergeCell ref="L75:N75"/>
    <mergeCell ref="O75:P75"/>
    <mergeCell ref="D76:H76"/>
    <mergeCell ref="I76:K76"/>
    <mergeCell ref="L76:N76"/>
    <mergeCell ref="O76:P76"/>
    <mergeCell ref="D73:H73"/>
    <mergeCell ref="I73:K73"/>
    <mergeCell ref="L73:N73"/>
    <mergeCell ref="O73:P73"/>
    <mergeCell ref="D74:H74"/>
    <mergeCell ref="I74:K74"/>
    <mergeCell ref="L74:N74"/>
    <mergeCell ref="O74:P74"/>
    <mergeCell ref="D83:H83"/>
    <mergeCell ref="I83:K83"/>
    <mergeCell ref="L83:N83"/>
    <mergeCell ref="O83:P83"/>
    <mergeCell ref="D84:H84"/>
    <mergeCell ref="I84:K84"/>
    <mergeCell ref="L84:N84"/>
    <mergeCell ref="O84:P84"/>
    <mergeCell ref="D81:H81"/>
    <mergeCell ref="I81:K81"/>
    <mergeCell ref="L81:N81"/>
    <mergeCell ref="O81:P81"/>
    <mergeCell ref="D82:H82"/>
    <mergeCell ref="I82:K82"/>
    <mergeCell ref="L82:N82"/>
    <mergeCell ref="O82:P82"/>
    <mergeCell ref="D79:H79"/>
    <mergeCell ref="I79:K79"/>
    <mergeCell ref="L79:N79"/>
    <mergeCell ref="O79:P79"/>
    <mergeCell ref="D80:H80"/>
    <mergeCell ref="I80:K80"/>
    <mergeCell ref="L80:N80"/>
    <mergeCell ref="O80:P80"/>
    <mergeCell ref="D89:H89"/>
    <mergeCell ref="I89:K89"/>
    <mergeCell ref="L89:N89"/>
    <mergeCell ref="O89:P89"/>
    <mergeCell ref="D90:H90"/>
    <mergeCell ref="I90:K90"/>
    <mergeCell ref="L90:N90"/>
    <mergeCell ref="O90:P90"/>
    <mergeCell ref="D87:H87"/>
    <mergeCell ref="I87:K87"/>
    <mergeCell ref="L87:N87"/>
    <mergeCell ref="O87:P87"/>
    <mergeCell ref="D88:H88"/>
    <mergeCell ref="I88:K88"/>
    <mergeCell ref="L88:N88"/>
    <mergeCell ref="O88:P88"/>
    <mergeCell ref="D85:H85"/>
    <mergeCell ref="I85:K85"/>
    <mergeCell ref="L85:N85"/>
    <mergeCell ref="O85:P85"/>
    <mergeCell ref="D86:H86"/>
    <mergeCell ref="I86:K86"/>
    <mergeCell ref="L86:N86"/>
    <mergeCell ref="O86:P86"/>
    <mergeCell ref="D95:H95"/>
    <mergeCell ref="I95:K95"/>
    <mergeCell ref="L95:N95"/>
    <mergeCell ref="O95:P95"/>
    <mergeCell ref="D96:H96"/>
    <mergeCell ref="I96:K96"/>
    <mergeCell ref="L96:N96"/>
    <mergeCell ref="O96:P96"/>
    <mergeCell ref="D93:H93"/>
    <mergeCell ref="I93:K93"/>
    <mergeCell ref="L93:N93"/>
    <mergeCell ref="O93:P93"/>
    <mergeCell ref="D94:H94"/>
    <mergeCell ref="I94:K94"/>
    <mergeCell ref="L94:N94"/>
    <mergeCell ref="O94:P94"/>
    <mergeCell ref="D91:H91"/>
    <mergeCell ref="I91:K91"/>
    <mergeCell ref="L91:N91"/>
    <mergeCell ref="O91:P91"/>
    <mergeCell ref="D92:H92"/>
    <mergeCell ref="I92:K92"/>
    <mergeCell ref="L92:N92"/>
    <mergeCell ref="O92:P92"/>
    <mergeCell ref="D101:H101"/>
    <mergeCell ref="I101:K101"/>
    <mergeCell ref="L101:N101"/>
    <mergeCell ref="O101:P101"/>
    <mergeCell ref="D102:H102"/>
    <mergeCell ref="I102:K102"/>
    <mergeCell ref="L102:N102"/>
    <mergeCell ref="O102:P102"/>
    <mergeCell ref="D99:H99"/>
    <mergeCell ref="I99:K99"/>
    <mergeCell ref="L99:N99"/>
    <mergeCell ref="O99:P99"/>
    <mergeCell ref="D100:H100"/>
    <mergeCell ref="I100:K100"/>
    <mergeCell ref="L100:N100"/>
    <mergeCell ref="O100:P100"/>
    <mergeCell ref="D97:H97"/>
    <mergeCell ref="I97:K97"/>
    <mergeCell ref="L97:N97"/>
    <mergeCell ref="O97:P97"/>
    <mergeCell ref="D98:H98"/>
    <mergeCell ref="I98:K98"/>
    <mergeCell ref="L98:N98"/>
    <mergeCell ref="O98:P98"/>
    <mergeCell ref="D107:H107"/>
    <mergeCell ref="I107:K107"/>
    <mergeCell ref="L107:N107"/>
    <mergeCell ref="O107:P107"/>
    <mergeCell ref="D108:H108"/>
    <mergeCell ref="I108:K108"/>
    <mergeCell ref="L108:N108"/>
    <mergeCell ref="O108:P108"/>
    <mergeCell ref="D105:H105"/>
    <mergeCell ref="I105:K105"/>
    <mergeCell ref="L105:N105"/>
    <mergeCell ref="O105:P105"/>
    <mergeCell ref="D106:H106"/>
    <mergeCell ref="I106:K106"/>
    <mergeCell ref="L106:N106"/>
    <mergeCell ref="O106:P106"/>
    <mergeCell ref="D103:H103"/>
    <mergeCell ref="I103:K103"/>
    <mergeCell ref="L103:N103"/>
    <mergeCell ref="O103:P103"/>
    <mergeCell ref="D104:H104"/>
    <mergeCell ref="I104:K104"/>
    <mergeCell ref="L104:N104"/>
    <mergeCell ref="O104:P104"/>
    <mergeCell ref="D113:H113"/>
    <mergeCell ref="I113:K113"/>
    <mergeCell ref="L113:N113"/>
    <mergeCell ref="O113:P113"/>
    <mergeCell ref="D114:H114"/>
    <mergeCell ref="I114:K114"/>
    <mergeCell ref="L114:N114"/>
    <mergeCell ref="O114:P114"/>
    <mergeCell ref="D111:H111"/>
    <mergeCell ref="I111:K111"/>
    <mergeCell ref="L111:N111"/>
    <mergeCell ref="O111:P111"/>
    <mergeCell ref="D112:H112"/>
    <mergeCell ref="I112:K112"/>
    <mergeCell ref="L112:N112"/>
    <mergeCell ref="O112:P112"/>
    <mergeCell ref="D109:H109"/>
    <mergeCell ref="I109:K109"/>
    <mergeCell ref="L109:N109"/>
    <mergeCell ref="O109:P109"/>
    <mergeCell ref="D110:H110"/>
    <mergeCell ref="I110:K110"/>
    <mergeCell ref="L110:N110"/>
    <mergeCell ref="O110:P110"/>
    <mergeCell ref="D119:H119"/>
    <mergeCell ref="I119:K119"/>
    <mergeCell ref="L119:N119"/>
    <mergeCell ref="O119:P119"/>
    <mergeCell ref="D120:H120"/>
    <mergeCell ref="I120:K120"/>
    <mergeCell ref="L120:N120"/>
    <mergeCell ref="O120:P120"/>
    <mergeCell ref="D117:H117"/>
    <mergeCell ref="I117:K117"/>
    <mergeCell ref="L117:N117"/>
    <mergeCell ref="O117:P117"/>
    <mergeCell ref="D118:H118"/>
    <mergeCell ref="I118:K118"/>
    <mergeCell ref="L118:N118"/>
    <mergeCell ref="O118:P118"/>
    <mergeCell ref="D115:H115"/>
    <mergeCell ref="I115:K115"/>
    <mergeCell ref="L115:N115"/>
    <mergeCell ref="O115:P115"/>
    <mergeCell ref="D116:H116"/>
    <mergeCell ref="I116:K116"/>
    <mergeCell ref="L116:N116"/>
    <mergeCell ref="O116:P116"/>
    <mergeCell ref="D125:H125"/>
    <mergeCell ref="I125:K125"/>
    <mergeCell ref="L125:N125"/>
    <mergeCell ref="O125:P125"/>
    <mergeCell ref="D126:H126"/>
    <mergeCell ref="I126:K126"/>
    <mergeCell ref="L126:N126"/>
    <mergeCell ref="O126:P126"/>
    <mergeCell ref="D123:H123"/>
    <mergeCell ref="I123:K123"/>
    <mergeCell ref="L123:N123"/>
    <mergeCell ref="O123:P123"/>
    <mergeCell ref="D124:H124"/>
    <mergeCell ref="I124:K124"/>
    <mergeCell ref="L124:N124"/>
    <mergeCell ref="O124:P124"/>
    <mergeCell ref="D121:H121"/>
    <mergeCell ref="I121:K121"/>
    <mergeCell ref="L121:N121"/>
    <mergeCell ref="O121:P121"/>
    <mergeCell ref="D122:H122"/>
    <mergeCell ref="I122:K122"/>
    <mergeCell ref="L122:N122"/>
    <mergeCell ref="O122:P122"/>
    <mergeCell ref="D131:H131"/>
    <mergeCell ref="I131:K131"/>
    <mergeCell ref="L131:N131"/>
    <mergeCell ref="O131:P131"/>
    <mergeCell ref="D132:H132"/>
    <mergeCell ref="I132:K132"/>
    <mergeCell ref="L132:N132"/>
    <mergeCell ref="O132:P132"/>
    <mergeCell ref="D129:H129"/>
    <mergeCell ref="I129:K129"/>
    <mergeCell ref="L129:N129"/>
    <mergeCell ref="O129:P129"/>
    <mergeCell ref="D130:H130"/>
    <mergeCell ref="I130:K130"/>
    <mergeCell ref="L130:N130"/>
    <mergeCell ref="O130:P130"/>
    <mergeCell ref="D127:H127"/>
    <mergeCell ref="I127:K127"/>
    <mergeCell ref="L127:N127"/>
    <mergeCell ref="O127:P127"/>
    <mergeCell ref="D128:H128"/>
    <mergeCell ref="I128:K128"/>
    <mergeCell ref="L128:N128"/>
    <mergeCell ref="O128:P128"/>
    <mergeCell ref="D137:H137"/>
    <mergeCell ref="I137:K137"/>
    <mergeCell ref="L137:N137"/>
    <mergeCell ref="O137:P137"/>
    <mergeCell ref="D138:H138"/>
    <mergeCell ref="I138:K138"/>
    <mergeCell ref="L138:N138"/>
    <mergeCell ref="O138:P138"/>
    <mergeCell ref="D135:H135"/>
    <mergeCell ref="I135:K135"/>
    <mergeCell ref="L135:N135"/>
    <mergeCell ref="O135:P135"/>
    <mergeCell ref="D136:H136"/>
    <mergeCell ref="I136:K136"/>
    <mergeCell ref="L136:N136"/>
    <mergeCell ref="O136:P136"/>
    <mergeCell ref="D133:H133"/>
    <mergeCell ref="I133:K133"/>
    <mergeCell ref="L133:N133"/>
    <mergeCell ref="O133:P133"/>
    <mergeCell ref="D134:H134"/>
    <mergeCell ref="I134:K134"/>
    <mergeCell ref="L134:N134"/>
    <mergeCell ref="O134:P134"/>
    <mergeCell ref="D143:H143"/>
    <mergeCell ref="I143:K143"/>
    <mergeCell ref="L143:N143"/>
    <mergeCell ref="O143:P143"/>
    <mergeCell ref="D144:H144"/>
    <mergeCell ref="I144:K144"/>
    <mergeCell ref="L144:N144"/>
    <mergeCell ref="O144:P144"/>
    <mergeCell ref="D141:H141"/>
    <mergeCell ref="I141:K141"/>
    <mergeCell ref="L141:N141"/>
    <mergeCell ref="O141:P141"/>
    <mergeCell ref="D142:H142"/>
    <mergeCell ref="I142:K142"/>
    <mergeCell ref="L142:N142"/>
    <mergeCell ref="O142:P142"/>
    <mergeCell ref="D139:H139"/>
    <mergeCell ref="I139:K139"/>
    <mergeCell ref="L139:N139"/>
    <mergeCell ref="O139:P139"/>
    <mergeCell ref="D140:H140"/>
    <mergeCell ref="I140:K140"/>
    <mergeCell ref="L140:N140"/>
    <mergeCell ref="O140:P140"/>
    <mergeCell ref="D149:H149"/>
    <mergeCell ref="I149:K149"/>
    <mergeCell ref="L149:N149"/>
    <mergeCell ref="O149:P149"/>
    <mergeCell ref="D150:H150"/>
    <mergeCell ref="I150:K150"/>
    <mergeCell ref="L150:N150"/>
    <mergeCell ref="O150:P150"/>
    <mergeCell ref="D147:H147"/>
    <mergeCell ref="I147:K147"/>
    <mergeCell ref="L147:N147"/>
    <mergeCell ref="O147:P147"/>
    <mergeCell ref="D148:H148"/>
    <mergeCell ref="I148:K148"/>
    <mergeCell ref="L148:N148"/>
    <mergeCell ref="O148:P148"/>
    <mergeCell ref="D145:H145"/>
    <mergeCell ref="I145:K145"/>
    <mergeCell ref="L145:N145"/>
    <mergeCell ref="O145:P145"/>
    <mergeCell ref="D146:H146"/>
    <mergeCell ref="I146:K146"/>
    <mergeCell ref="L146:N146"/>
    <mergeCell ref="O146:P146"/>
    <mergeCell ref="D155:H155"/>
    <mergeCell ref="I155:K155"/>
    <mergeCell ref="L155:N155"/>
    <mergeCell ref="O155:P155"/>
    <mergeCell ref="D156:H156"/>
    <mergeCell ref="I156:K156"/>
    <mergeCell ref="L156:N156"/>
    <mergeCell ref="O156:P156"/>
    <mergeCell ref="D153:H153"/>
    <mergeCell ref="I153:K153"/>
    <mergeCell ref="L153:N153"/>
    <mergeCell ref="O153:P153"/>
    <mergeCell ref="D154:H154"/>
    <mergeCell ref="I154:K154"/>
    <mergeCell ref="L154:N154"/>
    <mergeCell ref="O154:P154"/>
    <mergeCell ref="D151:H151"/>
    <mergeCell ref="I151:K151"/>
    <mergeCell ref="L151:N151"/>
    <mergeCell ref="O151:P151"/>
    <mergeCell ref="D152:H152"/>
    <mergeCell ref="I152:K152"/>
    <mergeCell ref="L152:N152"/>
    <mergeCell ref="O152:P152"/>
    <mergeCell ref="D161:H161"/>
    <mergeCell ref="I161:K161"/>
    <mergeCell ref="L161:N161"/>
    <mergeCell ref="O161:P161"/>
    <mergeCell ref="D162:H162"/>
    <mergeCell ref="I162:K162"/>
    <mergeCell ref="L162:N162"/>
    <mergeCell ref="O162:P162"/>
    <mergeCell ref="D159:H159"/>
    <mergeCell ref="I159:K159"/>
    <mergeCell ref="L159:N159"/>
    <mergeCell ref="O159:P159"/>
    <mergeCell ref="D160:H160"/>
    <mergeCell ref="I160:K160"/>
    <mergeCell ref="L160:N160"/>
    <mergeCell ref="O160:P160"/>
    <mergeCell ref="D157:H157"/>
    <mergeCell ref="I157:K157"/>
    <mergeCell ref="L157:N157"/>
    <mergeCell ref="O157:P157"/>
    <mergeCell ref="D158:H158"/>
    <mergeCell ref="I158:K158"/>
    <mergeCell ref="L158:N158"/>
    <mergeCell ref="O158:P158"/>
    <mergeCell ref="D167:H167"/>
    <mergeCell ref="I167:K167"/>
    <mergeCell ref="L167:N167"/>
    <mergeCell ref="O167:P167"/>
    <mergeCell ref="D168:H168"/>
    <mergeCell ref="I168:K168"/>
    <mergeCell ref="L168:N168"/>
    <mergeCell ref="O168:P168"/>
    <mergeCell ref="D165:H165"/>
    <mergeCell ref="I165:K165"/>
    <mergeCell ref="L165:N165"/>
    <mergeCell ref="O165:P165"/>
    <mergeCell ref="D166:H166"/>
    <mergeCell ref="I166:K166"/>
    <mergeCell ref="L166:N166"/>
    <mergeCell ref="O166:P166"/>
    <mergeCell ref="D163:H163"/>
    <mergeCell ref="I163:K163"/>
    <mergeCell ref="L163:N163"/>
    <mergeCell ref="O163:P163"/>
    <mergeCell ref="D164:H164"/>
    <mergeCell ref="I164:K164"/>
    <mergeCell ref="L164:N164"/>
    <mergeCell ref="O164:P164"/>
    <mergeCell ref="D173:H173"/>
    <mergeCell ref="I173:K173"/>
    <mergeCell ref="L173:N173"/>
    <mergeCell ref="O173:P173"/>
    <mergeCell ref="D174:H174"/>
    <mergeCell ref="I174:K174"/>
    <mergeCell ref="L174:N174"/>
    <mergeCell ref="O174:P174"/>
    <mergeCell ref="D171:H171"/>
    <mergeCell ref="I171:K171"/>
    <mergeCell ref="L171:N171"/>
    <mergeCell ref="O171:P171"/>
    <mergeCell ref="D172:H172"/>
    <mergeCell ref="I172:K172"/>
    <mergeCell ref="L172:N172"/>
    <mergeCell ref="O172:P172"/>
    <mergeCell ref="D169:H169"/>
    <mergeCell ref="I169:K169"/>
    <mergeCell ref="L169:N169"/>
    <mergeCell ref="O169:P169"/>
    <mergeCell ref="D170:H170"/>
    <mergeCell ref="I170:K170"/>
    <mergeCell ref="L170:N170"/>
    <mergeCell ref="O170:P170"/>
    <mergeCell ref="D179:H179"/>
    <mergeCell ref="I179:K179"/>
    <mergeCell ref="L179:N179"/>
    <mergeCell ref="O179:P179"/>
    <mergeCell ref="D180:H180"/>
    <mergeCell ref="I180:K180"/>
    <mergeCell ref="L180:N180"/>
    <mergeCell ref="O180:P180"/>
    <mergeCell ref="D177:H177"/>
    <mergeCell ref="I177:K177"/>
    <mergeCell ref="L177:N177"/>
    <mergeCell ref="O177:P177"/>
    <mergeCell ref="D178:H178"/>
    <mergeCell ref="I178:K178"/>
    <mergeCell ref="L178:N178"/>
    <mergeCell ref="O178:P178"/>
    <mergeCell ref="D175:H175"/>
    <mergeCell ref="I175:K175"/>
    <mergeCell ref="L175:N175"/>
    <mergeCell ref="O175:P175"/>
    <mergeCell ref="D176:H176"/>
    <mergeCell ref="I176:K176"/>
    <mergeCell ref="L176:N176"/>
    <mergeCell ref="O176:P176"/>
    <mergeCell ref="D185:H185"/>
    <mergeCell ref="I185:K185"/>
    <mergeCell ref="L185:N185"/>
    <mergeCell ref="O185:P185"/>
    <mergeCell ref="D186:H186"/>
    <mergeCell ref="I186:K186"/>
    <mergeCell ref="L186:N186"/>
    <mergeCell ref="O186:P186"/>
    <mergeCell ref="D183:H183"/>
    <mergeCell ref="I183:K183"/>
    <mergeCell ref="L183:N183"/>
    <mergeCell ref="O183:P183"/>
    <mergeCell ref="D184:H184"/>
    <mergeCell ref="I184:K184"/>
    <mergeCell ref="L184:N184"/>
    <mergeCell ref="O184:P184"/>
    <mergeCell ref="D181:H181"/>
    <mergeCell ref="I181:K181"/>
    <mergeCell ref="L181:N181"/>
    <mergeCell ref="O181:P181"/>
    <mergeCell ref="D182:H182"/>
    <mergeCell ref="I182:K182"/>
    <mergeCell ref="L182:N182"/>
    <mergeCell ref="O182:P182"/>
    <mergeCell ref="D191:H191"/>
    <mergeCell ref="I191:K191"/>
    <mergeCell ref="L191:N191"/>
    <mergeCell ref="O191:P191"/>
    <mergeCell ref="D192:H192"/>
    <mergeCell ref="I192:K192"/>
    <mergeCell ref="L192:N192"/>
    <mergeCell ref="O192:P192"/>
    <mergeCell ref="D189:H189"/>
    <mergeCell ref="I189:K189"/>
    <mergeCell ref="L189:N189"/>
    <mergeCell ref="O189:P189"/>
    <mergeCell ref="D190:H190"/>
    <mergeCell ref="I190:K190"/>
    <mergeCell ref="L190:N190"/>
    <mergeCell ref="O190:P190"/>
    <mergeCell ref="D187:H187"/>
    <mergeCell ref="I187:K187"/>
    <mergeCell ref="L187:N187"/>
    <mergeCell ref="O187:P187"/>
    <mergeCell ref="D188:H188"/>
    <mergeCell ref="I188:K188"/>
    <mergeCell ref="L188:N188"/>
    <mergeCell ref="O188:P188"/>
    <mergeCell ref="D197:H197"/>
    <mergeCell ref="I197:K197"/>
    <mergeCell ref="L197:N197"/>
    <mergeCell ref="O197:P197"/>
    <mergeCell ref="D198:H198"/>
    <mergeCell ref="I198:K198"/>
    <mergeCell ref="L198:N198"/>
    <mergeCell ref="O198:P198"/>
    <mergeCell ref="D195:H195"/>
    <mergeCell ref="I195:K195"/>
    <mergeCell ref="L195:N195"/>
    <mergeCell ref="O195:P195"/>
    <mergeCell ref="D196:H196"/>
    <mergeCell ref="I196:K196"/>
    <mergeCell ref="L196:N196"/>
    <mergeCell ref="O196:P196"/>
    <mergeCell ref="D193:H193"/>
    <mergeCell ref="I193:K193"/>
    <mergeCell ref="L193:N193"/>
    <mergeCell ref="O193:P193"/>
    <mergeCell ref="D194:H194"/>
    <mergeCell ref="I194:K194"/>
    <mergeCell ref="L194:N194"/>
    <mergeCell ref="O194:P194"/>
    <mergeCell ref="D203:H203"/>
    <mergeCell ref="I203:K203"/>
    <mergeCell ref="L203:N203"/>
    <mergeCell ref="O203:P203"/>
    <mergeCell ref="D204:H204"/>
    <mergeCell ref="I204:K204"/>
    <mergeCell ref="L204:N204"/>
    <mergeCell ref="O204:P204"/>
    <mergeCell ref="D201:H201"/>
    <mergeCell ref="I201:K201"/>
    <mergeCell ref="L201:N201"/>
    <mergeCell ref="O201:P201"/>
    <mergeCell ref="D202:H202"/>
    <mergeCell ref="I202:K202"/>
    <mergeCell ref="L202:N202"/>
    <mergeCell ref="O202:P202"/>
    <mergeCell ref="D199:H199"/>
    <mergeCell ref="I199:K199"/>
    <mergeCell ref="L199:N199"/>
    <mergeCell ref="O199:P199"/>
    <mergeCell ref="D200:H200"/>
    <mergeCell ref="I200:K200"/>
    <mergeCell ref="L200:N200"/>
    <mergeCell ref="O200:P200"/>
    <mergeCell ref="D209:H209"/>
    <mergeCell ref="I209:K209"/>
    <mergeCell ref="L209:N209"/>
    <mergeCell ref="O209:P209"/>
    <mergeCell ref="D210:H210"/>
    <mergeCell ref="I210:K210"/>
    <mergeCell ref="L210:N210"/>
    <mergeCell ref="O210:P210"/>
    <mergeCell ref="D207:H207"/>
    <mergeCell ref="I207:K207"/>
    <mergeCell ref="L207:N207"/>
    <mergeCell ref="O207:P207"/>
    <mergeCell ref="D208:H208"/>
    <mergeCell ref="I208:K208"/>
    <mergeCell ref="L208:N208"/>
    <mergeCell ref="O208:P208"/>
    <mergeCell ref="D205:H205"/>
    <mergeCell ref="I205:K205"/>
    <mergeCell ref="L205:N205"/>
    <mergeCell ref="O205:P205"/>
    <mergeCell ref="D206:H206"/>
    <mergeCell ref="I206:K206"/>
    <mergeCell ref="L206:N206"/>
    <mergeCell ref="O206:P206"/>
    <mergeCell ref="D215:H215"/>
    <mergeCell ref="I215:K215"/>
    <mergeCell ref="L215:N215"/>
    <mergeCell ref="O215:P215"/>
    <mergeCell ref="D216:H216"/>
    <mergeCell ref="I216:K216"/>
    <mergeCell ref="L216:N216"/>
    <mergeCell ref="O216:P216"/>
    <mergeCell ref="D213:H213"/>
    <mergeCell ref="I213:K213"/>
    <mergeCell ref="L213:N213"/>
    <mergeCell ref="O213:P213"/>
    <mergeCell ref="D214:H214"/>
    <mergeCell ref="I214:K214"/>
    <mergeCell ref="L214:N214"/>
    <mergeCell ref="O214:P214"/>
    <mergeCell ref="D211:H211"/>
    <mergeCell ref="I211:K211"/>
    <mergeCell ref="L211:N211"/>
    <mergeCell ref="O211:P211"/>
    <mergeCell ref="D212:H212"/>
    <mergeCell ref="I212:K212"/>
    <mergeCell ref="L212:N212"/>
    <mergeCell ref="O212:P212"/>
    <mergeCell ref="D221:H221"/>
    <mergeCell ref="I221:K221"/>
    <mergeCell ref="L221:N221"/>
    <mergeCell ref="O221:P221"/>
    <mergeCell ref="D222:H222"/>
    <mergeCell ref="I222:K222"/>
    <mergeCell ref="L222:N222"/>
    <mergeCell ref="O222:P222"/>
    <mergeCell ref="D219:H219"/>
    <mergeCell ref="I219:K219"/>
    <mergeCell ref="L219:N219"/>
    <mergeCell ref="O219:P219"/>
    <mergeCell ref="D220:H220"/>
    <mergeCell ref="I220:K220"/>
    <mergeCell ref="L220:N220"/>
    <mergeCell ref="O220:P220"/>
    <mergeCell ref="D217:H217"/>
    <mergeCell ref="I217:K217"/>
    <mergeCell ref="L217:N217"/>
    <mergeCell ref="O217:P217"/>
    <mergeCell ref="D218:H218"/>
    <mergeCell ref="I218:K218"/>
    <mergeCell ref="L218:N218"/>
    <mergeCell ref="O218:P218"/>
    <mergeCell ref="D227:H227"/>
    <mergeCell ref="I227:K227"/>
    <mergeCell ref="L227:N227"/>
    <mergeCell ref="O227:P227"/>
    <mergeCell ref="D228:H228"/>
    <mergeCell ref="I228:K228"/>
    <mergeCell ref="L228:N228"/>
    <mergeCell ref="O228:P228"/>
    <mergeCell ref="D225:H225"/>
    <mergeCell ref="I225:K225"/>
    <mergeCell ref="L225:N225"/>
    <mergeCell ref="O225:P225"/>
    <mergeCell ref="D226:H226"/>
    <mergeCell ref="I226:K226"/>
    <mergeCell ref="L226:N226"/>
    <mergeCell ref="O226:P226"/>
    <mergeCell ref="D223:H223"/>
    <mergeCell ref="I223:K223"/>
    <mergeCell ref="L223:N223"/>
    <mergeCell ref="O223:P223"/>
    <mergeCell ref="D224:H224"/>
    <mergeCell ref="I224:K224"/>
    <mergeCell ref="L224:N224"/>
    <mergeCell ref="O224:P224"/>
    <mergeCell ref="D233:H233"/>
    <mergeCell ref="I233:K233"/>
    <mergeCell ref="L233:N233"/>
    <mergeCell ref="O233:P233"/>
    <mergeCell ref="D234:H234"/>
    <mergeCell ref="I234:K234"/>
    <mergeCell ref="L234:N234"/>
    <mergeCell ref="O234:P234"/>
    <mergeCell ref="D231:H231"/>
    <mergeCell ref="I231:K231"/>
    <mergeCell ref="L231:N231"/>
    <mergeCell ref="O231:P231"/>
    <mergeCell ref="D232:H232"/>
    <mergeCell ref="I232:K232"/>
    <mergeCell ref="L232:N232"/>
    <mergeCell ref="O232:P232"/>
    <mergeCell ref="D229:H229"/>
    <mergeCell ref="I229:K229"/>
    <mergeCell ref="L229:N229"/>
    <mergeCell ref="O229:P229"/>
    <mergeCell ref="D230:H230"/>
    <mergeCell ref="I230:K230"/>
    <mergeCell ref="L230:N230"/>
    <mergeCell ref="O230:P230"/>
    <mergeCell ref="D239:H239"/>
    <mergeCell ref="I239:K239"/>
    <mergeCell ref="L239:N239"/>
    <mergeCell ref="O239:P239"/>
    <mergeCell ref="D240:H240"/>
    <mergeCell ref="I240:K240"/>
    <mergeCell ref="L240:N240"/>
    <mergeCell ref="O240:P240"/>
    <mergeCell ref="D237:H237"/>
    <mergeCell ref="I237:K237"/>
    <mergeCell ref="L237:N237"/>
    <mergeCell ref="O237:P237"/>
    <mergeCell ref="D238:H238"/>
    <mergeCell ref="I238:K238"/>
    <mergeCell ref="L238:N238"/>
    <mergeCell ref="O238:P238"/>
    <mergeCell ref="D235:H235"/>
    <mergeCell ref="I235:K235"/>
    <mergeCell ref="L235:N235"/>
    <mergeCell ref="O235:P235"/>
    <mergeCell ref="D236:H236"/>
    <mergeCell ref="I236:K236"/>
    <mergeCell ref="L236:N236"/>
    <mergeCell ref="O236:P236"/>
    <mergeCell ref="D245:H245"/>
    <mergeCell ref="I245:K245"/>
    <mergeCell ref="L245:N245"/>
    <mergeCell ref="O245:P245"/>
    <mergeCell ref="D246:H246"/>
    <mergeCell ref="I246:K246"/>
    <mergeCell ref="L246:N246"/>
    <mergeCell ref="O246:P246"/>
    <mergeCell ref="D243:H243"/>
    <mergeCell ref="I243:K243"/>
    <mergeCell ref="L243:N243"/>
    <mergeCell ref="O243:P243"/>
    <mergeCell ref="D244:H244"/>
    <mergeCell ref="I244:K244"/>
    <mergeCell ref="L244:N244"/>
    <mergeCell ref="O244:P244"/>
    <mergeCell ref="D241:H241"/>
    <mergeCell ref="I241:K241"/>
    <mergeCell ref="L241:N241"/>
    <mergeCell ref="O241:P241"/>
    <mergeCell ref="D242:H242"/>
    <mergeCell ref="I242:K242"/>
    <mergeCell ref="L242:N242"/>
    <mergeCell ref="O242:P242"/>
    <mergeCell ref="D251:H251"/>
    <mergeCell ref="I251:K251"/>
    <mergeCell ref="L251:N251"/>
    <mergeCell ref="O251:P251"/>
    <mergeCell ref="D252:H252"/>
    <mergeCell ref="I252:K252"/>
    <mergeCell ref="L252:N252"/>
    <mergeCell ref="O252:P252"/>
    <mergeCell ref="D249:H249"/>
    <mergeCell ref="I249:K249"/>
    <mergeCell ref="L249:N249"/>
    <mergeCell ref="O249:P249"/>
    <mergeCell ref="D250:H250"/>
    <mergeCell ref="I250:K250"/>
    <mergeCell ref="L250:N250"/>
    <mergeCell ref="O250:P250"/>
    <mergeCell ref="D247:H247"/>
    <mergeCell ref="I247:K247"/>
    <mergeCell ref="L247:N247"/>
    <mergeCell ref="O247:P247"/>
    <mergeCell ref="D248:H248"/>
    <mergeCell ref="I248:K248"/>
    <mergeCell ref="L248:N248"/>
    <mergeCell ref="O248:P248"/>
    <mergeCell ref="D257:H257"/>
    <mergeCell ref="I257:K257"/>
    <mergeCell ref="L257:N257"/>
    <mergeCell ref="O257:P257"/>
    <mergeCell ref="D258:H258"/>
    <mergeCell ref="I258:K258"/>
    <mergeCell ref="L258:N258"/>
    <mergeCell ref="O258:P258"/>
    <mergeCell ref="D255:H255"/>
    <mergeCell ref="I255:K255"/>
    <mergeCell ref="L255:N255"/>
    <mergeCell ref="O255:P255"/>
    <mergeCell ref="D256:H256"/>
    <mergeCell ref="I256:K256"/>
    <mergeCell ref="L256:N256"/>
    <mergeCell ref="O256:P256"/>
    <mergeCell ref="D253:H253"/>
    <mergeCell ref="I253:K253"/>
    <mergeCell ref="L253:N253"/>
    <mergeCell ref="O253:P253"/>
    <mergeCell ref="D254:H254"/>
    <mergeCell ref="I254:K254"/>
    <mergeCell ref="L254:N254"/>
    <mergeCell ref="O254:P254"/>
    <mergeCell ref="D263:H263"/>
    <mergeCell ref="I263:K263"/>
    <mergeCell ref="L263:N263"/>
    <mergeCell ref="O263:P263"/>
    <mergeCell ref="D264:H264"/>
    <mergeCell ref="I264:K264"/>
    <mergeCell ref="L264:N264"/>
    <mergeCell ref="O264:P264"/>
    <mergeCell ref="D261:H261"/>
    <mergeCell ref="I261:K261"/>
    <mergeCell ref="L261:N261"/>
    <mergeCell ref="O261:P261"/>
    <mergeCell ref="D262:H262"/>
    <mergeCell ref="I262:K262"/>
    <mergeCell ref="L262:N262"/>
    <mergeCell ref="O262:P262"/>
    <mergeCell ref="D259:H259"/>
    <mergeCell ref="I259:K259"/>
    <mergeCell ref="L259:N259"/>
    <mergeCell ref="O259:P259"/>
    <mergeCell ref="D260:H260"/>
    <mergeCell ref="I260:K260"/>
    <mergeCell ref="L260:N260"/>
    <mergeCell ref="O260:P260"/>
    <mergeCell ref="D269:H269"/>
    <mergeCell ref="I269:K269"/>
    <mergeCell ref="L269:N269"/>
    <mergeCell ref="O269:P269"/>
    <mergeCell ref="D270:H270"/>
    <mergeCell ref="I270:K270"/>
    <mergeCell ref="L270:N270"/>
    <mergeCell ref="O270:P270"/>
    <mergeCell ref="D267:H267"/>
    <mergeCell ref="I267:K267"/>
    <mergeCell ref="L267:N267"/>
    <mergeCell ref="O267:P267"/>
    <mergeCell ref="D268:H268"/>
    <mergeCell ref="I268:K268"/>
    <mergeCell ref="L268:N268"/>
    <mergeCell ref="O268:P268"/>
    <mergeCell ref="D265:H265"/>
    <mergeCell ref="I265:K265"/>
    <mergeCell ref="L265:N265"/>
    <mergeCell ref="O265:P265"/>
    <mergeCell ref="D266:H266"/>
    <mergeCell ref="I266:K266"/>
    <mergeCell ref="L266:N266"/>
    <mergeCell ref="O266:P266"/>
    <mergeCell ref="D275:H275"/>
    <mergeCell ref="I275:K275"/>
    <mergeCell ref="L275:N275"/>
    <mergeCell ref="O275:P275"/>
    <mergeCell ref="D276:H276"/>
    <mergeCell ref="I276:K276"/>
    <mergeCell ref="L276:N276"/>
    <mergeCell ref="O276:P276"/>
    <mergeCell ref="D273:H273"/>
    <mergeCell ref="I273:K273"/>
    <mergeCell ref="L273:N273"/>
    <mergeCell ref="O273:P273"/>
    <mergeCell ref="D274:H274"/>
    <mergeCell ref="I274:K274"/>
    <mergeCell ref="L274:N274"/>
    <mergeCell ref="O274:P274"/>
    <mergeCell ref="D271:H271"/>
    <mergeCell ref="I271:K271"/>
    <mergeCell ref="L271:N271"/>
    <mergeCell ref="O271:P271"/>
    <mergeCell ref="D272:H272"/>
    <mergeCell ref="I272:K272"/>
    <mergeCell ref="L272:N272"/>
    <mergeCell ref="O272:P272"/>
    <mergeCell ref="D281:H281"/>
    <mergeCell ref="I281:K281"/>
    <mergeCell ref="L281:N281"/>
    <mergeCell ref="O281:P281"/>
    <mergeCell ref="D282:H282"/>
    <mergeCell ref="I282:K282"/>
    <mergeCell ref="L282:N282"/>
    <mergeCell ref="O282:P282"/>
    <mergeCell ref="D279:H279"/>
    <mergeCell ref="I279:K279"/>
    <mergeCell ref="L279:N279"/>
    <mergeCell ref="O279:P279"/>
    <mergeCell ref="D280:H280"/>
    <mergeCell ref="I280:K280"/>
    <mergeCell ref="L280:N280"/>
    <mergeCell ref="O280:P280"/>
    <mergeCell ref="D277:H277"/>
    <mergeCell ref="I277:K277"/>
    <mergeCell ref="L277:N277"/>
    <mergeCell ref="O277:P277"/>
    <mergeCell ref="D278:H278"/>
    <mergeCell ref="I278:K278"/>
    <mergeCell ref="L278:N278"/>
    <mergeCell ref="O278:P278"/>
    <mergeCell ref="D287:H287"/>
    <mergeCell ref="I287:K287"/>
    <mergeCell ref="L287:N287"/>
    <mergeCell ref="O287:P287"/>
    <mergeCell ref="D288:H288"/>
    <mergeCell ref="I288:K288"/>
    <mergeCell ref="L288:N288"/>
    <mergeCell ref="O288:P288"/>
    <mergeCell ref="D285:H285"/>
    <mergeCell ref="I285:K285"/>
    <mergeCell ref="L285:N285"/>
    <mergeCell ref="O285:P285"/>
    <mergeCell ref="D286:H286"/>
    <mergeCell ref="I286:K286"/>
    <mergeCell ref="L286:N286"/>
    <mergeCell ref="O286:P286"/>
    <mergeCell ref="D283:H283"/>
    <mergeCell ref="I283:K283"/>
    <mergeCell ref="L283:N283"/>
    <mergeCell ref="O283:P283"/>
    <mergeCell ref="D284:H284"/>
    <mergeCell ref="I284:K284"/>
    <mergeCell ref="L284:N284"/>
    <mergeCell ref="O284:P284"/>
    <mergeCell ref="D293:H293"/>
    <mergeCell ref="I293:K293"/>
    <mergeCell ref="L293:N293"/>
    <mergeCell ref="O293:P293"/>
    <mergeCell ref="D294:H294"/>
    <mergeCell ref="I294:K294"/>
    <mergeCell ref="L294:N294"/>
    <mergeCell ref="O294:P294"/>
    <mergeCell ref="D291:H291"/>
    <mergeCell ref="I291:K291"/>
    <mergeCell ref="L291:N291"/>
    <mergeCell ref="O291:P291"/>
    <mergeCell ref="D292:H292"/>
    <mergeCell ref="I292:K292"/>
    <mergeCell ref="L292:N292"/>
    <mergeCell ref="O292:P292"/>
    <mergeCell ref="D289:H289"/>
    <mergeCell ref="I289:K289"/>
    <mergeCell ref="L289:N289"/>
    <mergeCell ref="O289:P289"/>
    <mergeCell ref="D290:H290"/>
    <mergeCell ref="I290:K290"/>
    <mergeCell ref="L290:N290"/>
    <mergeCell ref="O290:P290"/>
    <mergeCell ref="D299:H299"/>
    <mergeCell ref="I299:K299"/>
    <mergeCell ref="L299:N299"/>
    <mergeCell ref="O299:P299"/>
    <mergeCell ref="D300:H300"/>
    <mergeCell ref="I300:K300"/>
    <mergeCell ref="L300:N300"/>
    <mergeCell ref="O300:P300"/>
    <mergeCell ref="D297:H297"/>
    <mergeCell ref="I297:K297"/>
    <mergeCell ref="L297:N297"/>
    <mergeCell ref="O297:P297"/>
    <mergeCell ref="D298:H298"/>
    <mergeCell ref="I298:K298"/>
    <mergeCell ref="L298:N298"/>
    <mergeCell ref="O298:P298"/>
    <mergeCell ref="D295:H295"/>
    <mergeCell ref="I295:K295"/>
    <mergeCell ref="L295:N295"/>
    <mergeCell ref="O295:P295"/>
    <mergeCell ref="D296:H296"/>
    <mergeCell ref="I296:K296"/>
    <mergeCell ref="L296:N296"/>
    <mergeCell ref="O296:P296"/>
    <mergeCell ref="D305:H305"/>
    <mergeCell ref="I305:K305"/>
    <mergeCell ref="L305:N305"/>
    <mergeCell ref="O305:P305"/>
    <mergeCell ref="D306:H306"/>
    <mergeCell ref="I306:K306"/>
    <mergeCell ref="L306:N306"/>
    <mergeCell ref="O306:P306"/>
    <mergeCell ref="D303:H303"/>
    <mergeCell ref="I303:K303"/>
    <mergeCell ref="L303:N303"/>
    <mergeCell ref="O303:P303"/>
    <mergeCell ref="D304:H304"/>
    <mergeCell ref="I304:K304"/>
    <mergeCell ref="L304:N304"/>
    <mergeCell ref="O304:P304"/>
    <mergeCell ref="D301:H301"/>
    <mergeCell ref="I301:K301"/>
    <mergeCell ref="L301:N301"/>
    <mergeCell ref="O301:P301"/>
    <mergeCell ref="D302:H302"/>
    <mergeCell ref="I302:K302"/>
    <mergeCell ref="L302:N302"/>
    <mergeCell ref="O302:P302"/>
    <mergeCell ref="D311:H311"/>
    <mergeCell ref="I311:K311"/>
    <mergeCell ref="L311:N311"/>
    <mergeCell ref="O311:P311"/>
    <mergeCell ref="D312:H312"/>
    <mergeCell ref="I312:K312"/>
    <mergeCell ref="L312:N312"/>
    <mergeCell ref="O312:P312"/>
    <mergeCell ref="D309:H309"/>
    <mergeCell ref="I309:K309"/>
    <mergeCell ref="L309:N309"/>
    <mergeCell ref="O309:P309"/>
    <mergeCell ref="D310:H310"/>
    <mergeCell ref="I310:K310"/>
    <mergeCell ref="L310:N310"/>
    <mergeCell ref="O310:P310"/>
    <mergeCell ref="D307:H307"/>
    <mergeCell ref="I307:K307"/>
    <mergeCell ref="L307:N307"/>
    <mergeCell ref="O307:P307"/>
    <mergeCell ref="D308:H308"/>
    <mergeCell ref="I308:K308"/>
    <mergeCell ref="L308:N308"/>
    <mergeCell ref="O308:P308"/>
    <mergeCell ref="D317:H317"/>
    <mergeCell ref="I317:K317"/>
    <mergeCell ref="L317:N317"/>
    <mergeCell ref="O317:P317"/>
    <mergeCell ref="D318:H318"/>
    <mergeCell ref="I318:K318"/>
    <mergeCell ref="L318:N318"/>
    <mergeCell ref="O318:P318"/>
    <mergeCell ref="D315:H315"/>
    <mergeCell ref="I315:K315"/>
    <mergeCell ref="L315:N315"/>
    <mergeCell ref="O315:P315"/>
    <mergeCell ref="D316:H316"/>
    <mergeCell ref="I316:K316"/>
    <mergeCell ref="L316:N316"/>
    <mergeCell ref="O316:P316"/>
    <mergeCell ref="D313:H313"/>
    <mergeCell ref="I313:K313"/>
    <mergeCell ref="L313:N313"/>
    <mergeCell ref="O313:P313"/>
    <mergeCell ref="D314:H314"/>
    <mergeCell ref="I314:K314"/>
    <mergeCell ref="L314:N314"/>
    <mergeCell ref="O314:P314"/>
    <mergeCell ref="D323:H323"/>
    <mergeCell ref="I323:K323"/>
    <mergeCell ref="L323:N323"/>
    <mergeCell ref="O323:P323"/>
    <mergeCell ref="D324:H324"/>
    <mergeCell ref="I324:K324"/>
    <mergeCell ref="L324:N324"/>
    <mergeCell ref="O324:P324"/>
    <mergeCell ref="D321:H321"/>
    <mergeCell ref="I321:K321"/>
    <mergeCell ref="L321:N321"/>
    <mergeCell ref="O321:P321"/>
    <mergeCell ref="D322:H322"/>
    <mergeCell ref="I322:K322"/>
    <mergeCell ref="L322:N322"/>
    <mergeCell ref="O322:P322"/>
    <mergeCell ref="D319:H319"/>
    <mergeCell ref="I319:K319"/>
    <mergeCell ref="L319:N319"/>
    <mergeCell ref="O319:P319"/>
    <mergeCell ref="D320:H320"/>
    <mergeCell ref="I320:K320"/>
    <mergeCell ref="L320:N320"/>
    <mergeCell ref="O320:P320"/>
    <mergeCell ref="D329:H329"/>
    <mergeCell ref="I329:K329"/>
    <mergeCell ref="L329:N329"/>
    <mergeCell ref="O329:P329"/>
    <mergeCell ref="D330:H330"/>
    <mergeCell ref="I330:K330"/>
    <mergeCell ref="L330:N330"/>
    <mergeCell ref="O330:P330"/>
    <mergeCell ref="D327:H327"/>
    <mergeCell ref="I327:K327"/>
    <mergeCell ref="L327:N327"/>
    <mergeCell ref="O327:P327"/>
    <mergeCell ref="D328:H328"/>
    <mergeCell ref="I328:K328"/>
    <mergeCell ref="L328:N328"/>
    <mergeCell ref="O328:P328"/>
    <mergeCell ref="D325:H325"/>
    <mergeCell ref="I325:K325"/>
    <mergeCell ref="L325:N325"/>
    <mergeCell ref="O325:P325"/>
    <mergeCell ref="D326:H326"/>
    <mergeCell ref="I326:K326"/>
    <mergeCell ref="L326:N326"/>
    <mergeCell ref="O326:P326"/>
    <mergeCell ref="D335:H335"/>
    <mergeCell ref="I335:K335"/>
    <mergeCell ref="L335:N335"/>
    <mergeCell ref="O335:P335"/>
    <mergeCell ref="D336:H336"/>
    <mergeCell ref="I336:K336"/>
    <mergeCell ref="L336:N336"/>
    <mergeCell ref="O336:P336"/>
    <mergeCell ref="D333:H333"/>
    <mergeCell ref="I333:K333"/>
    <mergeCell ref="L333:N333"/>
    <mergeCell ref="O333:P333"/>
    <mergeCell ref="D334:H334"/>
    <mergeCell ref="I334:K334"/>
    <mergeCell ref="L334:N334"/>
    <mergeCell ref="O334:P334"/>
    <mergeCell ref="D331:H331"/>
    <mergeCell ref="I331:K331"/>
    <mergeCell ref="L331:N331"/>
    <mergeCell ref="O331:P331"/>
    <mergeCell ref="D332:H332"/>
    <mergeCell ref="I332:K332"/>
    <mergeCell ref="L332:N332"/>
    <mergeCell ref="O332:P332"/>
    <mergeCell ref="D341:H341"/>
    <mergeCell ref="I341:K341"/>
    <mergeCell ref="L341:N341"/>
    <mergeCell ref="O341:P341"/>
    <mergeCell ref="D342:H342"/>
    <mergeCell ref="I342:K342"/>
    <mergeCell ref="L342:N342"/>
    <mergeCell ref="O342:P342"/>
    <mergeCell ref="D339:H339"/>
    <mergeCell ref="I339:K339"/>
    <mergeCell ref="L339:N339"/>
    <mergeCell ref="O339:P339"/>
    <mergeCell ref="D340:H340"/>
    <mergeCell ref="I340:K340"/>
    <mergeCell ref="L340:N340"/>
    <mergeCell ref="O340:P340"/>
    <mergeCell ref="D337:H337"/>
    <mergeCell ref="I337:K337"/>
    <mergeCell ref="L337:N337"/>
    <mergeCell ref="O337:P337"/>
    <mergeCell ref="D338:H338"/>
    <mergeCell ref="I338:K338"/>
    <mergeCell ref="L338:N338"/>
    <mergeCell ref="O338:P338"/>
    <mergeCell ref="D347:H347"/>
    <mergeCell ref="I347:K347"/>
    <mergeCell ref="L347:N347"/>
    <mergeCell ref="O347:P347"/>
    <mergeCell ref="D348:H348"/>
    <mergeCell ref="I348:K348"/>
    <mergeCell ref="L348:N348"/>
    <mergeCell ref="O348:P348"/>
    <mergeCell ref="D345:H345"/>
    <mergeCell ref="I345:K345"/>
    <mergeCell ref="L345:N345"/>
    <mergeCell ref="O345:P345"/>
    <mergeCell ref="D346:H346"/>
    <mergeCell ref="I346:K346"/>
    <mergeCell ref="L346:N346"/>
    <mergeCell ref="O346:P346"/>
    <mergeCell ref="D343:H343"/>
    <mergeCell ref="I343:K343"/>
    <mergeCell ref="L343:N343"/>
    <mergeCell ref="O343:P343"/>
    <mergeCell ref="D344:H344"/>
    <mergeCell ref="I344:K344"/>
    <mergeCell ref="L344:N344"/>
    <mergeCell ref="O344:P344"/>
    <mergeCell ref="D353:H353"/>
    <mergeCell ref="I353:K353"/>
    <mergeCell ref="L353:N353"/>
    <mergeCell ref="O353:P353"/>
    <mergeCell ref="D354:H354"/>
    <mergeCell ref="I354:K354"/>
    <mergeCell ref="L354:N354"/>
    <mergeCell ref="O354:P354"/>
    <mergeCell ref="D351:H351"/>
    <mergeCell ref="I351:K351"/>
    <mergeCell ref="L351:N351"/>
    <mergeCell ref="O351:P351"/>
    <mergeCell ref="D352:H352"/>
    <mergeCell ref="I352:K352"/>
    <mergeCell ref="L352:N352"/>
    <mergeCell ref="O352:P352"/>
    <mergeCell ref="D349:H349"/>
    <mergeCell ref="I349:K349"/>
    <mergeCell ref="L349:N349"/>
    <mergeCell ref="O349:P349"/>
    <mergeCell ref="D350:H350"/>
    <mergeCell ref="I350:K350"/>
    <mergeCell ref="L350:N350"/>
    <mergeCell ref="O350:P350"/>
    <mergeCell ref="D359:H359"/>
    <mergeCell ref="I359:K359"/>
    <mergeCell ref="L359:N359"/>
    <mergeCell ref="O359:P359"/>
    <mergeCell ref="D360:H360"/>
    <mergeCell ref="I360:K360"/>
    <mergeCell ref="L360:N360"/>
    <mergeCell ref="O360:P360"/>
    <mergeCell ref="D357:H357"/>
    <mergeCell ref="I357:K357"/>
    <mergeCell ref="L357:N357"/>
    <mergeCell ref="O357:P357"/>
    <mergeCell ref="D358:H358"/>
    <mergeCell ref="I358:K358"/>
    <mergeCell ref="L358:N358"/>
    <mergeCell ref="O358:P358"/>
    <mergeCell ref="D355:H355"/>
    <mergeCell ref="I355:K355"/>
    <mergeCell ref="L355:N355"/>
    <mergeCell ref="O355:P355"/>
    <mergeCell ref="D356:H356"/>
    <mergeCell ref="I356:K356"/>
    <mergeCell ref="L356:N356"/>
    <mergeCell ref="O356:P356"/>
    <mergeCell ref="D365:H365"/>
    <mergeCell ref="I365:K365"/>
    <mergeCell ref="L365:N365"/>
    <mergeCell ref="O365:P365"/>
    <mergeCell ref="D366:H366"/>
    <mergeCell ref="I366:K366"/>
    <mergeCell ref="L366:N366"/>
    <mergeCell ref="O366:P366"/>
    <mergeCell ref="D363:H363"/>
    <mergeCell ref="I363:K363"/>
    <mergeCell ref="L363:N363"/>
    <mergeCell ref="O363:P363"/>
    <mergeCell ref="D364:H364"/>
    <mergeCell ref="I364:K364"/>
    <mergeCell ref="L364:N364"/>
    <mergeCell ref="O364:P364"/>
    <mergeCell ref="D361:H361"/>
    <mergeCell ref="I361:K361"/>
    <mergeCell ref="L361:N361"/>
    <mergeCell ref="O361:P361"/>
    <mergeCell ref="D362:H362"/>
    <mergeCell ref="I362:K362"/>
    <mergeCell ref="L362:N362"/>
    <mergeCell ref="O362:P362"/>
    <mergeCell ref="D371:H371"/>
    <mergeCell ref="I371:K371"/>
    <mergeCell ref="L371:N371"/>
    <mergeCell ref="O371:P371"/>
    <mergeCell ref="D372:H372"/>
    <mergeCell ref="I372:K372"/>
    <mergeCell ref="L372:N372"/>
    <mergeCell ref="O372:P372"/>
    <mergeCell ref="D369:H369"/>
    <mergeCell ref="I369:K369"/>
    <mergeCell ref="L369:N369"/>
    <mergeCell ref="O369:P369"/>
    <mergeCell ref="D370:H370"/>
    <mergeCell ref="I370:K370"/>
    <mergeCell ref="L370:N370"/>
    <mergeCell ref="O370:P370"/>
    <mergeCell ref="D367:H367"/>
    <mergeCell ref="I367:K367"/>
    <mergeCell ref="L367:N367"/>
    <mergeCell ref="O367:P367"/>
    <mergeCell ref="D368:H368"/>
    <mergeCell ref="I368:K368"/>
    <mergeCell ref="L368:N368"/>
    <mergeCell ref="O368:P368"/>
    <mergeCell ref="D377:H377"/>
    <mergeCell ref="I377:K377"/>
    <mergeCell ref="L377:N377"/>
    <mergeCell ref="O377:P377"/>
    <mergeCell ref="D378:H378"/>
    <mergeCell ref="I378:K378"/>
    <mergeCell ref="L378:N378"/>
    <mergeCell ref="O378:P378"/>
    <mergeCell ref="D375:H375"/>
    <mergeCell ref="I375:K375"/>
    <mergeCell ref="L375:N375"/>
    <mergeCell ref="O375:P375"/>
    <mergeCell ref="D376:H376"/>
    <mergeCell ref="I376:K376"/>
    <mergeCell ref="L376:N376"/>
    <mergeCell ref="O376:P376"/>
    <mergeCell ref="D373:H373"/>
    <mergeCell ref="I373:K373"/>
    <mergeCell ref="L373:N373"/>
    <mergeCell ref="O373:P373"/>
    <mergeCell ref="D374:H374"/>
    <mergeCell ref="I374:K374"/>
    <mergeCell ref="L374:N374"/>
    <mergeCell ref="O374:P374"/>
    <mergeCell ref="D383:H383"/>
    <mergeCell ref="I383:K383"/>
    <mergeCell ref="L383:N383"/>
    <mergeCell ref="O383:P383"/>
    <mergeCell ref="D384:H384"/>
    <mergeCell ref="I384:K384"/>
    <mergeCell ref="L384:N384"/>
    <mergeCell ref="O384:P384"/>
    <mergeCell ref="D381:H381"/>
    <mergeCell ref="I381:K381"/>
    <mergeCell ref="L381:N381"/>
    <mergeCell ref="O381:P381"/>
    <mergeCell ref="D382:H382"/>
    <mergeCell ref="I382:K382"/>
    <mergeCell ref="L382:N382"/>
    <mergeCell ref="O382:P382"/>
    <mergeCell ref="D379:H379"/>
    <mergeCell ref="I379:K379"/>
    <mergeCell ref="L379:N379"/>
    <mergeCell ref="O379:P379"/>
    <mergeCell ref="D380:H380"/>
    <mergeCell ref="I380:K380"/>
    <mergeCell ref="L380:N380"/>
    <mergeCell ref="O380:P380"/>
    <mergeCell ref="D389:H389"/>
    <mergeCell ref="I389:K389"/>
    <mergeCell ref="L389:N389"/>
    <mergeCell ref="O389:P389"/>
    <mergeCell ref="D390:H390"/>
    <mergeCell ref="I390:K390"/>
    <mergeCell ref="L390:N390"/>
    <mergeCell ref="O390:P390"/>
    <mergeCell ref="D387:H387"/>
    <mergeCell ref="I387:K387"/>
    <mergeCell ref="L387:N387"/>
    <mergeCell ref="O387:P387"/>
    <mergeCell ref="D388:H388"/>
    <mergeCell ref="I388:K388"/>
    <mergeCell ref="L388:N388"/>
    <mergeCell ref="O388:P388"/>
    <mergeCell ref="D385:H385"/>
    <mergeCell ref="I385:K385"/>
    <mergeCell ref="L385:N385"/>
    <mergeCell ref="O385:P385"/>
    <mergeCell ref="D386:H386"/>
    <mergeCell ref="I386:K386"/>
    <mergeCell ref="L386:N386"/>
    <mergeCell ref="O386:P386"/>
    <mergeCell ref="D395:H395"/>
    <mergeCell ref="I395:K395"/>
    <mergeCell ref="L395:N395"/>
    <mergeCell ref="O395:P395"/>
    <mergeCell ref="D396:H396"/>
    <mergeCell ref="I396:K396"/>
    <mergeCell ref="L396:N396"/>
    <mergeCell ref="O396:P396"/>
    <mergeCell ref="D393:H393"/>
    <mergeCell ref="I393:K393"/>
    <mergeCell ref="L393:N393"/>
    <mergeCell ref="O393:P393"/>
    <mergeCell ref="D394:H394"/>
    <mergeCell ref="I394:K394"/>
    <mergeCell ref="L394:N394"/>
    <mergeCell ref="O394:P394"/>
    <mergeCell ref="D391:H391"/>
    <mergeCell ref="I391:K391"/>
    <mergeCell ref="L391:N391"/>
    <mergeCell ref="O391:P391"/>
    <mergeCell ref="D392:H392"/>
    <mergeCell ref="I392:K392"/>
    <mergeCell ref="L392:N392"/>
    <mergeCell ref="O392:P392"/>
    <mergeCell ref="D401:H401"/>
    <mergeCell ref="I401:K401"/>
    <mergeCell ref="L401:N401"/>
    <mergeCell ref="O401:P401"/>
    <mergeCell ref="D402:H402"/>
    <mergeCell ref="I402:K402"/>
    <mergeCell ref="L402:N402"/>
    <mergeCell ref="O402:P402"/>
    <mergeCell ref="D399:H399"/>
    <mergeCell ref="I399:K399"/>
    <mergeCell ref="L399:N399"/>
    <mergeCell ref="O399:P399"/>
    <mergeCell ref="D400:H400"/>
    <mergeCell ref="I400:K400"/>
    <mergeCell ref="L400:N400"/>
    <mergeCell ref="O400:P400"/>
    <mergeCell ref="D397:H397"/>
    <mergeCell ref="I397:K397"/>
    <mergeCell ref="L397:N397"/>
    <mergeCell ref="O397:P397"/>
    <mergeCell ref="D398:H398"/>
    <mergeCell ref="I398:K398"/>
    <mergeCell ref="L398:N398"/>
    <mergeCell ref="O398:P398"/>
    <mergeCell ref="D407:H407"/>
    <mergeCell ref="I407:K407"/>
    <mergeCell ref="L407:N407"/>
    <mergeCell ref="O407:P407"/>
    <mergeCell ref="D408:H408"/>
    <mergeCell ref="I408:K408"/>
    <mergeCell ref="L408:N408"/>
    <mergeCell ref="O408:P408"/>
    <mergeCell ref="D405:H405"/>
    <mergeCell ref="I405:K405"/>
    <mergeCell ref="L405:N405"/>
    <mergeCell ref="O405:P405"/>
    <mergeCell ref="D406:H406"/>
    <mergeCell ref="I406:K406"/>
    <mergeCell ref="L406:N406"/>
    <mergeCell ref="O406:P406"/>
    <mergeCell ref="D403:H403"/>
    <mergeCell ref="I403:K403"/>
    <mergeCell ref="L403:N403"/>
    <mergeCell ref="O403:P403"/>
    <mergeCell ref="D404:H404"/>
    <mergeCell ref="I404:K404"/>
    <mergeCell ref="L404:N404"/>
    <mergeCell ref="O404:P404"/>
    <mergeCell ref="D413:H413"/>
    <mergeCell ref="I413:K413"/>
    <mergeCell ref="L413:N413"/>
    <mergeCell ref="O413:P413"/>
    <mergeCell ref="D414:H414"/>
    <mergeCell ref="I414:K414"/>
    <mergeCell ref="L414:N414"/>
    <mergeCell ref="O414:P414"/>
    <mergeCell ref="D411:H411"/>
    <mergeCell ref="I411:K411"/>
    <mergeCell ref="L411:N411"/>
    <mergeCell ref="O411:P411"/>
    <mergeCell ref="D412:H412"/>
    <mergeCell ref="I412:K412"/>
    <mergeCell ref="L412:N412"/>
    <mergeCell ref="O412:P412"/>
    <mergeCell ref="D409:H409"/>
    <mergeCell ref="I409:K409"/>
    <mergeCell ref="L409:N409"/>
    <mergeCell ref="O409:P409"/>
    <mergeCell ref="D410:H410"/>
    <mergeCell ref="I410:K410"/>
    <mergeCell ref="L410:N410"/>
    <mergeCell ref="O410:P410"/>
    <mergeCell ref="D419:H419"/>
    <mergeCell ref="I419:K419"/>
    <mergeCell ref="L419:N419"/>
    <mergeCell ref="O419:P419"/>
    <mergeCell ref="D420:H420"/>
    <mergeCell ref="I420:K420"/>
    <mergeCell ref="L420:N420"/>
    <mergeCell ref="O420:P420"/>
    <mergeCell ref="D417:H417"/>
    <mergeCell ref="I417:K417"/>
    <mergeCell ref="L417:N417"/>
    <mergeCell ref="O417:P417"/>
    <mergeCell ref="D418:H418"/>
    <mergeCell ref="I418:K418"/>
    <mergeCell ref="L418:N418"/>
    <mergeCell ref="O418:P418"/>
    <mergeCell ref="D415:H415"/>
    <mergeCell ref="I415:K415"/>
    <mergeCell ref="L415:N415"/>
    <mergeCell ref="O415:P415"/>
    <mergeCell ref="D416:H416"/>
    <mergeCell ref="I416:K416"/>
    <mergeCell ref="L416:N416"/>
    <mergeCell ref="O416:P416"/>
    <mergeCell ref="D425:H425"/>
    <mergeCell ref="I425:K425"/>
    <mergeCell ref="L425:N425"/>
    <mergeCell ref="O425:P425"/>
    <mergeCell ref="D426:H426"/>
    <mergeCell ref="I426:K426"/>
    <mergeCell ref="L426:N426"/>
    <mergeCell ref="O426:P426"/>
    <mergeCell ref="D423:H423"/>
    <mergeCell ref="I423:K423"/>
    <mergeCell ref="L423:N423"/>
    <mergeCell ref="O423:P423"/>
    <mergeCell ref="D424:H424"/>
    <mergeCell ref="I424:K424"/>
    <mergeCell ref="L424:N424"/>
    <mergeCell ref="O424:P424"/>
    <mergeCell ref="D421:H421"/>
    <mergeCell ref="I421:K421"/>
    <mergeCell ref="L421:N421"/>
    <mergeCell ref="O421:P421"/>
    <mergeCell ref="D422:H422"/>
    <mergeCell ref="I422:K422"/>
    <mergeCell ref="L422:N422"/>
    <mergeCell ref="O422:P422"/>
    <mergeCell ref="D431:H431"/>
    <mergeCell ref="I431:K431"/>
    <mergeCell ref="L431:N431"/>
    <mergeCell ref="O431:P431"/>
    <mergeCell ref="D432:H432"/>
    <mergeCell ref="I432:K432"/>
    <mergeCell ref="L432:N432"/>
    <mergeCell ref="O432:P432"/>
    <mergeCell ref="D429:H429"/>
    <mergeCell ref="I429:K429"/>
    <mergeCell ref="L429:N429"/>
    <mergeCell ref="O429:P429"/>
    <mergeCell ref="D430:H430"/>
    <mergeCell ref="I430:K430"/>
    <mergeCell ref="L430:N430"/>
    <mergeCell ref="O430:P430"/>
    <mergeCell ref="D427:H427"/>
    <mergeCell ref="I427:K427"/>
    <mergeCell ref="L427:N427"/>
    <mergeCell ref="O427:P427"/>
    <mergeCell ref="D428:H428"/>
    <mergeCell ref="I428:K428"/>
    <mergeCell ref="L428:N428"/>
    <mergeCell ref="O428:P428"/>
    <mergeCell ref="D437:H437"/>
    <mergeCell ref="I437:K437"/>
    <mergeCell ref="L437:N437"/>
    <mergeCell ref="O437:P437"/>
    <mergeCell ref="D438:H438"/>
    <mergeCell ref="I438:K438"/>
    <mergeCell ref="L438:N438"/>
    <mergeCell ref="O438:P438"/>
    <mergeCell ref="D435:H435"/>
    <mergeCell ref="I435:K435"/>
    <mergeCell ref="L435:N435"/>
    <mergeCell ref="O435:P435"/>
    <mergeCell ref="D436:H436"/>
    <mergeCell ref="I436:K436"/>
    <mergeCell ref="L436:N436"/>
    <mergeCell ref="O436:P436"/>
    <mergeCell ref="D433:H433"/>
    <mergeCell ref="I433:K433"/>
    <mergeCell ref="L433:N433"/>
    <mergeCell ref="O433:P433"/>
    <mergeCell ref="D434:H434"/>
    <mergeCell ref="I434:K434"/>
    <mergeCell ref="L434:N434"/>
    <mergeCell ref="O434:P434"/>
    <mergeCell ref="D443:H443"/>
    <mergeCell ref="I443:K443"/>
    <mergeCell ref="L443:N443"/>
    <mergeCell ref="O443:P443"/>
    <mergeCell ref="D444:H444"/>
    <mergeCell ref="I444:K444"/>
    <mergeCell ref="L444:N444"/>
    <mergeCell ref="O444:P444"/>
    <mergeCell ref="D441:H441"/>
    <mergeCell ref="I441:K441"/>
    <mergeCell ref="L441:N441"/>
    <mergeCell ref="O441:P441"/>
    <mergeCell ref="D442:H442"/>
    <mergeCell ref="I442:K442"/>
    <mergeCell ref="L442:N442"/>
    <mergeCell ref="O442:P442"/>
    <mergeCell ref="D439:H439"/>
    <mergeCell ref="I439:K439"/>
    <mergeCell ref="L439:N439"/>
    <mergeCell ref="O439:P439"/>
    <mergeCell ref="D440:H440"/>
    <mergeCell ref="I440:K440"/>
    <mergeCell ref="L440:N440"/>
    <mergeCell ref="O440:P440"/>
    <mergeCell ref="C449:H449"/>
    <mergeCell ref="I449:K449"/>
    <mergeCell ref="L449:N449"/>
    <mergeCell ref="O449:P449"/>
    <mergeCell ref="D450:H450"/>
    <mergeCell ref="I450:K450"/>
    <mergeCell ref="L450:N450"/>
    <mergeCell ref="O450:P450"/>
    <mergeCell ref="D447:H447"/>
    <mergeCell ref="I447:K447"/>
    <mergeCell ref="L447:N447"/>
    <mergeCell ref="O447:P447"/>
    <mergeCell ref="C448:H448"/>
    <mergeCell ref="I448:K448"/>
    <mergeCell ref="L448:N448"/>
    <mergeCell ref="O448:P448"/>
    <mergeCell ref="D445:H445"/>
    <mergeCell ref="I445:K445"/>
    <mergeCell ref="L445:N445"/>
    <mergeCell ref="O445:P445"/>
    <mergeCell ref="D446:H446"/>
    <mergeCell ref="I446:K446"/>
    <mergeCell ref="L446:N446"/>
    <mergeCell ref="O446:P446"/>
    <mergeCell ref="C455:H455"/>
    <mergeCell ref="I455:K455"/>
    <mergeCell ref="L455:N455"/>
    <mergeCell ref="O455:P455"/>
    <mergeCell ref="B456:H456"/>
    <mergeCell ref="I456:K456"/>
    <mergeCell ref="L456:N456"/>
    <mergeCell ref="O456:P456"/>
    <mergeCell ref="C453:H453"/>
    <mergeCell ref="I453:K453"/>
    <mergeCell ref="L453:N453"/>
    <mergeCell ref="O453:P453"/>
    <mergeCell ref="D454:H454"/>
    <mergeCell ref="I454:K454"/>
    <mergeCell ref="L454:N454"/>
    <mergeCell ref="O454:P454"/>
    <mergeCell ref="D451:H451"/>
    <mergeCell ref="I451:K451"/>
    <mergeCell ref="L451:N451"/>
    <mergeCell ref="O451:P451"/>
    <mergeCell ref="C452:H452"/>
    <mergeCell ref="I452:K452"/>
    <mergeCell ref="L452:N452"/>
    <mergeCell ref="O452:P452"/>
    <mergeCell ref="D461:H461"/>
    <mergeCell ref="I461:K461"/>
    <mergeCell ref="L461:N461"/>
    <mergeCell ref="O461:P461"/>
    <mergeCell ref="C462:H462"/>
    <mergeCell ref="I462:K462"/>
    <mergeCell ref="L462:N462"/>
    <mergeCell ref="O462:P462"/>
    <mergeCell ref="D459:H459"/>
    <mergeCell ref="I459:K459"/>
    <mergeCell ref="L459:N459"/>
    <mergeCell ref="O459:P459"/>
    <mergeCell ref="D460:H460"/>
    <mergeCell ref="I460:K460"/>
    <mergeCell ref="L460:N460"/>
    <mergeCell ref="O460:P460"/>
    <mergeCell ref="B457:H457"/>
    <mergeCell ref="I457:K457"/>
    <mergeCell ref="L457:N457"/>
    <mergeCell ref="O457:P457"/>
    <mergeCell ref="C458:H458"/>
    <mergeCell ref="I458:K458"/>
    <mergeCell ref="L458:N458"/>
    <mergeCell ref="O458:P458"/>
    <mergeCell ref="D467:H467"/>
    <mergeCell ref="I467:K467"/>
    <mergeCell ref="L467:N467"/>
    <mergeCell ref="O467:P467"/>
    <mergeCell ref="D468:H468"/>
    <mergeCell ref="I468:K468"/>
    <mergeCell ref="L468:N468"/>
    <mergeCell ref="O468:P468"/>
    <mergeCell ref="D465:H465"/>
    <mergeCell ref="I465:K465"/>
    <mergeCell ref="L465:N465"/>
    <mergeCell ref="O465:P465"/>
    <mergeCell ref="D466:H466"/>
    <mergeCell ref="I466:K466"/>
    <mergeCell ref="L466:N466"/>
    <mergeCell ref="O466:P466"/>
    <mergeCell ref="C463:H463"/>
    <mergeCell ref="I463:K463"/>
    <mergeCell ref="L463:N463"/>
    <mergeCell ref="O463:P463"/>
    <mergeCell ref="D464:H464"/>
    <mergeCell ref="I464:K464"/>
    <mergeCell ref="L464:N464"/>
    <mergeCell ref="O464:P464"/>
    <mergeCell ref="D473:H473"/>
    <mergeCell ref="I473:K473"/>
    <mergeCell ref="L473:N473"/>
    <mergeCell ref="O473:P473"/>
    <mergeCell ref="D474:H474"/>
    <mergeCell ref="I474:K474"/>
    <mergeCell ref="L474:N474"/>
    <mergeCell ref="O474:P474"/>
    <mergeCell ref="D471:H471"/>
    <mergeCell ref="I471:K471"/>
    <mergeCell ref="L471:N471"/>
    <mergeCell ref="O471:P471"/>
    <mergeCell ref="D472:H472"/>
    <mergeCell ref="I472:K472"/>
    <mergeCell ref="L472:N472"/>
    <mergeCell ref="O472:P472"/>
    <mergeCell ref="D469:H469"/>
    <mergeCell ref="I469:K469"/>
    <mergeCell ref="L469:N469"/>
    <mergeCell ref="O469:P469"/>
    <mergeCell ref="D470:H470"/>
    <mergeCell ref="I470:K470"/>
    <mergeCell ref="L470:N470"/>
    <mergeCell ref="O470:P470"/>
    <mergeCell ref="D479:H479"/>
    <mergeCell ref="I479:K479"/>
    <mergeCell ref="L479:N479"/>
    <mergeCell ref="O479:P479"/>
    <mergeCell ref="D480:H480"/>
    <mergeCell ref="I480:K480"/>
    <mergeCell ref="L480:N480"/>
    <mergeCell ref="O480:P480"/>
    <mergeCell ref="D477:H477"/>
    <mergeCell ref="I477:K477"/>
    <mergeCell ref="L477:N477"/>
    <mergeCell ref="O477:P477"/>
    <mergeCell ref="D478:H478"/>
    <mergeCell ref="I478:K478"/>
    <mergeCell ref="L478:N478"/>
    <mergeCell ref="O478:P478"/>
    <mergeCell ref="D475:H475"/>
    <mergeCell ref="I475:K475"/>
    <mergeCell ref="L475:N475"/>
    <mergeCell ref="O475:P475"/>
    <mergeCell ref="D476:H476"/>
    <mergeCell ref="I476:K476"/>
    <mergeCell ref="L476:N476"/>
    <mergeCell ref="O476:P476"/>
    <mergeCell ref="D485:H485"/>
    <mergeCell ref="I485:K485"/>
    <mergeCell ref="L485:N485"/>
    <mergeCell ref="O485:P485"/>
    <mergeCell ref="C486:H486"/>
    <mergeCell ref="I486:K486"/>
    <mergeCell ref="L486:N486"/>
    <mergeCell ref="O486:P486"/>
    <mergeCell ref="C483:H483"/>
    <mergeCell ref="I483:K483"/>
    <mergeCell ref="L483:N483"/>
    <mergeCell ref="O483:P483"/>
    <mergeCell ref="C484:H484"/>
    <mergeCell ref="I484:K484"/>
    <mergeCell ref="L484:N484"/>
    <mergeCell ref="O484:P484"/>
    <mergeCell ref="D481:H481"/>
    <mergeCell ref="I481:K481"/>
    <mergeCell ref="L481:N481"/>
    <mergeCell ref="O481:P481"/>
    <mergeCell ref="D482:H482"/>
    <mergeCell ref="I482:K482"/>
    <mergeCell ref="L482:N482"/>
    <mergeCell ref="O482:P482"/>
    <mergeCell ref="C491:H491"/>
    <mergeCell ref="I491:K491"/>
    <mergeCell ref="L491:N491"/>
    <mergeCell ref="O491:P491"/>
    <mergeCell ref="C492:H492"/>
    <mergeCell ref="I492:K492"/>
    <mergeCell ref="L492:N492"/>
    <mergeCell ref="O492:P492"/>
    <mergeCell ref="C489:H489"/>
    <mergeCell ref="I489:K489"/>
    <mergeCell ref="L489:N489"/>
    <mergeCell ref="O489:P489"/>
    <mergeCell ref="D490:H490"/>
    <mergeCell ref="I490:K490"/>
    <mergeCell ref="L490:N490"/>
    <mergeCell ref="O490:P490"/>
    <mergeCell ref="B487:H487"/>
    <mergeCell ref="I487:K487"/>
    <mergeCell ref="L487:N487"/>
    <mergeCell ref="O487:P487"/>
    <mergeCell ref="B488:H488"/>
    <mergeCell ref="I488:K488"/>
    <mergeCell ref="L488:N488"/>
    <mergeCell ref="O488:P488"/>
    <mergeCell ref="A497:H497"/>
    <mergeCell ref="I497:K497"/>
    <mergeCell ref="L497:N497"/>
    <mergeCell ref="O497:P497"/>
    <mergeCell ref="D498:H498"/>
    <mergeCell ref="I498:K498"/>
    <mergeCell ref="L498:N498"/>
    <mergeCell ref="O498:P498"/>
    <mergeCell ref="C495:H495"/>
    <mergeCell ref="I495:K495"/>
    <mergeCell ref="L495:N495"/>
    <mergeCell ref="O495:P495"/>
    <mergeCell ref="B496:H496"/>
    <mergeCell ref="I496:K496"/>
    <mergeCell ref="L496:N496"/>
    <mergeCell ref="O496:P496"/>
    <mergeCell ref="D493:H493"/>
    <mergeCell ref="I493:K493"/>
    <mergeCell ref="L493:N493"/>
    <mergeCell ref="O493:P493"/>
    <mergeCell ref="D494:H494"/>
    <mergeCell ref="I494:K494"/>
    <mergeCell ref="L494:N494"/>
    <mergeCell ref="O494:P494"/>
  </mergeCells>
  <pageMargins left="0.5" right="0.5" top="0.5" bottom="0.80207992125984262" header="0.5" footer="0.5"/>
  <pageSetup orientation="portrait" horizontalDpi="0" verticalDpi="0"/>
  <headerFooter alignWithMargins="0">
    <oddFooter>&amp;L&amp;C&amp;"Times New Roman"&amp;9Page &amp;P of &amp;N &amp;R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legacyDrawing r:id="rId2"/>
  <oleObjects>
    <mc:AlternateContent xmlns:mc="http://schemas.openxmlformats.org/markup-compatibility/2006">
      <mc:Choice Requires="x14">
        <oleObject progId="AcroExch.Document.DC" shapeId="7169" r:id="rId3">
          <objectPr defaultSize="0" r:id="rId4">
            <anchor moveWithCells="1">
              <from>
                <xdr:col>0</xdr:col>
                <xdr:colOff>0</xdr:colOff>
                <xdr:row>0</xdr:row>
                <xdr:rowOff>0</xdr:rowOff>
              </from>
              <to>
                <xdr:col>15</xdr:col>
                <xdr:colOff>182880</xdr:colOff>
                <xdr:row>36</xdr:row>
                <xdr:rowOff>0</xdr:rowOff>
              </to>
            </anchor>
          </objectPr>
        </oleObject>
      </mc:Choice>
      <mc:Fallback>
        <oleObject progId="AcroExch.Document.DC" shapeId="7169"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legacyDrawing r:id="rId2"/>
  <oleObjects>
    <mc:AlternateContent xmlns:mc="http://schemas.openxmlformats.org/markup-compatibility/2006">
      <mc:Choice Requires="x14">
        <oleObject progId="AcroExch.Document.DC" shapeId="10241" r:id="rId3">
          <objectPr defaultSize="0" r:id="rId4">
            <anchor moveWithCells="1">
              <from>
                <xdr:col>0</xdr:col>
                <xdr:colOff>0</xdr:colOff>
                <xdr:row>0</xdr:row>
                <xdr:rowOff>0</xdr:rowOff>
              </from>
              <to>
                <xdr:col>15</xdr:col>
                <xdr:colOff>182880</xdr:colOff>
                <xdr:row>36</xdr:row>
                <xdr:rowOff>0</xdr:rowOff>
              </to>
            </anchor>
          </objectPr>
        </oleObject>
      </mc:Choice>
      <mc:Fallback>
        <oleObject progId="AcroExch.Document.DC" shapeId="10241" r:id="rId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19"/>
  <sheetViews>
    <sheetView workbookViewId="0">
      <selection sqref="A1:D2"/>
    </sheetView>
  </sheetViews>
  <sheetFormatPr defaultRowHeight="13.2" outlineLevelRow="1" x14ac:dyDescent="0.25"/>
  <cols>
    <col min="1" max="1" width="1.6640625" customWidth="1"/>
    <col min="2" max="2" width="2" customWidth="1"/>
    <col min="3" max="3" width="1.88671875" customWidth="1"/>
    <col min="4" max="4" width="9.44140625" customWidth="1"/>
    <col min="5" max="5" width="4.109375" customWidth="1"/>
    <col min="6" max="6" width="11.88671875" customWidth="1"/>
    <col min="7" max="7" width="6" customWidth="1"/>
    <col min="8" max="8" width="11.109375" customWidth="1"/>
    <col min="9" max="9" width="1.33203125" customWidth="1"/>
    <col min="10" max="10" width="2.6640625" customWidth="1"/>
    <col min="11" max="11" width="8.33203125" customWidth="1"/>
    <col min="12" max="12" width="4.44140625" customWidth="1"/>
    <col min="13" max="13" width="5.6640625" customWidth="1"/>
    <col min="14" max="14" width="2.109375" customWidth="1"/>
    <col min="15" max="15" width="11" customWidth="1"/>
    <col min="16" max="16" width="1.33203125" customWidth="1"/>
    <col min="17" max="17" width="15.109375" customWidth="1"/>
    <col min="18" max="18" width="1.33203125" customWidth="1"/>
    <col min="257" max="257" width="1.6640625" customWidth="1"/>
    <col min="258" max="258" width="2" customWidth="1"/>
    <col min="259" max="259" width="1.88671875" customWidth="1"/>
    <col min="260" max="260" width="9.44140625" customWidth="1"/>
    <col min="261" max="261" width="4.109375" customWidth="1"/>
    <col min="262" max="262" width="11.88671875" customWidth="1"/>
    <col min="263" max="263" width="6" customWidth="1"/>
    <col min="264" max="264" width="11.109375" customWidth="1"/>
    <col min="265" max="265" width="1.33203125" customWidth="1"/>
    <col min="266" max="266" width="2.6640625" customWidth="1"/>
    <col min="267" max="267" width="8.33203125" customWidth="1"/>
    <col min="268" max="268" width="4.44140625" customWidth="1"/>
    <col min="269" max="269" width="5.6640625" customWidth="1"/>
    <col min="270" max="270" width="2.109375" customWidth="1"/>
    <col min="271" max="271" width="11" customWidth="1"/>
    <col min="272" max="272" width="1.33203125" customWidth="1"/>
    <col min="273" max="273" width="15.109375" customWidth="1"/>
    <col min="274" max="274" width="1.33203125" customWidth="1"/>
    <col min="513" max="513" width="1.6640625" customWidth="1"/>
    <col min="514" max="514" width="2" customWidth="1"/>
    <col min="515" max="515" width="1.88671875" customWidth="1"/>
    <col min="516" max="516" width="9.44140625" customWidth="1"/>
    <col min="517" max="517" width="4.109375" customWidth="1"/>
    <col min="518" max="518" width="11.88671875" customWidth="1"/>
    <col min="519" max="519" width="6" customWidth="1"/>
    <col min="520" max="520" width="11.109375" customWidth="1"/>
    <col min="521" max="521" width="1.33203125" customWidth="1"/>
    <col min="522" max="522" width="2.6640625" customWidth="1"/>
    <col min="523" max="523" width="8.33203125" customWidth="1"/>
    <col min="524" max="524" width="4.44140625" customWidth="1"/>
    <col min="525" max="525" width="5.6640625" customWidth="1"/>
    <col min="526" max="526" width="2.109375" customWidth="1"/>
    <col min="527" max="527" width="11" customWidth="1"/>
    <col min="528" max="528" width="1.33203125" customWidth="1"/>
    <col min="529" max="529" width="15.109375" customWidth="1"/>
    <col min="530" max="530" width="1.33203125" customWidth="1"/>
    <col min="769" max="769" width="1.6640625" customWidth="1"/>
    <col min="770" max="770" width="2" customWidth="1"/>
    <col min="771" max="771" width="1.88671875" customWidth="1"/>
    <col min="772" max="772" width="9.44140625" customWidth="1"/>
    <col min="773" max="773" width="4.109375" customWidth="1"/>
    <col min="774" max="774" width="11.88671875" customWidth="1"/>
    <col min="775" max="775" width="6" customWidth="1"/>
    <col min="776" max="776" width="11.109375" customWidth="1"/>
    <col min="777" max="777" width="1.33203125" customWidth="1"/>
    <col min="778" max="778" width="2.6640625" customWidth="1"/>
    <col min="779" max="779" width="8.33203125" customWidth="1"/>
    <col min="780" max="780" width="4.44140625" customWidth="1"/>
    <col min="781" max="781" width="5.6640625" customWidth="1"/>
    <col min="782" max="782" width="2.109375" customWidth="1"/>
    <col min="783" max="783" width="11" customWidth="1"/>
    <col min="784" max="784" width="1.33203125" customWidth="1"/>
    <col min="785" max="785" width="15.109375" customWidth="1"/>
    <col min="786" max="786" width="1.33203125" customWidth="1"/>
    <col min="1025" max="1025" width="1.6640625" customWidth="1"/>
    <col min="1026" max="1026" width="2" customWidth="1"/>
    <col min="1027" max="1027" width="1.88671875" customWidth="1"/>
    <col min="1028" max="1028" width="9.44140625" customWidth="1"/>
    <col min="1029" max="1029" width="4.109375" customWidth="1"/>
    <col min="1030" max="1030" width="11.88671875" customWidth="1"/>
    <col min="1031" max="1031" width="6" customWidth="1"/>
    <col min="1032" max="1032" width="11.109375" customWidth="1"/>
    <col min="1033" max="1033" width="1.33203125" customWidth="1"/>
    <col min="1034" max="1034" width="2.6640625" customWidth="1"/>
    <col min="1035" max="1035" width="8.33203125" customWidth="1"/>
    <col min="1036" max="1036" width="4.44140625" customWidth="1"/>
    <col min="1037" max="1037" width="5.6640625" customWidth="1"/>
    <col min="1038" max="1038" width="2.109375" customWidth="1"/>
    <col min="1039" max="1039" width="11" customWidth="1"/>
    <col min="1040" max="1040" width="1.33203125" customWidth="1"/>
    <col min="1041" max="1041" width="15.109375" customWidth="1"/>
    <col min="1042" max="1042" width="1.33203125" customWidth="1"/>
    <col min="1281" max="1281" width="1.6640625" customWidth="1"/>
    <col min="1282" max="1282" width="2" customWidth="1"/>
    <col min="1283" max="1283" width="1.88671875" customWidth="1"/>
    <col min="1284" max="1284" width="9.44140625" customWidth="1"/>
    <col min="1285" max="1285" width="4.109375" customWidth="1"/>
    <col min="1286" max="1286" width="11.88671875" customWidth="1"/>
    <col min="1287" max="1287" width="6" customWidth="1"/>
    <col min="1288" max="1288" width="11.109375" customWidth="1"/>
    <col min="1289" max="1289" width="1.33203125" customWidth="1"/>
    <col min="1290" max="1290" width="2.6640625" customWidth="1"/>
    <col min="1291" max="1291" width="8.33203125" customWidth="1"/>
    <col min="1292" max="1292" width="4.44140625" customWidth="1"/>
    <col min="1293" max="1293" width="5.6640625" customWidth="1"/>
    <col min="1294" max="1294" width="2.109375" customWidth="1"/>
    <col min="1295" max="1295" width="11" customWidth="1"/>
    <col min="1296" max="1296" width="1.33203125" customWidth="1"/>
    <col min="1297" max="1297" width="15.109375" customWidth="1"/>
    <col min="1298" max="1298" width="1.33203125" customWidth="1"/>
    <col min="1537" max="1537" width="1.6640625" customWidth="1"/>
    <col min="1538" max="1538" width="2" customWidth="1"/>
    <col min="1539" max="1539" width="1.88671875" customWidth="1"/>
    <col min="1540" max="1540" width="9.44140625" customWidth="1"/>
    <col min="1541" max="1541" width="4.109375" customWidth="1"/>
    <col min="1542" max="1542" width="11.88671875" customWidth="1"/>
    <col min="1543" max="1543" width="6" customWidth="1"/>
    <col min="1544" max="1544" width="11.109375" customWidth="1"/>
    <col min="1545" max="1545" width="1.33203125" customWidth="1"/>
    <col min="1546" max="1546" width="2.6640625" customWidth="1"/>
    <col min="1547" max="1547" width="8.33203125" customWidth="1"/>
    <col min="1548" max="1548" width="4.44140625" customWidth="1"/>
    <col min="1549" max="1549" width="5.6640625" customWidth="1"/>
    <col min="1550" max="1550" width="2.109375" customWidth="1"/>
    <col min="1551" max="1551" width="11" customWidth="1"/>
    <col min="1552" max="1552" width="1.33203125" customWidth="1"/>
    <col min="1553" max="1553" width="15.109375" customWidth="1"/>
    <col min="1554" max="1554" width="1.33203125" customWidth="1"/>
    <col min="1793" max="1793" width="1.6640625" customWidth="1"/>
    <col min="1794" max="1794" width="2" customWidth="1"/>
    <col min="1795" max="1795" width="1.88671875" customWidth="1"/>
    <col min="1796" max="1796" width="9.44140625" customWidth="1"/>
    <col min="1797" max="1797" width="4.109375" customWidth="1"/>
    <col min="1798" max="1798" width="11.88671875" customWidth="1"/>
    <col min="1799" max="1799" width="6" customWidth="1"/>
    <col min="1800" max="1800" width="11.109375" customWidth="1"/>
    <col min="1801" max="1801" width="1.33203125" customWidth="1"/>
    <col min="1802" max="1802" width="2.6640625" customWidth="1"/>
    <col min="1803" max="1803" width="8.33203125" customWidth="1"/>
    <col min="1804" max="1804" width="4.44140625" customWidth="1"/>
    <col min="1805" max="1805" width="5.6640625" customWidth="1"/>
    <col min="1806" max="1806" width="2.109375" customWidth="1"/>
    <col min="1807" max="1807" width="11" customWidth="1"/>
    <col min="1808" max="1808" width="1.33203125" customWidth="1"/>
    <col min="1809" max="1809" width="15.109375" customWidth="1"/>
    <col min="1810" max="1810" width="1.33203125" customWidth="1"/>
    <col min="2049" max="2049" width="1.6640625" customWidth="1"/>
    <col min="2050" max="2050" width="2" customWidth="1"/>
    <col min="2051" max="2051" width="1.88671875" customWidth="1"/>
    <col min="2052" max="2052" width="9.44140625" customWidth="1"/>
    <col min="2053" max="2053" width="4.109375" customWidth="1"/>
    <col min="2054" max="2054" width="11.88671875" customWidth="1"/>
    <col min="2055" max="2055" width="6" customWidth="1"/>
    <col min="2056" max="2056" width="11.109375" customWidth="1"/>
    <col min="2057" max="2057" width="1.33203125" customWidth="1"/>
    <col min="2058" max="2058" width="2.6640625" customWidth="1"/>
    <col min="2059" max="2059" width="8.33203125" customWidth="1"/>
    <col min="2060" max="2060" width="4.44140625" customWidth="1"/>
    <col min="2061" max="2061" width="5.6640625" customWidth="1"/>
    <col min="2062" max="2062" width="2.109375" customWidth="1"/>
    <col min="2063" max="2063" width="11" customWidth="1"/>
    <col min="2064" max="2064" width="1.33203125" customWidth="1"/>
    <col min="2065" max="2065" width="15.109375" customWidth="1"/>
    <col min="2066" max="2066" width="1.33203125" customWidth="1"/>
    <col min="2305" max="2305" width="1.6640625" customWidth="1"/>
    <col min="2306" max="2306" width="2" customWidth="1"/>
    <col min="2307" max="2307" width="1.88671875" customWidth="1"/>
    <col min="2308" max="2308" width="9.44140625" customWidth="1"/>
    <col min="2309" max="2309" width="4.109375" customWidth="1"/>
    <col min="2310" max="2310" width="11.88671875" customWidth="1"/>
    <col min="2311" max="2311" width="6" customWidth="1"/>
    <col min="2312" max="2312" width="11.109375" customWidth="1"/>
    <col min="2313" max="2313" width="1.33203125" customWidth="1"/>
    <col min="2314" max="2314" width="2.6640625" customWidth="1"/>
    <col min="2315" max="2315" width="8.33203125" customWidth="1"/>
    <col min="2316" max="2316" width="4.44140625" customWidth="1"/>
    <col min="2317" max="2317" width="5.6640625" customWidth="1"/>
    <col min="2318" max="2318" width="2.109375" customWidth="1"/>
    <col min="2319" max="2319" width="11" customWidth="1"/>
    <col min="2320" max="2320" width="1.33203125" customWidth="1"/>
    <col min="2321" max="2321" width="15.109375" customWidth="1"/>
    <col min="2322" max="2322" width="1.33203125" customWidth="1"/>
    <col min="2561" max="2561" width="1.6640625" customWidth="1"/>
    <col min="2562" max="2562" width="2" customWidth="1"/>
    <col min="2563" max="2563" width="1.88671875" customWidth="1"/>
    <col min="2564" max="2564" width="9.44140625" customWidth="1"/>
    <col min="2565" max="2565" width="4.109375" customWidth="1"/>
    <col min="2566" max="2566" width="11.88671875" customWidth="1"/>
    <col min="2567" max="2567" width="6" customWidth="1"/>
    <col min="2568" max="2568" width="11.109375" customWidth="1"/>
    <col min="2569" max="2569" width="1.33203125" customWidth="1"/>
    <col min="2570" max="2570" width="2.6640625" customWidth="1"/>
    <col min="2571" max="2571" width="8.33203125" customWidth="1"/>
    <col min="2572" max="2572" width="4.44140625" customWidth="1"/>
    <col min="2573" max="2573" width="5.6640625" customWidth="1"/>
    <col min="2574" max="2574" width="2.109375" customWidth="1"/>
    <col min="2575" max="2575" width="11" customWidth="1"/>
    <col min="2576" max="2576" width="1.33203125" customWidth="1"/>
    <col min="2577" max="2577" width="15.109375" customWidth="1"/>
    <col min="2578" max="2578" width="1.33203125" customWidth="1"/>
    <col min="2817" max="2817" width="1.6640625" customWidth="1"/>
    <col min="2818" max="2818" width="2" customWidth="1"/>
    <col min="2819" max="2819" width="1.88671875" customWidth="1"/>
    <col min="2820" max="2820" width="9.44140625" customWidth="1"/>
    <col min="2821" max="2821" width="4.109375" customWidth="1"/>
    <col min="2822" max="2822" width="11.88671875" customWidth="1"/>
    <col min="2823" max="2823" width="6" customWidth="1"/>
    <col min="2824" max="2824" width="11.109375" customWidth="1"/>
    <col min="2825" max="2825" width="1.33203125" customWidth="1"/>
    <col min="2826" max="2826" width="2.6640625" customWidth="1"/>
    <col min="2827" max="2827" width="8.33203125" customWidth="1"/>
    <col min="2828" max="2828" width="4.44140625" customWidth="1"/>
    <col min="2829" max="2829" width="5.6640625" customWidth="1"/>
    <col min="2830" max="2830" width="2.109375" customWidth="1"/>
    <col min="2831" max="2831" width="11" customWidth="1"/>
    <col min="2832" max="2832" width="1.33203125" customWidth="1"/>
    <col min="2833" max="2833" width="15.109375" customWidth="1"/>
    <col min="2834" max="2834" width="1.33203125" customWidth="1"/>
    <col min="3073" max="3073" width="1.6640625" customWidth="1"/>
    <col min="3074" max="3074" width="2" customWidth="1"/>
    <col min="3075" max="3075" width="1.88671875" customWidth="1"/>
    <col min="3076" max="3076" width="9.44140625" customWidth="1"/>
    <col min="3077" max="3077" width="4.109375" customWidth="1"/>
    <col min="3078" max="3078" width="11.88671875" customWidth="1"/>
    <col min="3079" max="3079" width="6" customWidth="1"/>
    <col min="3080" max="3080" width="11.109375" customWidth="1"/>
    <col min="3081" max="3081" width="1.33203125" customWidth="1"/>
    <col min="3082" max="3082" width="2.6640625" customWidth="1"/>
    <col min="3083" max="3083" width="8.33203125" customWidth="1"/>
    <col min="3084" max="3084" width="4.44140625" customWidth="1"/>
    <col min="3085" max="3085" width="5.6640625" customWidth="1"/>
    <col min="3086" max="3086" width="2.109375" customWidth="1"/>
    <col min="3087" max="3087" width="11" customWidth="1"/>
    <col min="3088" max="3088" width="1.33203125" customWidth="1"/>
    <col min="3089" max="3089" width="15.109375" customWidth="1"/>
    <col min="3090" max="3090" width="1.33203125" customWidth="1"/>
    <col min="3329" max="3329" width="1.6640625" customWidth="1"/>
    <col min="3330" max="3330" width="2" customWidth="1"/>
    <col min="3331" max="3331" width="1.88671875" customWidth="1"/>
    <col min="3332" max="3332" width="9.44140625" customWidth="1"/>
    <col min="3333" max="3333" width="4.109375" customWidth="1"/>
    <col min="3334" max="3334" width="11.88671875" customWidth="1"/>
    <col min="3335" max="3335" width="6" customWidth="1"/>
    <col min="3336" max="3336" width="11.109375" customWidth="1"/>
    <col min="3337" max="3337" width="1.33203125" customWidth="1"/>
    <col min="3338" max="3338" width="2.6640625" customWidth="1"/>
    <col min="3339" max="3339" width="8.33203125" customWidth="1"/>
    <col min="3340" max="3340" width="4.44140625" customWidth="1"/>
    <col min="3341" max="3341" width="5.6640625" customWidth="1"/>
    <col min="3342" max="3342" width="2.109375" customWidth="1"/>
    <col min="3343" max="3343" width="11" customWidth="1"/>
    <col min="3344" max="3344" width="1.33203125" customWidth="1"/>
    <col min="3345" max="3345" width="15.109375" customWidth="1"/>
    <col min="3346" max="3346" width="1.33203125" customWidth="1"/>
    <col min="3585" max="3585" width="1.6640625" customWidth="1"/>
    <col min="3586" max="3586" width="2" customWidth="1"/>
    <col min="3587" max="3587" width="1.88671875" customWidth="1"/>
    <col min="3588" max="3588" width="9.44140625" customWidth="1"/>
    <col min="3589" max="3589" width="4.109375" customWidth="1"/>
    <col min="3590" max="3590" width="11.88671875" customWidth="1"/>
    <col min="3591" max="3591" width="6" customWidth="1"/>
    <col min="3592" max="3592" width="11.109375" customWidth="1"/>
    <col min="3593" max="3593" width="1.33203125" customWidth="1"/>
    <col min="3594" max="3594" width="2.6640625" customWidth="1"/>
    <col min="3595" max="3595" width="8.33203125" customWidth="1"/>
    <col min="3596" max="3596" width="4.44140625" customWidth="1"/>
    <col min="3597" max="3597" width="5.6640625" customWidth="1"/>
    <col min="3598" max="3598" width="2.109375" customWidth="1"/>
    <col min="3599" max="3599" width="11" customWidth="1"/>
    <col min="3600" max="3600" width="1.33203125" customWidth="1"/>
    <col min="3601" max="3601" width="15.109375" customWidth="1"/>
    <col min="3602" max="3602" width="1.33203125" customWidth="1"/>
    <col min="3841" max="3841" width="1.6640625" customWidth="1"/>
    <col min="3842" max="3842" width="2" customWidth="1"/>
    <col min="3843" max="3843" width="1.88671875" customWidth="1"/>
    <col min="3844" max="3844" width="9.44140625" customWidth="1"/>
    <col min="3845" max="3845" width="4.109375" customWidth="1"/>
    <col min="3846" max="3846" width="11.88671875" customWidth="1"/>
    <col min="3847" max="3847" width="6" customWidth="1"/>
    <col min="3848" max="3848" width="11.109375" customWidth="1"/>
    <col min="3849" max="3849" width="1.33203125" customWidth="1"/>
    <col min="3850" max="3850" width="2.6640625" customWidth="1"/>
    <col min="3851" max="3851" width="8.33203125" customWidth="1"/>
    <col min="3852" max="3852" width="4.44140625" customWidth="1"/>
    <col min="3853" max="3853" width="5.6640625" customWidth="1"/>
    <col min="3854" max="3854" width="2.109375" customWidth="1"/>
    <col min="3855" max="3855" width="11" customWidth="1"/>
    <col min="3856" max="3856" width="1.33203125" customWidth="1"/>
    <col min="3857" max="3857" width="15.109375" customWidth="1"/>
    <col min="3858" max="3858" width="1.33203125" customWidth="1"/>
    <col min="4097" max="4097" width="1.6640625" customWidth="1"/>
    <col min="4098" max="4098" width="2" customWidth="1"/>
    <col min="4099" max="4099" width="1.88671875" customWidth="1"/>
    <col min="4100" max="4100" width="9.44140625" customWidth="1"/>
    <col min="4101" max="4101" width="4.109375" customWidth="1"/>
    <col min="4102" max="4102" width="11.88671875" customWidth="1"/>
    <col min="4103" max="4103" width="6" customWidth="1"/>
    <col min="4104" max="4104" width="11.109375" customWidth="1"/>
    <col min="4105" max="4105" width="1.33203125" customWidth="1"/>
    <col min="4106" max="4106" width="2.6640625" customWidth="1"/>
    <col min="4107" max="4107" width="8.33203125" customWidth="1"/>
    <col min="4108" max="4108" width="4.44140625" customWidth="1"/>
    <col min="4109" max="4109" width="5.6640625" customWidth="1"/>
    <col min="4110" max="4110" width="2.109375" customWidth="1"/>
    <col min="4111" max="4111" width="11" customWidth="1"/>
    <col min="4112" max="4112" width="1.33203125" customWidth="1"/>
    <col min="4113" max="4113" width="15.109375" customWidth="1"/>
    <col min="4114" max="4114" width="1.33203125" customWidth="1"/>
    <col min="4353" max="4353" width="1.6640625" customWidth="1"/>
    <col min="4354" max="4354" width="2" customWidth="1"/>
    <col min="4355" max="4355" width="1.88671875" customWidth="1"/>
    <col min="4356" max="4356" width="9.44140625" customWidth="1"/>
    <col min="4357" max="4357" width="4.109375" customWidth="1"/>
    <col min="4358" max="4358" width="11.88671875" customWidth="1"/>
    <col min="4359" max="4359" width="6" customWidth="1"/>
    <col min="4360" max="4360" width="11.109375" customWidth="1"/>
    <col min="4361" max="4361" width="1.33203125" customWidth="1"/>
    <col min="4362" max="4362" width="2.6640625" customWidth="1"/>
    <col min="4363" max="4363" width="8.33203125" customWidth="1"/>
    <col min="4364" max="4364" width="4.44140625" customWidth="1"/>
    <col min="4365" max="4365" width="5.6640625" customWidth="1"/>
    <col min="4366" max="4366" width="2.109375" customWidth="1"/>
    <col min="4367" max="4367" width="11" customWidth="1"/>
    <col min="4368" max="4368" width="1.33203125" customWidth="1"/>
    <col min="4369" max="4369" width="15.109375" customWidth="1"/>
    <col min="4370" max="4370" width="1.33203125" customWidth="1"/>
    <col min="4609" max="4609" width="1.6640625" customWidth="1"/>
    <col min="4610" max="4610" width="2" customWidth="1"/>
    <col min="4611" max="4611" width="1.88671875" customWidth="1"/>
    <col min="4612" max="4612" width="9.44140625" customWidth="1"/>
    <col min="4613" max="4613" width="4.109375" customWidth="1"/>
    <col min="4614" max="4614" width="11.88671875" customWidth="1"/>
    <col min="4615" max="4615" width="6" customWidth="1"/>
    <col min="4616" max="4616" width="11.109375" customWidth="1"/>
    <col min="4617" max="4617" width="1.33203125" customWidth="1"/>
    <col min="4618" max="4618" width="2.6640625" customWidth="1"/>
    <col min="4619" max="4619" width="8.33203125" customWidth="1"/>
    <col min="4620" max="4620" width="4.44140625" customWidth="1"/>
    <col min="4621" max="4621" width="5.6640625" customWidth="1"/>
    <col min="4622" max="4622" width="2.109375" customWidth="1"/>
    <col min="4623" max="4623" width="11" customWidth="1"/>
    <col min="4624" max="4624" width="1.33203125" customWidth="1"/>
    <col min="4625" max="4625" width="15.109375" customWidth="1"/>
    <col min="4626" max="4626" width="1.33203125" customWidth="1"/>
    <col min="4865" max="4865" width="1.6640625" customWidth="1"/>
    <col min="4866" max="4866" width="2" customWidth="1"/>
    <col min="4867" max="4867" width="1.88671875" customWidth="1"/>
    <col min="4868" max="4868" width="9.44140625" customWidth="1"/>
    <col min="4869" max="4869" width="4.109375" customWidth="1"/>
    <col min="4870" max="4870" width="11.88671875" customWidth="1"/>
    <col min="4871" max="4871" width="6" customWidth="1"/>
    <col min="4872" max="4872" width="11.109375" customWidth="1"/>
    <col min="4873" max="4873" width="1.33203125" customWidth="1"/>
    <col min="4874" max="4874" width="2.6640625" customWidth="1"/>
    <col min="4875" max="4875" width="8.33203125" customWidth="1"/>
    <col min="4876" max="4876" width="4.44140625" customWidth="1"/>
    <col min="4877" max="4877" width="5.6640625" customWidth="1"/>
    <col min="4878" max="4878" width="2.109375" customWidth="1"/>
    <col min="4879" max="4879" width="11" customWidth="1"/>
    <col min="4880" max="4880" width="1.33203125" customWidth="1"/>
    <col min="4881" max="4881" width="15.109375" customWidth="1"/>
    <col min="4882" max="4882" width="1.33203125" customWidth="1"/>
    <col min="5121" max="5121" width="1.6640625" customWidth="1"/>
    <col min="5122" max="5122" width="2" customWidth="1"/>
    <col min="5123" max="5123" width="1.88671875" customWidth="1"/>
    <col min="5124" max="5124" width="9.44140625" customWidth="1"/>
    <col min="5125" max="5125" width="4.109375" customWidth="1"/>
    <col min="5126" max="5126" width="11.88671875" customWidth="1"/>
    <col min="5127" max="5127" width="6" customWidth="1"/>
    <col min="5128" max="5128" width="11.109375" customWidth="1"/>
    <col min="5129" max="5129" width="1.33203125" customWidth="1"/>
    <col min="5130" max="5130" width="2.6640625" customWidth="1"/>
    <col min="5131" max="5131" width="8.33203125" customWidth="1"/>
    <col min="5132" max="5132" width="4.44140625" customWidth="1"/>
    <col min="5133" max="5133" width="5.6640625" customWidth="1"/>
    <col min="5134" max="5134" width="2.109375" customWidth="1"/>
    <col min="5135" max="5135" width="11" customWidth="1"/>
    <col min="5136" max="5136" width="1.33203125" customWidth="1"/>
    <col min="5137" max="5137" width="15.109375" customWidth="1"/>
    <col min="5138" max="5138" width="1.33203125" customWidth="1"/>
    <col min="5377" max="5377" width="1.6640625" customWidth="1"/>
    <col min="5378" max="5378" width="2" customWidth="1"/>
    <col min="5379" max="5379" width="1.88671875" customWidth="1"/>
    <col min="5380" max="5380" width="9.44140625" customWidth="1"/>
    <col min="5381" max="5381" width="4.109375" customWidth="1"/>
    <col min="5382" max="5382" width="11.88671875" customWidth="1"/>
    <col min="5383" max="5383" width="6" customWidth="1"/>
    <col min="5384" max="5384" width="11.109375" customWidth="1"/>
    <col min="5385" max="5385" width="1.33203125" customWidth="1"/>
    <col min="5386" max="5386" width="2.6640625" customWidth="1"/>
    <col min="5387" max="5387" width="8.33203125" customWidth="1"/>
    <col min="5388" max="5388" width="4.44140625" customWidth="1"/>
    <col min="5389" max="5389" width="5.6640625" customWidth="1"/>
    <col min="5390" max="5390" width="2.109375" customWidth="1"/>
    <col min="5391" max="5391" width="11" customWidth="1"/>
    <col min="5392" max="5392" width="1.33203125" customWidth="1"/>
    <col min="5393" max="5393" width="15.109375" customWidth="1"/>
    <col min="5394" max="5394" width="1.33203125" customWidth="1"/>
    <col min="5633" max="5633" width="1.6640625" customWidth="1"/>
    <col min="5634" max="5634" width="2" customWidth="1"/>
    <col min="5635" max="5635" width="1.88671875" customWidth="1"/>
    <col min="5636" max="5636" width="9.44140625" customWidth="1"/>
    <col min="5637" max="5637" width="4.109375" customWidth="1"/>
    <col min="5638" max="5638" width="11.88671875" customWidth="1"/>
    <col min="5639" max="5639" width="6" customWidth="1"/>
    <col min="5640" max="5640" width="11.109375" customWidth="1"/>
    <col min="5641" max="5641" width="1.33203125" customWidth="1"/>
    <col min="5642" max="5642" width="2.6640625" customWidth="1"/>
    <col min="5643" max="5643" width="8.33203125" customWidth="1"/>
    <col min="5644" max="5644" width="4.44140625" customWidth="1"/>
    <col min="5645" max="5645" width="5.6640625" customWidth="1"/>
    <col min="5646" max="5646" width="2.109375" customWidth="1"/>
    <col min="5647" max="5647" width="11" customWidth="1"/>
    <col min="5648" max="5648" width="1.33203125" customWidth="1"/>
    <col min="5649" max="5649" width="15.109375" customWidth="1"/>
    <col min="5650" max="5650" width="1.33203125" customWidth="1"/>
    <col min="5889" max="5889" width="1.6640625" customWidth="1"/>
    <col min="5890" max="5890" width="2" customWidth="1"/>
    <col min="5891" max="5891" width="1.88671875" customWidth="1"/>
    <col min="5892" max="5892" width="9.44140625" customWidth="1"/>
    <col min="5893" max="5893" width="4.109375" customWidth="1"/>
    <col min="5894" max="5894" width="11.88671875" customWidth="1"/>
    <col min="5895" max="5895" width="6" customWidth="1"/>
    <col min="5896" max="5896" width="11.109375" customWidth="1"/>
    <col min="5897" max="5897" width="1.33203125" customWidth="1"/>
    <col min="5898" max="5898" width="2.6640625" customWidth="1"/>
    <col min="5899" max="5899" width="8.33203125" customWidth="1"/>
    <col min="5900" max="5900" width="4.44140625" customWidth="1"/>
    <col min="5901" max="5901" width="5.6640625" customWidth="1"/>
    <col min="5902" max="5902" width="2.109375" customWidth="1"/>
    <col min="5903" max="5903" width="11" customWidth="1"/>
    <col min="5904" max="5904" width="1.33203125" customWidth="1"/>
    <col min="5905" max="5905" width="15.109375" customWidth="1"/>
    <col min="5906" max="5906" width="1.33203125" customWidth="1"/>
    <col min="6145" max="6145" width="1.6640625" customWidth="1"/>
    <col min="6146" max="6146" width="2" customWidth="1"/>
    <col min="6147" max="6147" width="1.88671875" customWidth="1"/>
    <col min="6148" max="6148" width="9.44140625" customWidth="1"/>
    <col min="6149" max="6149" width="4.109375" customWidth="1"/>
    <col min="6150" max="6150" width="11.88671875" customWidth="1"/>
    <col min="6151" max="6151" width="6" customWidth="1"/>
    <col min="6152" max="6152" width="11.109375" customWidth="1"/>
    <col min="6153" max="6153" width="1.33203125" customWidth="1"/>
    <col min="6154" max="6154" width="2.6640625" customWidth="1"/>
    <col min="6155" max="6155" width="8.33203125" customWidth="1"/>
    <col min="6156" max="6156" width="4.44140625" customWidth="1"/>
    <col min="6157" max="6157" width="5.6640625" customWidth="1"/>
    <col min="6158" max="6158" width="2.109375" customWidth="1"/>
    <col min="6159" max="6159" width="11" customWidth="1"/>
    <col min="6160" max="6160" width="1.33203125" customWidth="1"/>
    <col min="6161" max="6161" width="15.109375" customWidth="1"/>
    <col min="6162" max="6162" width="1.33203125" customWidth="1"/>
    <col min="6401" max="6401" width="1.6640625" customWidth="1"/>
    <col min="6402" max="6402" width="2" customWidth="1"/>
    <col min="6403" max="6403" width="1.88671875" customWidth="1"/>
    <col min="6404" max="6404" width="9.44140625" customWidth="1"/>
    <col min="6405" max="6405" width="4.109375" customWidth="1"/>
    <col min="6406" max="6406" width="11.88671875" customWidth="1"/>
    <col min="6407" max="6407" width="6" customWidth="1"/>
    <col min="6408" max="6408" width="11.109375" customWidth="1"/>
    <col min="6409" max="6409" width="1.33203125" customWidth="1"/>
    <col min="6410" max="6410" width="2.6640625" customWidth="1"/>
    <col min="6411" max="6411" width="8.33203125" customWidth="1"/>
    <col min="6412" max="6412" width="4.44140625" customWidth="1"/>
    <col min="6413" max="6413" width="5.6640625" customWidth="1"/>
    <col min="6414" max="6414" width="2.109375" customWidth="1"/>
    <col min="6415" max="6415" width="11" customWidth="1"/>
    <col min="6416" max="6416" width="1.33203125" customWidth="1"/>
    <col min="6417" max="6417" width="15.109375" customWidth="1"/>
    <col min="6418" max="6418" width="1.33203125" customWidth="1"/>
    <col min="6657" max="6657" width="1.6640625" customWidth="1"/>
    <col min="6658" max="6658" width="2" customWidth="1"/>
    <col min="6659" max="6659" width="1.88671875" customWidth="1"/>
    <col min="6660" max="6660" width="9.44140625" customWidth="1"/>
    <col min="6661" max="6661" width="4.109375" customWidth="1"/>
    <col min="6662" max="6662" width="11.88671875" customWidth="1"/>
    <col min="6663" max="6663" width="6" customWidth="1"/>
    <col min="6664" max="6664" width="11.109375" customWidth="1"/>
    <col min="6665" max="6665" width="1.33203125" customWidth="1"/>
    <col min="6666" max="6666" width="2.6640625" customWidth="1"/>
    <col min="6667" max="6667" width="8.33203125" customWidth="1"/>
    <col min="6668" max="6668" width="4.44140625" customWidth="1"/>
    <col min="6669" max="6669" width="5.6640625" customWidth="1"/>
    <col min="6670" max="6670" width="2.109375" customWidth="1"/>
    <col min="6671" max="6671" width="11" customWidth="1"/>
    <col min="6672" max="6672" width="1.33203125" customWidth="1"/>
    <col min="6673" max="6673" width="15.109375" customWidth="1"/>
    <col min="6674" max="6674" width="1.33203125" customWidth="1"/>
    <col min="6913" max="6913" width="1.6640625" customWidth="1"/>
    <col min="6914" max="6914" width="2" customWidth="1"/>
    <col min="6915" max="6915" width="1.88671875" customWidth="1"/>
    <col min="6916" max="6916" width="9.44140625" customWidth="1"/>
    <col min="6917" max="6917" width="4.109375" customWidth="1"/>
    <col min="6918" max="6918" width="11.88671875" customWidth="1"/>
    <col min="6919" max="6919" width="6" customWidth="1"/>
    <col min="6920" max="6920" width="11.109375" customWidth="1"/>
    <col min="6921" max="6921" width="1.33203125" customWidth="1"/>
    <col min="6922" max="6922" width="2.6640625" customWidth="1"/>
    <col min="6923" max="6923" width="8.33203125" customWidth="1"/>
    <col min="6924" max="6924" width="4.44140625" customWidth="1"/>
    <col min="6925" max="6925" width="5.6640625" customWidth="1"/>
    <col min="6926" max="6926" width="2.109375" customWidth="1"/>
    <col min="6927" max="6927" width="11" customWidth="1"/>
    <col min="6928" max="6928" width="1.33203125" customWidth="1"/>
    <col min="6929" max="6929" width="15.109375" customWidth="1"/>
    <col min="6930" max="6930" width="1.33203125" customWidth="1"/>
    <col min="7169" max="7169" width="1.6640625" customWidth="1"/>
    <col min="7170" max="7170" width="2" customWidth="1"/>
    <col min="7171" max="7171" width="1.88671875" customWidth="1"/>
    <col min="7172" max="7172" width="9.44140625" customWidth="1"/>
    <col min="7173" max="7173" width="4.109375" customWidth="1"/>
    <col min="7174" max="7174" width="11.88671875" customWidth="1"/>
    <col min="7175" max="7175" width="6" customWidth="1"/>
    <col min="7176" max="7176" width="11.109375" customWidth="1"/>
    <col min="7177" max="7177" width="1.33203125" customWidth="1"/>
    <col min="7178" max="7178" width="2.6640625" customWidth="1"/>
    <col min="7179" max="7179" width="8.33203125" customWidth="1"/>
    <col min="7180" max="7180" width="4.44140625" customWidth="1"/>
    <col min="7181" max="7181" width="5.6640625" customWidth="1"/>
    <col min="7182" max="7182" width="2.109375" customWidth="1"/>
    <col min="7183" max="7183" width="11" customWidth="1"/>
    <col min="7184" max="7184" width="1.33203125" customWidth="1"/>
    <col min="7185" max="7185" width="15.109375" customWidth="1"/>
    <col min="7186" max="7186" width="1.33203125" customWidth="1"/>
    <col min="7425" max="7425" width="1.6640625" customWidth="1"/>
    <col min="7426" max="7426" width="2" customWidth="1"/>
    <col min="7427" max="7427" width="1.88671875" customWidth="1"/>
    <col min="7428" max="7428" width="9.44140625" customWidth="1"/>
    <col min="7429" max="7429" width="4.109375" customWidth="1"/>
    <col min="7430" max="7430" width="11.88671875" customWidth="1"/>
    <col min="7431" max="7431" width="6" customWidth="1"/>
    <col min="7432" max="7432" width="11.109375" customWidth="1"/>
    <col min="7433" max="7433" width="1.33203125" customWidth="1"/>
    <col min="7434" max="7434" width="2.6640625" customWidth="1"/>
    <col min="7435" max="7435" width="8.33203125" customWidth="1"/>
    <col min="7436" max="7436" width="4.44140625" customWidth="1"/>
    <col min="7437" max="7437" width="5.6640625" customWidth="1"/>
    <col min="7438" max="7438" width="2.109375" customWidth="1"/>
    <col min="7439" max="7439" width="11" customWidth="1"/>
    <col min="7440" max="7440" width="1.33203125" customWidth="1"/>
    <col min="7441" max="7441" width="15.109375" customWidth="1"/>
    <col min="7442" max="7442" width="1.33203125" customWidth="1"/>
    <col min="7681" max="7681" width="1.6640625" customWidth="1"/>
    <col min="7682" max="7682" width="2" customWidth="1"/>
    <col min="7683" max="7683" width="1.88671875" customWidth="1"/>
    <col min="7684" max="7684" width="9.44140625" customWidth="1"/>
    <col min="7685" max="7685" width="4.109375" customWidth="1"/>
    <col min="7686" max="7686" width="11.88671875" customWidth="1"/>
    <col min="7687" max="7687" width="6" customWidth="1"/>
    <col min="7688" max="7688" width="11.109375" customWidth="1"/>
    <col min="7689" max="7689" width="1.33203125" customWidth="1"/>
    <col min="7690" max="7690" width="2.6640625" customWidth="1"/>
    <col min="7691" max="7691" width="8.33203125" customWidth="1"/>
    <col min="7692" max="7692" width="4.44140625" customWidth="1"/>
    <col min="7693" max="7693" width="5.6640625" customWidth="1"/>
    <col min="7694" max="7694" width="2.109375" customWidth="1"/>
    <col min="7695" max="7695" width="11" customWidth="1"/>
    <col min="7696" max="7696" width="1.33203125" customWidth="1"/>
    <col min="7697" max="7697" width="15.109375" customWidth="1"/>
    <col min="7698" max="7698" width="1.33203125" customWidth="1"/>
    <col min="7937" max="7937" width="1.6640625" customWidth="1"/>
    <col min="7938" max="7938" width="2" customWidth="1"/>
    <col min="7939" max="7939" width="1.88671875" customWidth="1"/>
    <col min="7940" max="7940" width="9.44140625" customWidth="1"/>
    <col min="7941" max="7941" width="4.109375" customWidth="1"/>
    <col min="7942" max="7942" width="11.88671875" customWidth="1"/>
    <col min="7943" max="7943" width="6" customWidth="1"/>
    <col min="7944" max="7944" width="11.109375" customWidth="1"/>
    <col min="7945" max="7945" width="1.33203125" customWidth="1"/>
    <col min="7946" max="7946" width="2.6640625" customWidth="1"/>
    <col min="7947" max="7947" width="8.33203125" customWidth="1"/>
    <col min="7948" max="7948" width="4.44140625" customWidth="1"/>
    <col min="7949" max="7949" width="5.6640625" customWidth="1"/>
    <col min="7950" max="7950" width="2.109375" customWidth="1"/>
    <col min="7951" max="7951" width="11" customWidth="1"/>
    <col min="7952" max="7952" width="1.33203125" customWidth="1"/>
    <col min="7953" max="7953" width="15.109375" customWidth="1"/>
    <col min="7954" max="7954" width="1.33203125" customWidth="1"/>
    <col min="8193" max="8193" width="1.6640625" customWidth="1"/>
    <col min="8194" max="8194" width="2" customWidth="1"/>
    <col min="8195" max="8195" width="1.88671875" customWidth="1"/>
    <col min="8196" max="8196" width="9.44140625" customWidth="1"/>
    <col min="8197" max="8197" width="4.109375" customWidth="1"/>
    <col min="8198" max="8198" width="11.88671875" customWidth="1"/>
    <col min="8199" max="8199" width="6" customWidth="1"/>
    <col min="8200" max="8200" width="11.109375" customWidth="1"/>
    <col min="8201" max="8201" width="1.33203125" customWidth="1"/>
    <col min="8202" max="8202" width="2.6640625" customWidth="1"/>
    <col min="8203" max="8203" width="8.33203125" customWidth="1"/>
    <col min="8204" max="8204" width="4.44140625" customWidth="1"/>
    <col min="8205" max="8205" width="5.6640625" customWidth="1"/>
    <col min="8206" max="8206" width="2.109375" customWidth="1"/>
    <col min="8207" max="8207" width="11" customWidth="1"/>
    <col min="8208" max="8208" width="1.33203125" customWidth="1"/>
    <col min="8209" max="8209" width="15.109375" customWidth="1"/>
    <col min="8210" max="8210" width="1.33203125" customWidth="1"/>
    <col min="8449" max="8449" width="1.6640625" customWidth="1"/>
    <col min="8450" max="8450" width="2" customWidth="1"/>
    <col min="8451" max="8451" width="1.88671875" customWidth="1"/>
    <col min="8452" max="8452" width="9.44140625" customWidth="1"/>
    <col min="8453" max="8453" width="4.109375" customWidth="1"/>
    <col min="8454" max="8454" width="11.88671875" customWidth="1"/>
    <col min="8455" max="8455" width="6" customWidth="1"/>
    <col min="8456" max="8456" width="11.109375" customWidth="1"/>
    <col min="8457" max="8457" width="1.33203125" customWidth="1"/>
    <col min="8458" max="8458" width="2.6640625" customWidth="1"/>
    <col min="8459" max="8459" width="8.33203125" customWidth="1"/>
    <col min="8460" max="8460" width="4.44140625" customWidth="1"/>
    <col min="8461" max="8461" width="5.6640625" customWidth="1"/>
    <col min="8462" max="8462" width="2.109375" customWidth="1"/>
    <col min="8463" max="8463" width="11" customWidth="1"/>
    <col min="8464" max="8464" width="1.33203125" customWidth="1"/>
    <col min="8465" max="8465" width="15.109375" customWidth="1"/>
    <col min="8466" max="8466" width="1.33203125" customWidth="1"/>
    <col min="8705" max="8705" width="1.6640625" customWidth="1"/>
    <col min="8706" max="8706" width="2" customWidth="1"/>
    <col min="8707" max="8707" width="1.88671875" customWidth="1"/>
    <col min="8708" max="8708" width="9.44140625" customWidth="1"/>
    <col min="8709" max="8709" width="4.109375" customWidth="1"/>
    <col min="8710" max="8710" width="11.88671875" customWidth="1"/>
    <col min="8711" max="8711" width="6" customWidth="1"/>
    <col min="8712" max="8712" width="11.109375" customWidth="1"/>
    <col min="8713" max="8713" width="1.33203125" customWidth="1"/>
    <col min="8714" max="8714" width="2.6640625" customWidth="1"/>
    <col min="8715" max="8715" width="8.33203125" customWidth="1"/>
    <col min="8716" max="8716" width="4.44140625" customWidth="1"/>
    <col min="8717" max="8717" width="5.6640625" customWidth="1"/>
    <col min="8718" max="8718" width="2.109375" customWidth="1"/>
    <col min="8719" max="8719" width="11" customWidth="1"/>
    <col min="8720" max="8720" width="1.33203125" customWidth="1"/>
    <col min="8721" max="8721" width="15.109375" customWidth="1"/>
    <col min="8722" max="8722" width="1.33203125" customWidth="1"/>
    <col min="8961" max="8961" width="1.6640625" customWidth="1"/>
    <col min="8962" max="8962" width="2" customWidth="1"/>
    <col min="8963" max="8963" width="1.88671875" customWidth="1"/>
    <col min="8964" max="8964" width="9.44140625" customWidth="1"/>
    <col min="8965" max="8965" width="4.109375" customWidth="1"/>
    <col min="8966" max="8966" width="11.88671875" customWidth="1"/>
    <col min="8967" max="8967" width="6" customWidth="1"/>
    <col min="8968" max="8968" width="11.109375" customWidth="1"/>
    <col min="8969" max="8969" width="1.33203125" customWidth="1"/>
    <col min="8970" max="8970" width="2.6640625" customWidth="1"/>
    <col min="8971" max="8971" width="8.33203125" customWidth="1"/>
    <col min="8972" max="8972" width="4.44140625" customWidth="1"/>
    <col min="8973" max="8973" width="5.6640625" customWidth="1"/>
    <col min="8974" max="8974" width="2.109375" customWidth="1"/>
    <col min="8975" max="8975" width="11" customWidth="1"/>
    <col min="8976" max="8976" width="1.33203125" customWidth="1"/>
    <col min="8977" max="8977" width="15.109375" customWidth="1"/>
    <col min="8978" max="8978" width="1.33203125" customWidth="1"/>
    <col min="9217" max="9217" width="1.6640625" customWidth="1"/>
    <col min="9218" max="9218" width="2" customWidth="1"/>
    <col min="9219" max="9219" width="1.88671875" customWidth="1"/>
    <col min="9220" max="9220" width="9.44140625" customWidth="1"/>
    <col min="9221" max="9221" width="4.109375" customWidth="1"/>
    <col min="9222" max="9222" width="11.88671875" customWidth="1"/>
    <col min="9223" max="9223" width="6" customWidth="1"/>
    <col min="9224" max="9224" width="11.109375" customWidth="1"/>
    <col min="9225" max="9225" width="1.33203125" customWidth="1"/>
    <col min="9226" max="9226" width="2.6640625" customWidth="1"/>
    <col min="9227" max="9227" width="8.33203125" customWidth="1"/>
    <col min="9228" max="9228" width="4.44140625" customWidth="1"/>
    <col min="9229" max="9229" width="5.6640625" customWidth="1"/>
    <col min="9230" max="9230" width="2.109375" customWidth="1"/>
    <col min="9231" max="9231" width="11" customWidth="1"/>
    <col min="9232" max="9232" width="1.33203125" customWidth="1"/>
    <col min="9233" max="9233" width="15.109375" customWidth="1"/>
    <col min="9234" max="9234" width="1.33203125" customWidth="1"/>
    <col min="9473" max="9473" width="1.6640625" customWidth="1"/>
    <col min="9474" max="9474" width="2" customWidth="1"/>
    <col min="9475" max="9475" width="1.88671875" customWidth="1"/>
    <col min="9476" max="9476" width="9.44140625" customWidth="1"/>
    <col min="9477" max="9477" width="4.109375" customWidth="1"/>
    <col min="9478" max="9478" width="11.88671875" customWidth="1"/>
    <col min="9479" max="9479" width="6" customWidth="1"/>
    <col min="9480" max="9480" width="11.109375" customWidth="1"/>
    <col min="9481" max="9481" width="1.33203125" customWidth="1"/>
    <col min="9482" max="9482" width="2.6640625" customWidth="1"/>
    <col min="9483" max="9483" width="8.33203125" customWidth="1"/>
    <col min="9484" max="9484" width="4.44140625" customWidth="1"/>
    <col min="9485" max="9485" width="5.6640625" customWidth="1"/>
    <col min="9486" max="9486" width="2.109375" customWidth="1"/>
    <col min="9487" max="9487" width="11" customWidth="1"/>
    <col min="9488" max="9488" width="1.33203125" customWidth="1"/>
    <col min="9489" max="9489" width="15.109375" customWidth="1"/>
    <col min="9490" max="9490" width="1.33203125" customWidth="1"/>
    <col min="9729" max="9729" width="1.6640625" customWidth="1"/>
    <col min="9730" max="9730" width="2" customWidth="1"/>
    <col min="9731" max="9731" width="1.88671875" customWidth="1"/>
    <col min="9732" max="9732" width="9.44140625" customWidth="1"/>
    <col min="9733" max="9733" width="4.109375" customWidth="1"/>
    <col min="9734" max="9734" width="11.88671875" customWidth="1"/>
    <col min="9735" max="9735" width="6" customWidth="1"/>
    <col min="9736" max="9736" width="11.109375" customWidth="1"/>
    <col min="9737" max="9737" width="1.33203125" customWidth="1"/>
    <col min="9738" max="9738" width="2.6640625" customWidth="1"/>
    <col min="9739" max="9739" width="8.33203125" customWidth="1"/>
    <col min="9740" max="9740" width="4.44140625" customWidth="1"/>
    <col min="9741" max="9741" width="5.6640625" customWidth="1"/>
    <col min="9742" max="9742" width="2.109375" customWidth="1"/>
    <col min="9743" max="9743" width="11" customWidth="1"/>
    <col min="9744" max="9744" width="1.33203125" customWidth="1"/>
    <col min="9745" max="9745" width="15.109375" customWidth="1"/>
    <col min="9746" max="9746" width="1.33203125" customWidth="1"/>
    <col min="9985" max="9985" width="1.6640625" customWidth="1"/>
    <col min="9986" max="9986" width="2" customWidth="1"/>
    <col min="9987" max="9987" width="1.88671875" customWidth="1"/>
    <col min="9988" max="9988" width="9.44140625" customWidth="1"/>
    <col min="9989" max="9989" width="4.109375" customWidth="1"/>
    <col min="9990" max="9990" width="11.88671875" customWidth="1"/>
    <col min="9991" max="9991" width="6" customWidth="1"/>
    <col min="9992" max="9992" width="11.109375" customWidth="1"/>
    <col min="9993" max="9993" width="1.33203125" customWidth="1"/>
    <col min="9994" max="9994" width="2.6640625" customWidth="1"/>
    <col min="9995" max="9995" width="8.33203125" customWidth="1"/>
    <col min="9996" max="9996" width="4.44140625" customWidth="1"/>
    <col min="9997" max="9997" width="5.6640625" customWidth="1"/>
    <col min="9998" max="9998" width="2.109375" customWidth="1"/>
    <col min="9999" max="9999" width="11" customWidth="1"/>
    <col min="10000" max="10000" width="1.33203125" customWidth="1"/>
    <col min="10001" max="10001" width="15.109375" customWidth="1"/>
    <col min="10002" max="10002" width="1.33203125" customWidth="1"/>
    <col min="10241" max="10241" width="1.6640625" customWidth="1"/>
    <col min="10242" max="10242" width="2" customWidth="1"/>
    <col min="10243" max="10243" width="1.88671875" customWidth="1"/>
    <col min="10244" max="10244" width="9.44140625" customWidth="1"/>
    <col min="10245" max="10245" width="4.109375" customWidth="1"/>
    <col min="10246" max="10246" width="11.88671875" customWidth="1"/>
    <col min="10247" max="10247" width="6" customWidth="1"/>
    <col min="10248" max="10248" width="11.109375" customWidth="1"/>
    <col min="10249" max="10249" width="1.33203125" customWidth="1"/>
    <col min="10250" max="10250" width="2.6640625" customWidth="1"/>
    <col min="10251" max="10251" width="8.33203125" customWidth="1"/>
    <col min="10252" max="10252" width="4.44140625" customWidth="1"/>
    <col min="10253" max="10253" width="5.6640625" customWidth="1"/>
    <col min="10254" max="10254" width="2.109375" customWidth="1"/>
    <col min="10255" max="10255" width="11" customWidth="1"/>
    <col min="10256" max="10256" width="1.33203125" customWidth="1"/>
    <col min="10257" max="10257" width="15.109375" customWidth="1"/>
    <col min="10258" max="10258" width="1.33203125" customWidth="1"/>
    <col min="10497" max="10497" width="1.6640625" customWidth="1"/>
    <col min="10498" max="10498" width="2" customWidth="1"/>
    <col min="10499" max="10499" width="1.88671875" customWidth="1"/>
    <col min="10500" max="10500" width="9.44140625" customWidth="1"/>
    <col min="10501" max="10501" width="4.109375" customWidth="1"/>
    <col min="10502" max="10502" width="11.88671875" customWidth="1"/>
    <col min="10503" max="10503" width="6" customWidth="1"/>
    <col min="10504" max="10504" width="11.109375" customWidth="1"/>
    <col min="10505" max="10505" width="1.33203125" customWidth="1"/>
    <col min="10506" max="10506" width="2.6640625" customWidth="1"/>
    <col min="10507" max="10507" width="8.33203125" customWidth="1"/>
    <col min="10508" max="10508" width="4.44140625" customWidth="1"/>
    <col min="10509" max="10509" width="5.6640625" customWidth="1"/>
    <col min="10510" max="10510" width="2.109375" customWidth="1"/>
    <col min="10511" max="10511" width="11" customWidth="1"/>
    <col min="10512" max="10512" width="1.33203125" customWidth="1"/>
    <col min="10513" max="10513" width="15.109375" customWidth="1"/>
    <col min="10514" max="10514" width="1.33203125" customWidth="1"/>
    <col min="10753" max="10753" width="1.6640625" customWidth="1"/>
    <col min="10754" max="10754" width="2" customWidth="1"/>
    <col min="10755" max="10755" width="1.88671875" customWidth="1"/>
    <col min="10756" max="10756" width="9.44140625" customWidth="1"/>
    <col min="10757" max="10757" width="4.109375" customWidth="1"/>
    <col min="10758" max="10758" width="11.88671875" customWidth="1"/>
    <col min="10759" max="10759" width="6" customWidth="1"/>
    <col min="10760" max="10760" width="11.109375" customWidth="1"/>
    <col min="10761" max="10761" width="1.33203125" customWidth="1"/>
    <col min="10762" max="10762" width="2.6640625" customWidth="1"/>
    <col min="10763" max="10763" width="8.33203125" customWidth="1"/>
    <col min="10764" max="10764" width="4.44140625" customWidth="1"/>
    <col min="10765" max="10765" width="5.6640625" customWidth="1"/>
    <col min="10766" max="10766" width="2.109375" customWidth="1"/>
    <col min="10767" max="10767" width="11" customWidth="1"/>
    <col min="10768" max="10768" width="1.33203125" customWidth="1"/>
    <col min="10769" max="10769" width="15.109375" customWidth="1"/>
    <col min="10770" max="10770" width="1.33203125" customWidth="1"/>
    <col min="11009" max="11009" width="1.6640625" customWidth="1"/>
    <col min="11010" max="11010" width="2" customWidth="1"/>
    <col min="11011" max="11011" width="1.88671875" customWidth="1"/>
    <col min="11012" max="11012" width="9.44140625" customWidth="1"/>
    <col min="11013" max="11013" width="4.109375" customWidth="1"/>
    <col min="11014" max="11014" width="11.88671875" customWidth="1"/>
    <col min="11015" max="11015" width="6" customWidth="1"/>
    <col min="11016" max="11016" width="11.109375" customWidth="1"/>
    <col min="11017" max="11017" width="1.33203125" customWidth="1"/>
    <col min="11018" max="11018" width="2.6640625" customWidth="1"/>
    <col min="11019" max="11019" width="8.33203125" customWidth="1"/>
    <col min="11020" max="11020" width="4.44140625" customWidth="1"/>
    <col min="11021" max="11021" width="5.6640625" customWidth="1"/>
    <col min="11022" max="11022" width="2.109375" customWidth="1"/>
    <col min="11023" max="11023" width="11" customWidth="1"/>
    <col min="11024" max="11024" width="1.33203125" customWidth="1"/>
    <col min="11025" max="11025" width="15.109375" customWidth="1"/>
    <col min="11026" max="11026" width="1.33203125" customWidth="1"/>
    <col min="11265" max="11265" width="1.6640625" customWidth="1"/>
    <col min="11266" max="11266" width="2" customWidth="1"/>
    <col min="11267" max="11267" width="1.88671875" customWidth="1"/>
    <col min="11268" max="11268" width="9.44140625" customWidth="1"/>
    <col min="11269" max="11269" width="4.109375" customWidth="1"/>
    <col min="11270" max="11270" width="11.88671875" customWidth="1"/>
    <col min="11271" max="11271" width="6" customWidth="1"/>
    <col min="11272" max="11272" width="11.109375" customWidth="1"/>
    <col min="11273" max="11273" width="1.33203125" customWidth="1"/>
    <col min="11274" max="11274" width="2.6640625" customWidth="1"/>
    <col min="11275" max="11275" width="8.33203125" customWidth="1"/>
    <col min="11276" max="11276" width="4.44140625" customWidth="1"/>
    <col min="11277" max="11277" width="5.6640625" customWidth="1"/>
    <col min="11278" max="11278" width="2.109375" customWidth="1"/>
    <col min="11279" max="11279" width="11" customWidth="1"/>
    <col min="11280" max="11280" width="1.33203125" customWidth="1"/>
    <col min="11281" max="11281" width="15.109375" customWidth="1"/>
    <col min="11282" max="11282" width="1.33203125" customWidth="1"/>
    <col min="11521" max="11521" width="1.6640625" customWidth="1"/>
    <col min="11522" max="11522" width="2" customWidth="1"/>
    <col min="11523" max="11523" width="1.88671875" customWidth="1"/>
    <col min="11524" max="11524" width="9.44140625" customWidth="1"/>
    <col min="11525" max="11525" width="4.109375" customWidth="1"/>
    <col min="11526" max="11526" width="11.88671875" customWidth="1"/>
    <col min="11527" max="11527" width="6" customWidth="1"/>
    <col min="11528" max="11528" width="11.109375" customWidth="1"/>
    <col min="11529" max="11529" width="1.33203125" customWidth="1"/>
    <col min="11530" max="11530" width="2.6640625" customWidth="1"/>
    <col min="11531" max="11531" width="8.33203125" customWidth="1"/>
    <col min="11532" max="11532" width="4.44140625" customWidth="1"/>
    <col min="11533" max="11533" width="5.6640625" customWidth="1"/>
    <col min="11534" max="11534" width="2.109375" customWidth="1"/>
    <col min="11535" max="11535" width="11" customWidth="1"/>
    <col min="11536" max="11536" width="1.33203125" customWidth="1"/>
    <col min="11537" max="11537" width="15.109375" customWidth="1"/>
    <col min="11538" max="11538" width="1.33203125" customWidth="1"/>
    <col min="11777" max="11777" width="1.6640625" customWidth="1"/>
    <col min="11778" max="11778" width="2" customWidth="1"/>
    <col min="11779" max="11779" width="1.88671875" customWidth="1"/>
    <col min="11780" max="11780" width="9.44140625" customWidth="1"/>
    <col min="11781" max="11781" width="4.109375" customWidth="1"/>
    <col min="11782" max="11782" width="11.88671875" customWidth="1"/>
    <col min="11783" max="11783" width="6" customWidth="1"/>
    <col min="11784" max="11784" width="11.109375" customWidth="1"/>
    <col min="11785" max="11785" width="1.33203125" customWidth="1"/>
    <col min="11786" max="11786" width="2.6640625" customWidth="1"/>
    <col min="11787" max="11787" width="8.33203125" customWidth="1"/>
    <col min="11788" max="11788" width="4.44140625" customWidth="1"/>
    <col min="11789" max="11789" width="5.6640625" customWidth="1"/>
    <col min="11790" max="11790" width="2.109375" customWidth="1"/>
    <col min="11791" max="11791" width="11" customWidth="1"/>
    <col min="11792" max="11792" width="1.33203125" customWidth="1"/>
    <col min="11793" max="11793" width="15.109375" customWidth="1"/>
    <col min="11794" max="11794" width="1.33203125" customWidth="1"/>
    <col min="12033" max="12033" width="1.6640625" customWidth="1"/>
    <col min="12034" max="12034" width="2" customWidth="1"/>
    <col min="12035" max="12035" width="1.88671875" customWidth="1"/>
    <col min="12036" max="12036" width="9.44140625" customWidth="1"/>
    <col min="12037" max="12037" width="4.109375" customWidth="1"/>
    <col min="12038" max="12038" width="11.88671875" customWidth="1"/>
    <col min="12039" max="12039" width="6" customWidth="1"/>
    <col min="12040" max="12040" width="11.109375" customWidth="1"/>
    <col min="12041" max="12041" width="1.33203125" customWidth="1"/>
    <col min="12042" max="12042" width="2.6640625" customWidth="1"/>
    <col min="12043" max="12043" width="8.33203125" customWidth="1"/>
    <col min="12044" max="12044" width="4.44140625" customWidth="1"/>
    <col min="12045" max="12045" width="5.6640625" customWidth="1"/>
    <col min="12046" max="12046" width="2.109375" customWidth="1"/>
    <col min="12047" max="12047" width="11" customWidth="1"/>
    <col min="12048" max="12048" width="1.33203125" customWidth="1"/>
    <col min="12049" max="12049" width="15.109375" customWidth="1"/>
    <col min="12050" max="12050" width="1.33203125" customWidth="1"/>
    <col min="12289" max="12289" width="1.6640625" customWidth="1"/>
    <col min="12290" max="12290" width="2" customWidth="1"/>
    <col min="12291" max="12291" width="1.88671875" customWidth="1"/>
    <col min="12292" max="12292" width="9.44140625" customWidth="1"/>
    <col min="12293" max="12293" width="4.109375" customWidth="1"/>
    <col min="12294" max="12294" width="11.88671875" customWidth="1"/>
    <col min="12295" max="12295" width="6" customWidth="1"/>
    <col min="12296" max="12296" width="11.109375" customWidth="1"/>
    <col min="12297" max="12297" width="1.33203125" customWidth="1"/>
    <col min="12298" max="12298" width="2.6640625" customWidth="1"/>
    <col min="12299" max="12299" width="8.33203125" customWidth="1"/>
    <col min="12300" max="12300" width="4.44140625" customWidth="1"/>
    <col min="12301" max="12301" width="5.6640625" customWidth="1"/>
    <col min="12302" max="12302" width="2.109375" customWidth="1"/>
    <col min="12303" max="12303" width="11" customWidth="1"/>
    <col min="12304" max="12304" width="1.33203125" customWidth="1"/>
    <col min="12305" max="12305" width="15.109375" customWidth="1"/>
    <col min="12306" max="12306" width="1.33203125" customWidth="1"/>
    <col min="12545" max="12545" width="1.6640625" customWidth="1"/>
    <col min="12546" max="12546" width="2" customWidth="1"/>
    <col min="12547" max="12547" width="1.88671875" customWidth="1"/>
    <col min="12548" max="12548" width="9.44140625" customWidth="1"/>
    <col min="12549" max="12549" width="4.109375" customWidth="1"/>
    <col min="12550" max="12550" width="11.88671875" customWidth="1"/>
    <col min="12551" max="12551" width="6" customWidth="1"/>
    <col min="12552" max="12552" width="11.109375" customWidth="1"/>
    <col min="12553" max="12553" width="1.33203125" customWidth="1"/>
    <col min="12554" max="12554" width="2.6640625" customWidth="1"/>
    <col min="12555" max="12555" width="8.33203125" customWidth="1"/>
    <col min="12556" max="12556" width="4.44140625" customWidth="1"/>
    <col min="12557" max="12557" width="5.6640625" customWidth="1"/>
    <col min="12558" max="12558" width="2.109375" customWidth="1"/>
    <col min="12559" max="12559" width="11" customWidth="1"/>
    <col min="12560" max="12560" width="1.33203125" customWidth="1"/>
    <col min="12561" max="12561" width="15.109375" customWidth="1"/>
    <col min="12562" max="12562" width="1.33203125" customWidth="1"/>
    <col min="12801" max="12801" width="1.6640625" customWidth="1"/>
    <col min="12802" max="12802" width="2" customWidth="1"/>
    <col min="12803" max="12803" width="1.88671875" customWidth="1"/>
    <col min="12804" max="12804" width="9.44140625" customWidth="1"/>
    <col min="12805" max="12805" width="4.109375" customWidth="1"/>
    <col min="12806" max="12806" width="11.88671875" customWidth="1"/>
    <col min="12807" max="12807" width="6" customWidth="1"/>
    <col min="12808" max="12808" width="11.109375" customWidth="1"/>
    <col min="12809" max="12809" width="1.33203125" customWidth="1"/>
    <col min="12810" max="12810" width="2.6640625" customWidth="1"/>
    <col min="12811" max="12811" width="8.33203125" customWidth="1"/>
    <col min="12812" max="12812" width="4.44140625" customWidth="1"/>
    <col min="12813" max="12813" width="5.6640625" customWidth="1"/>
    <col min="12814" max="12814" width="2.109375" customWidth="1"/>
    <col min="12815" max="12815" width="11" customWidth="1"/>
    <col min="12816" max="12816" width="1.33203125" customWidth="1"/>
    <col min="12817" max="12817" width="15.109375" customWidth="1"/>
    <col min="12818" max="12818" width="1.33203125" customWidth="1"/>
    <col min="13057" max="13057" width="1.6640625" customWidth="1"/>
    <col min="13058" max="13058" width="2" customWidth="1"/>
    <col min="13059" max="13059" width="1.88671875" customWidth="1"/>
    <col min="13060" max="13060" width="9.44140625" customWidth="1"/>
    <col min="13061" max="13061" width="4.109375" customWidth="1"/>
    <col min="13062" max="13062" width="11.88671875" customWidth="1"/>
    <col min="13063" max="13063" width="6" customWidth="1"/>
    <col min="13064" max="13064" width="11.109375" customWidth="1"/>
    <col min="13065" max="13065" width="1.33203125" customWidth="1"/>
    <col min="13066" max="13066" width="2.6640625" customWidth="1"/>
    <col min="13067" max="13067" width="8.33203125" customWidth="1"/>
    <col min="13068" max="13068" width="4.44140625" customWidth="1"/>
    <col min="13069" max="13069" width="5.6640625" customWidth="1"/>
    <col min="13070" max="13070" width="2.109375" customWidth="1"/>
    <col min="13071" max="13071" width="11" customWidth="1"/>
    <col min="13072" max="13072" width="1.33203125" customWidth="1"/>
    <col min="13073" max="13073" width="15.109375" customWidth="1"/>
    <col min="13074" max="13074" width="1.33203125" customWidth="1"/>
    <col min="13313" max="13313" width="1.6640625" customWidth="1"/>
    <col min="13314" max="13314" width="2" customWidth="1"/>
    <col min="13315" max="13315" width="1.88671875" customWidth="1"/>
    <col min="13316" max="13316" width="9.44140625" customWidth="1"/>
    <col min="13317" max="13317" width="4.109375" customWidth="1"/>
    <col min="13318" max="13318" width="11.88671875" customWidth="1"/>
    <col min="13319" max="13319" width="6" customWidth="1"/>
    <col min="13320" max="13320" width="11.109375" customWidth="1"/>
    <col min="13321" max="13321" width="1.33203125" customWidth="1"/>
    <col min="13322" max="13322" width="2.6640625" customWidth="1"/>
    <col min="13323" max="13323" width="8.33203125" customWidth="1"/>
    <col min="13324" max="13324" width="4.44140625" customWidth="1"/>
    <col min="13325" max="13325" width="5.6640625" customWidth="1"/>
    <col min="13326" max="13326" width="2.109375" customWidth="1"/>
    <col min="13327" max="13327" width="11" customWidth="1"/>
    <col min="13328" max="13328" width="1.33203125" customWidth="1"/>
    <col min="13329" max="13329" width="15.109375" customWidth="1"/>
    <col min="13330" max="13330" width="1.33203125" customWidth="1"/>
    <col min="13569" max="13569" width="1.6640625" customWidth="1"/>
    <col min="13570" max="13570" width="2" customWidth="1"/>
    <col min="13571" max="13571" width="1.88671875" customWidth="1"/>
    <col min="13572" max="13572" width="9.44140625" customWidth="1"/>
    <col min="13573" max="13573" width="4.109375" customWidth="1"/>
    <col min="13574" max="13574" width="11.88671875" customWidth="1"/>
    <col min="13575" max="13575" width="6" customWidth="1"/>
    <col min="13576" max="13576" width="11.109375" customWidth="1"/>
    <col min="13577" max="13577" width="1.33203125" customWidth="1"/>
    <col min="13578" max="13578" width="2.6640625" customWidth="1"/>
    <col min="13579" max="13579" width="8.33203125" customWidth="1"/>
    <col min="13580" max="13580" width="4.44140625" customWidth="1"/>
    <col min="13581" max="13581" width="5.6640625" customWidth="1"/>
    <col min="13582" max="13582" width="2.109375" customWidth="1"/>
    <col min="13583" max="13583" width="11" customWidth="1"/>
    <col min="13584" max="13584" width="1.33203125" customWidth="1"/>
    <col min="13585" max="13585" width="15.109375" customWidth="1"/>
    <col min="13586" max="13586" width="1.33203125" customWidth="1"/>
    <col min="13825" max="13825" width="1.6640625" customWidth="1"/>
    <col min="13826" max="13826" width="2" customWidth="1"/>
    <col min="13827" max="13827" width="1.88671875" customWidth="1"/>
    <col min="13828" max="13828" width="9.44140625" customWidth="1"/>
    <col min="13829" max="13829" width="4.109375" customWidth="1"/>
    <col min="13830" max="13830" width="11.88671875" customWidth="1"/>
    <col min="13831" max="13831" width="6" customWidth="1"/>
    <col min="13832" max="13832" width="11.109375" customWidth="1"/>
    <col min="13833" max="13833" width="1.33203125" customWidth="1"/>
    <col min="13834" max="13834" width="2.6640625" customWidth="1"/>
    <col min="13835" max="13835" width="8.33203125" customWidth="1"/>
    <col min="13836" max="13836" width="4.44140625" customWidth="1"/>
    <col min="13837" max="13837" width="5.6640625" customWidth="1"/>
    <col min="13838" max="13838" width="2.109375" customWidth="1"/>
    <col min="13839" max="13839" width="11" customWidth="1"/>
    <col min="13840" max="13840" width="1.33203125" customWidth="1"/>
    <col min="13841" max="13841" width="15.109375" customWidth="1"/>
    <col min="13842" max="13842" width="1.33203125" customWidth="1"/>
    <col min="14081" max="14081" width="1.6640625" customWidth="1"/>
    <col min="14082" max="14082" width="2" customWidth="1"/>
    <col min="14083" max="14083" width="1.88671875" customWidth="1"/>
    <col min="14084" max="14084" width="9.44140625" customWidth="1"/>
    <col min="14085" max="14085" width="4.109375" customWidth="1"/>
    <col min="14086" max="14086" width="11.88671875" customWidth="1"/>
    <col min="14087" max="14087" width="6" customWidth="1"/>
    <col min="14088" max="14088" width="11.109375" customWidth="1"/>
    <col min="14089" max="14089" width="1.33203125" customWidth="1"/>
    <col min="14090" max="14090" width="2.6640625" customWidth="1"/>
    <col min="14091" max="14091" width="8.33203125" customWidth="1"/>
    <col min="14092" max="14092" width="4.44140625" customWidth="1"/>
    <col min="14093" max="14093" width="5.6640625" customWidth="1"/>
    <col min="14094" max="14094" width="2.109375" customWidth="1"/>
    <col min="14095" max="14095" width="11" customWidth="1"/>
    <col min="14096" max="14096" width="1.33203125" customWidth="1"/>
    <col min="14097" max="14097" width="15.109375" customWidth="1"/>
    <col min="14098" max="14098" width="1.33203125" customWidth="1"/>
    <col min="14337" max="14337" width="1.6640625" customWidth="1"/>
    <col min="14338" max="14338" width="2" customWidth="1"/>
    <col min="14339" max="14339" width="1.88671875" customWidth="1"/>
    <col min="14340" max="14340" width="9.44140625" customWidth="1"/>
    <col min="14341" max="14341" width="4.109375" customWidth="1"/>
    <col min="14342" max="14342" width="11.88671875" customWidth="1"/>
    <col min="14343" max="14343" width="6" customWidth="1"/>
    <col min="14344" max="14344" width="11.109375" customWidth="1"/>
    <col min="14345" max="14345" width="1.33203125" customWidth="1"/>
    <col min="14346" max="14346" width="2.6640625" customWidth="1"/>
    <col min="14347" max="14347" width="8.33203125" customWidth="1"/>
    <col min="14348" max="14348" width="4.44140625" customWidth="1"/>
    <col min="14349" max="14349" width="5.6640625" customWidth="1"/>
    <col min="14350" max="14350" width="2.109375" customWidth="1"/>
    <col min="14351" max="14351" width="11" customWidth="1"/>
    <col min="14352" max="14352" width="1.33203125" customWidth="1"/>
    <col min="14353" max="14353" width="15.109375" customWidth="1"/>
    <col min="14354" max="14354" width="1.33203125" customWidth="1"/>
    <col min="14593" max="14593" width="1.6640625" customWidth="1"/>
    <col min="14594" max="14594" width="2" customWidth="1"/>
    <col min="14595" max="14595" width="1.88671875" customWidth="1"/>
    <col min="14596" max="14596" width="9.44140625" customWidth="1"/>
    <col min="14597" max="14597" width="4.109375" customWidth="1"/>
    <col min="14598" max="14598" width="11.88671875" customWidth="1"/>
    <col min="14599" max="14599" width="6" customWidth="1"/>
    <col min="14600" max="14600" width="11.109375" customWidth="1"/>
    <col min="14601" max="14601" width="1.33203125" customWidth="1"/>
    <col min="14602" max="14602" width="2.6640625" customWidth="1"/>
    <col min="14603" max="14603" width="8.33203125" customWidth="1"/>
    <col min="14604" max="14604" width="4.44140625" customWidth="1"/>
    <col min="14605" max="14605" width="5.6640625" customWidth="1"/>
    <col min="14606" max="14606" width="2.109375" customWidth="1"/>
    <col min="14607" max="14607" width="11" customWidth="1"/>
    <col min="14608" max="14608" width="1.33203125" customWidth="1"/>
    <col min="14609" max="14609" width="15.109375" customWidth="1"/>
    <col min="14610" max="14610" width="1.33203125" customWidth="1"/>
    <col min="14849" max="14849" width="1.6640625" customWidth="1"/>
    <col min="14850" max="14850" width="2" customWidth="1"/>
    <col min="14851" max="14851" width="1.88671875" customWidth="1"/>
    <col min="14852" max="14852" width="9.44140625" customWidth="1"/>
    <col min="14853" max="14853" width="4.109375" customWidth="1"/>
    <col min="14854" max="14854" width="11.88671875" customWidth="1"/>
    <col min="14855" max="14855" width="6" customWidth="1"/>
    <col min="14856" max="14856" width="11.109375" customWidth="1"/>
    <col min="14857" max="14857" width="1.33203125" customWidth="1"/>
    <col min="14858" max="14858" width="2.6640625" customWidth="1"/>
    <col min="14859" max="14859" width="8.33203125" customWidth="1"/>
    <col min="14860" max="14860" width="4.44140625" customWidth="1"/>
    <col min="14861" max="14861" width="5.6640625" customWidth="1"/>
    <col min="14862" max="14862" width="2.109375" customWidth="1"/>
    <col min="14863" max="14863" width="11" customWidth="1"/>
    <col min="14864" max="14864" width="1.33203125" customWidth="1"/>
    <col min="14865" max="14865" width="15.109375" customWidth="1"/>
    <col min="14866" max="14866" width="1.33203125" customWidth="1"/>
    <col min="15105" max="15105" width="1.6640625" customWidth="1"/>
    <col min="15106" max="15106" width="2" customWidth="1"/>
    <col min="15107" max="15107" width="1.88671875" customWidth="1"/>
    <col min="15108" max="15108" width="9.44140625" customWidth="1"/>
    <col min="15109" max="15109" width="4.109375" customWidth="1"/>
    <col min="15110" max="15110" width="11.88671875" customWidth="1"/>
    <col min="15111" max="15111" width="6" customWidth="1"/>
    <col min="15112" max="15112" width="11.109375" customWidth="1"/>
    <col min="15113" max="15113" width="1.33203125" customWidth="1"/>
    <col min="15114" max="15114" width="2.6640625" customWidth="1"/>
    <col min="15115" max="15115" width="8.33203125" customWidth="1"/>
    <col min="15116" max="15116" width="4.44140625" customWidth="1"/>
    <col min="15117" max="15117" width="5.6640625" customWidth="1"/>
    <col min="15118" max="15118" width="2.109375" customWidth="1"/>
    <col min="15119" max="15119" width="11" customWidth="1"/>
    <col min="15120" max="15120" width="1.33203125" customWidth="1"/>
    <col min="15121" max="15121" width="15.109375" customWidth="1"/>
    <col min="15122" max="15122" width="1.33203125" customWidth="1"/>
    <col min="15361" max="15361" width="1.6640625" customWidth="1"/>
    <col min="15362" max="15362" width="2" customWidth="1"/>
    <col min="15363" max="15363" width="1.88671875" customWidth="1"/>
    <col min="15364" max="15364" width="9.44140625" customWidth="1"/>
    <col min="15365" max="15365" width="4.109375" customWidth="1"/>
    <col min="15366" max="15366" width="11.88671875" customWidth="1"/>
    <col min="15367" max="15367" width="6" customWidth="1"/>
    <col min="15368" max="15368" width="11.109375" customWidth="1"/>
    <col min="15369" max="15369" width="1.33203125" customWidth="1"/>
    <col min="15370" max="15370" width="2.6640625" customWidth="1"/>
    <col min="15371" max="15371" width="8.33203125" customWidth="1"/>
    <col min="15372" max="15372" width="4.44140625" customWidth="1"/>
    <col min="15373" max="15373" width="5.6640625" customWidth="1"/>
    <col min="15374" max="15374" width="2.109375" customWidth="1"/>
    <col min="15375" max="15375" width="11" customWidth="1"/>
    <col min="15376" max="15376" width="1.33203125" customWidth="1"/>
    <col min="15377" max="15377" width="15.109375" customWidth="1"/>
    <col min="15378" max="15378" width="1.33203125" customWidth="1"/>
    <col min="15617" max="15617" width="1.6640625" customWidth="1"/>
    <col min="15618" max="15618" width="2" customWidth="1"/>
    <col min="15619" max="15619" width="1.88671875" customWidth="1"/>
    <col min="15620" max="15620" width="9.44140625" customWidth="1"/>
    <col min="15621" max="15621" width="4.109375" customWidth="1"/>
    <col min="15622" max="15622" width="11.88671875" customWidth="1"/>
    <col min="15623" max="15623" width="6" customWidth="1"/>
    <col min="15624" max="15624" width="11.109375" customWidth="1"/>
    <col min="15625" max="15625" width="1.33203125" customWidth="1"/>
    <col min="15626" max="15626" width="2.6640625" customWidth="1"/>
    <col min="15627" max="15627" width="8.33203125" customWidth="1"/>
    <col min="15628" max="15628" width="4.44140625" customWidth="1"/>
    <col min="15629" max="15629" width="5.6640625" customWidth="1"/>
    <col min="15630" max="15630" width="2.109375" customWidth="1"/>
    <col min="15631" max="15631" width="11" customWidth="1"/>
    <col min="15632" max="15632" width="1.33203125" customWidth="1"/>
    <col min="15633" max="15633" width="15.109375" customWidth="1"/>
    <col min="15634" max="15634" width="1.33203125" customWidth="1"/>
    <col min="15873" max="15873" width="1.6640625" customWidth="1"/>
    <col min="15874" max="15874" width="2" customWidth="1"/>
    <col min="15875" max="15875" width="1.88671875" customWidth="1"/>
    <col min="15876" max="15876" width="9.44140625" customWidth="1"/>
    <col min="15877" max="15877" width="4.109375" customWidth="1"/>
    <col min="15878" max="15878" width="11.88671875" customWidth="1"/>
    <col min="15879" max="15879" width="6" customWidth="1"/>
    <col min="15880" max="15880" width="11.109375" customWidth="1"/>
    <col min="15881" max="15881" width="1.33203125" customWidth="1"/>
    <col min="15882" max="15882" width="2.6640625" customWidth="1"/>
    <col min="15883" max="15883" width="8.33203125" customWidth="1"/>
    <col min="15884" max="15884" width="4.44140625" customWidth="1"/>
    <col min="15885" max="15885" width="5.6640625" customWidth="1"/>
    <col min="15886" max="15886" width="2.109375" customWidth="1"/>
    <col min="15887" max="15887" width="11" customWidth="1"/>
    <col min="15888" max="15888" width="1.33203125" customWidth="1"/>
    <col min="15889" max="15889" width="15.109375" customWidth="1"/>
    <col min="15890" max="15890" width="1.33203125" customWidth="1"/>
    <col min="16129" max="16129" width="1.6640625" customWidth="1"/>
    <col min="16130" max="16130" width="2" customWidth="1"/>
    <col min="16131" max="16131" width="1.88671875" customWidth="1"/>
    <col min="16132" max="16132" width="9.44140625" customWidth="1"/>
    <col min="16133" max="16133" width="4.109375" customWidth="1"/>
    <col min="16134" max="16134" width="11.88671875" customWidth="1"/>
    <col min="16135" max="16135" width="6" customWidth="1"/>
    <col min="16136" max="16136" width="11.109375" customWidth="1"/>
    <col min="16137" max="16137" width="1.33203125" customWidth="1"/>
    <col min="16138" max="16138" width="2.6640625" customWidth="1"/>
    <col min="16139" max="16139" width="8.33203125" customWidth="1"/>
    <col min="16140" max="16140" width="4.44140625" customWidth="1"/>
    <col min="16141" max="16141" width="5.6640625" customWidth="1"/>
    <col min="16142" max="16142" width="2.109375" customWidth="1"/>
    <col min="16143" max="16143" width="11" customWidth="1"/>
    <col min="16144" max="16144" width="1.33203125" customWidth="1"/>
    <col min="16145" max="16145" width="15.109375" customWidth="1"/>
    <col min="16146" max="16146" width="1.33203125" customWidth="1"/>
  </cols>
  <sheetData>
    <row r="1" spans="1:17" x14ac:dyDescent="0.25">
      <c r="A1" s="270" t="s">
        <v>164</v>
      </c>
      <c r="B1" s="254"/>
      <c r="C1" s="254"/>
      <c r="D1" s="254"/>
    </row>
    <row r="2" spans="1:17" x14ac:dyDescent="0.25">
      <c r="A2" s="254"/>
      <c r="B2" s="254"/>
      <c r="C2" s="254"/>
      <c r="D2" s="254"/>
      <c r="F2" s="271" t="s">
        <v>165</v>
      </c>
      <c r="G2" s="254"/>
      <c r="H2" s="254"/>
      <c r="I2" s="254"/>
      <c r="J2" s="254"/>
      <c r="K2" s="254"/>
      <c r="L2" s="254"/>
      <c r="M2" s="254"/>
      <c r="N2" s="254"/>
      <c r="O2" s="254"/>
    </row>
    <row r="3" spans="1:17" ht="409.6" hidden="1" customHeight="1" x14ac:dyDescent="0.25"/>
    <row r="4" spans="1:17" ht="4.95" customHeight="1" x14ac:dyDescent="0.25"/>
    <row r="5" spans="1:17" ht="9" customHeight="1" x14ac:dyDescent="0.25">
      <c r="G5" s="188"/>
      <c r="H5" s="189"/>
      <c r="I5" s="189"/>
      <c r="J5" s="189"/>
      <c r="K5" s="189"/>
      <c r="L5" s="189"/>
      <c r="M5" s="190"/>
    </row>
    <row r="6" spans="1:17" ht="25.5" customHeight="1" x14ac:dyDescent="0.25">
      <c r="G6" s="191"/>
      <c r="H6" s="272" t="s">
        <v>166</v>
      </c>
      <c r="I6" s="254"/>
      <c r="K6" s="272" t="s">
        <v>167</v>
      </c>
      <c r="L6" s="254"/>
      <c r="M6" s="192"/>
    </row>
    <row r="7" spans="1:17" ht="8.6999999999999993" customHeight="1" x14ac:dyDescent="0.25">
      <c r="G7" s="193"/>
      <c r="H7" s="194"/>
      <c r="I7" s="194"/>
      <c r="J7" s="194"/>
      <c r="K7" s="194"/>
      <c r="L7" s="194"/>
      <c r="M7" s="195"/>
    </row>
    <row r="8" spans="1:17" ht="6.6" customHeight="1" x14ac:dyDescent="0.25"/>
    <row r="9" spans="1:17" ht="4.95" customHeight="1" x14ac:dyDescent="0.25"/>
    <row r="10" spans="1:17" ht="13.8" thickBot="1" x14ac:dyDescent="0.3">
      <c r="A10" s="273" t="s">
        <v>168</v>
      </c>
      <c r="B10" s="265"/>
      <c r="C10" s="265"/>
      <c r="D10" s="265"/>
      <c r="E10" s="265"/>
      <c r="F10" s="265"/>
      <c r="G10" s="265"/>
      <c r="H10" s="265"/>
      <c r="I10" s="274" t="s">
        <v>169</v>
      </c>
      <c r="J10" s="265"/>
      <c r="K10" s="265"/>
      <c r="L10" s="274" t="s">
        <v>170</v>
      </c>
      <c r="M10" s="265"/>
      <c r="N10" s="265"/>
      <c r="O10" s="274" t="s">
        <v>171</v>
      </c>
      <c r="P10" s="265"/>
      <c r="Q10" s="196" t="s">
        <v>172</v>
      </c>
    </row>
    <row r="11" spans="1:17" ht="13.8" thickTop="1" x14ac:dyDescent="0.25">
      <c r="A11" s="197"/>
      <c r="B11" s="267" t="s">
        <v>173</v>
      </c>
      <c r="C11" s="258"/>
      <c r="D11" s="258"/>
      <c r="E11" s="258"/>
      <c r="F11" s="258"/>
      <c r="G11" s="258"/>
      <c r="H11" s="258"/>
      <c r="I11" s="268"/>
      <c r="J11" s="258"/>
      <c r="K11" s="258"/>
      <c r="L11" s="268"/>
      <c r="M11" s="258"/>
      <c r="N11" s="258"/>
      <c r="O11" s="268"/>
      <c r="P11" s="258"/>
      <c r="Q11" s="198"/>
    </row>
    <row r="12" spans="1:17" collapsed="1" x14ac:dyDescent="0.25">
      <c r="A12" s="197"/>
      <c r="C12" s="267" t="s">
        <v>174</v>
      </c>
      <c r="D12" s="258"/>
      <c r="E12" s="258"/>
      <c r="F12" s="258"/>
      <c r="G12" s="258"/>
      <c r="H12" s="258"/>
      <c r="I12" s="269">
        <v>2.5110000000000001</v>
      </c>
      <c r="J12" s="258"/>
      <c r="K12" s="258"/>
      <c r="L12" s="268"/>
      <c r="M12" s="258"/>
      <c r="N12" s="258"/>
      <c r="O12" s="268"/>
      <c r="P12" s="258"/>
      <c r="Q12" s="199">
        <v>2.5110000000000001</v>
      </c>
    </row>
    <row r="13" spans="1:17" hidden="1" outlineLevel="1" collapsed="1" x14ac:dyDescent="0.25">
      <c r="A13" s="197"/>
      <c r="B13" s="197"/>
      <c r="C13" s="197"/>
      <c r="D13" s="278">
        <v>140314882</v>
      </c>
      <c r="E13" s="254"/>
      <c r="F13" s="254"/>
      <c r="G13" s="254"/>
      <c r="H13" s="254"/>
      <c r="I13" s="279">
        <v>2.5110000000000001</v>
      </c>
      <c r="J13" s="254"/>
      <c r="K13" s="254"/>
      <c r="L13" s="280"/>
      <c r="M13" s="254"/>
      <c r="N13" s="254"/>
      <c r="O13" s="280"/>
      <c r="P13" s="254"/>
      <c r="Q13" s="200">
        <v>2.5110000000000001</v>
      </c>
    </row>
    <row r="14" spans="1:17" hidden="1" outlineLevel="1" collapsed="1" x14ac:dyDescent="0.25">
      <c r="A14" s="197"/>
      <c r="B14" s="197"/>
      <c r="C14" s="275" t="s">
        <v>175</v>
      </c>
      <c r="D14" s="246"/>
      <c r="E14" s="246"/>
      <c r="F14" s="246"/>
      <c r="G14" s="246"/>
      <c r="H14" s="246"/>
      <c r="I14" s="276">
        <v>2.5110000000000001</v>
      </c>
      <c r="J14" s="246"/>
      <c r="K14" s="246"/>
      <c r="L14" s="277"/>
      <c r="M14" s="246"/>
      <c r="N14" s="246"/>
      <c r="O14" s="277"/>
      <c r="P14" s="246"/>
      <c r="Q14" s="201">
        <v>2.5110000000000001</v>
      </c>
    </row>
    <row r="15" spans="1:17" collapsed="1" x14ac:dyDescent="0.25">
      <c r="A15" s="197"/>
      <c r="C15" s="267" t="s">
        <v>176</v>
      </c>
      <c r="D15" s="258"/>
      <c r="E15" s="258"/>
      <c r="F15" s="258"/>
      <c r="G15" s="258"/>
      <c r="H15" s="258"/>
      <c r="I15" s="269">
        <v>0.14799999999999999</v>
      </c>
      <c r="J15" s="258"/>
      <c r="K15" s="258"/>
      <c r="L15" s="268"/>
      <c r="M15" s="258"/>
      <c r="N15" s="258"/>
      <c r="O15" s="268"/>
      <c r="P15" s="258"/>
      <c r="Q15" s="199">
        <v>0.14799999999999999</v>
      </c>
    </row>
    <row r="16" spans="1:17" hidden="1" outlineLevel="1" collapsed="1" x14ac:dyDescent="0.25">
      <c r="A16" s="197"/>
      <c r="B16" s="197"/>
      <c r="C16" s="197"/>
      <c r="D16" s="278">
        <v>140314750</v>
      </c>
      <c r="E16" s="254"/>
      <c r="F16" s="254"/>
      <c r="G16" s="254"/>
      <c r="H16" s="254"/>
      <c r="I16" s="279">
        <v>0.14799999999999999</v>
      </c>
      <c r="J16" s="254"/>
      <c r="K16" s="254"/>
      <c r="L16" s="280"/>
      <c r="M16" s="254"/>
      <c r="N16" s="254"/>
      <c r="O16" s="280"/>
      <c r="P16" s="254"/>
      <c r="Q16" s="200">
        <v>0.14799999999999999</v>
      </c>
    </row>
    <row r="17" spans="1:17" hidden="1" outlineLevel="1" collapsed="1" x14ac:dyDescent="0.25">
      <c r="A17" s="197"/>
      <c r="B17" s="197"/>
      <c r="C17" s="275" t="s">
        <v>177</v>
      </c>
      <c r="D17" s="246"/>
      <c r="E17" s="246"/>
      <c r="F17" s="246"/>
      <c r="G17" s="246"/>
      <c r="H17" s="246"/>
      <c r="I17" s="276">
        <v>0.14799999999999999</v>
      </c>
      <c r="J17" s="246"/>
      <c r="K17" s="246"/>
      <c r="L17" s="277"/>
      <c r="M17" s="246"/>
      <c r="N17" s="246"/>
      <c r="O17" s="277"/>
      <c r="P17" s="246"/>
      <c r="Q17" s="201">
        <v>0.14799999999999999</v>
      </c>
    </row>
    <row r="18" spans="1:17" ht="13.8" collapsed="1" thickBot="1" x14ac:dyDescent="0.3">
      <c r="A18" s="197"/>
      <c r="C18" s="267" t="s">
        <v>178</v>
      </c>
      <c r="D18" s="258"/>
      <c r="E18" s="258"/>
      <c r="F18" s="258"/>
      <c r="G18" s="258"/>
      <c r="H18" s="258"/>
      <c r="I18" s="269">
        <v>1.06</v>
      </c>
      <c r="J18" s="258"/>
      <c r="K18" s="258"/>
      <c r="L18" s="268"/>
      <c r="M18" s="258"/>
      <c r="N18" s="258"/>
      <c r="O18" s="268"/>
      <c r="P18" s="258"/>
      <c r="Q18" s="199">
        <v>1.06</v>
      </c>
    </row>
    <row r="19" spans="1:17" ht="13.8" hidden="1" outlineLevel="1" collapsed="1" thickBot="1" x14ac:dyDescent="0.3">
      <c r="A19" s="197"/>
      <c r="B19" s="197"/>
      <c r="C19" s="197"/>
      <c r="D19" s="278">
        <v>140315402</v>
      </c>
      <c r="E19" s="254"/>
      <c r="F19" s="254"/>
      <c r="G19" s="254"/>
      <c r="H19" s="254"/>
      <c r="I19" s="279">
        <v>1.06</v>
      </c>
      <c r="J19" s="254"/>
      <c r="K19" s="254"/>
      <c r="L19" s="280"/>
      <c r="M19" s="254"/>
      <c r="N19" s="254"/>
      <c r="O19" s="280"/>
      <c r="P19" s="254"/>
      <c r="Q19" s="200">
        <v>1.06</v>
      </c>
    </row>
    <row r="20" spans="1:17" ht="13.8" hidden="1" outlineLevel="1" collapsed="1" thickBot="1" x14ac:dyDescent="0.3">
      <c r="A20" s="197"/>
      <c r="B20" s="197"/>
      <c r="C20" s="275" t="s">
        <v>179</v>
      </c>
      <c r="D20" s="246"/>
      <c r="E20" s="246"/>
      <c r="F20" s="246"/>
      <c r="G20" s="246"/>
      <c r="H20" s="246"/>
      <c r="I20" s="276">
        <v>1.06</v>
      </c>
      <c r="J20" s="246"/>
      <c r="K20" s="246"/>
      <c r="L20" s="277"/>
      <c r="M20" s="246"/>
      <c r="N20" s="246"/>
      <c r="O20" s="277"/>
      <c r="P20" s="246"/>
      <c r="Q20" s="201">
        <v>1.06</v>
      </c>
    </row>
    <row r="21" spans="1:17" x14ac:dyDescent="0.25">
      <c r="A21" s="197"/>
      <c r="B21" s="281" t="s">
        <v>180</v>
      </c>
      <c r="C21" s="250"/>
      <c r="D21" s="250"/>
      <c r="E21" s="250"/>
      <c r="F21" s="250"/>
      <c r="G21" s="250"/>
      <c r="H21" s="250"/>
      <c r="I21" s="282">
        <v>3.7190000000000003</v>
      </c>
      <c r="J21" s="250"/>
      <c r="K21" s="250"/>
      <c r="L21" s="283"/>
      <c r="M21" s="250"/>
      <c r="N21" s="250"/>
      <c r="O21" s="283"/>
      <c r="P21" s="250"/>
      <c r="Q21" s="202">
        <v>3.7190000000000003</v>
      </c>
    </row>
    <row r="22" spans="1:17" x14ac:dyDescent="0.25">
      <c r="A22" s="197"/>
      <c r="B22" s="267" t="s">
        <v>181</v>
      </c>
      <c r="C22" s="258"/>
      <c r="D22" s="258"/>
      <c r="E22" s="258"/>
      <c r="F22" s="258"/>
      <c r="G22" s="258"/>
      <c r="H22" s="258"/>
      <c r="I22" s="268"/>
      <c r="J22" s="258"/>
      <c r="K22" s="258"/>
      <c r="L22" s="268"/>
      <c r="M22" s="258"/>
      <c r="N22" s="258"/>
      <c r="O22" s="268"/>
      <c r="P22" s="258"/>
      <c r="Q22" s="198"/>
    </row>
    <row r="23" spans="1:17" collapsed="1" x14ac:dyDescent="0.25">
      <c r="A23" s="197"/>
      <c r="C23" s="267" t="s">
        <v>182</v>
      </c>
      <c r="D23" s="258"/>
      <c r="E23" s="258"/>
      <c r="F23" s="258"/>
      <c r="G23" s="258"/>
      <c r="H23" s="258"/>
      <c r="I23" s="269">
        <v>16.8</v>
      </c>
      <c r="J23" s="258"/>
      <c r="K23" s="258"/>
      <c r="L23" s="268"/>
      <c r="M23" s="258"/>
      <c r="N23" s="258"/>
      <c r="O23" s="268"/>
      <c r="P23" s="258"/>
      <c r="Q23" s="199">
        <v>16.8</v>
      </c>
    </row>
    <row r="24" spans="1:17" hidden="1" outlineLevel="1" collapsed="1" x14ac:dyDescent="0.25">
      <c r="A24" s="197"/>
      <c r="B24" s="197"/>
      <c r="C24" s="197"/>
      <c r="D24" s="278">
        <v>140314787</v>
      </c>
      <c r="E24" s="254"/>
      <c r="F24" s="254"/>
      <c r="G24" s="254"/>
      <c r="H24" s="254"/>
      <c r="I24" s="279">
        <v>8.4</v>
      </c>
      <c r="J24" s="254"/>
      <c r="K24" s="254"/>
      <c r="L24" s="280"/>
      <c r="M24" s="254"/>
      <c r="N24" s="254"/>
      <c r="O24" s="280"/>
      <c r="P24" s="254"/>
      <c r="Q24" s="200">
        <v>8.4</v>
      </c>
    </row>
    <row r="25" spans="1:17" hidden="1" outlineLevel="1" collapsed="1" x14ac:dyDescent="0.25">
      <c r="A25" s="197"/>
      <c r="B25" s="197"/>
      <c r="C25" s="197"/>
      <c r="D25" s="278">
        <v>140315302</v>
      </c>
      <c r="E25" s="254"/>
      <c r="F25" s="254"/>
      <c r="G25" s="254"/>
      <c r="H25" s="254"/>
      <c r="I25" s="279">
        <v>8.4</v>
      </c>
      <c r="J25" s="254"/>
      <c r="K25" s="254"/>
      <c r="L25" s="280"/>
      <c r="M25" s="254"/>
      <c r="N25" s="254"/>
      <c r="O25" s="280"/>
      <c r="P25" s="254"/>
      <c r="Q25" s="200">
        <v>8.4</v>
      </c>
    </row>
    <row r="26" spans="1:17" hidden="1" outlineLevel="1" collapsed="1" x14ac:dyDescent="0.25">
      <c r="A26" s="197"/>
      <c r="B26" s="197"/>
      <c r="C26" s="275" t="s">
        <v>183</v>
      </c>
      <c r="D26" s="246"/>
      <c r="E26" s="246"/>
      <c r="F26" s="246"/>
      <c r="G26" s="246"/>
      <c r="H26" s="246"/>
      <c r="I26" s="276">
        <v>16.8</v>
      </c>
      <c r="J26" s="246"/>
      <c r="K26" s="246"/>
      <c r="L26" s="277"/>
      <c r="M26" s="246"/>
      <c r="N26" s="246"/>
      <c r="O26" s="277"/>
      <c r="P26" s="246"/>
      <c r="Q26" s="201">
        <v>16.8</v>
      </c>
    </row>
    <row r="27" spans="1:17" collapsed="1" x14ac:dyDescent="0.25">
      <c r="A27" s="197"/>
      <c r="C27" s="267" t="s">
        <v>184</v>
      </c>
      <c r="D27" s="258"/>
      <c r="E27" s="258"/>
      <c r="F27" s="258"/>
      <c r="G27" s="258"/>
      <c r="H27" s="258"/>
      <c r="I27" s="269">
        <v>169.49149999999921</v>
      </c>
      <c r="J27" s="258"/>
      <c r="K27" s="258"/>
      <c r="L27" s="268"/>
      <c r="M27" s="258"/>
      <c r="N27" s="258"/>
      <c r="O27" s="268"/>
      <c r="P27" s="258"/>
      <c r="Q27" s="199">
        <v>169.49149999999921</v>
      </c>
    </row>
    <row r="28" spans="1:17" hidden="1" outlineLevel="1" collapsed="1" x14ac:dyDescent="0.25">
      <c r="A28" s="197"/>
      <c r="B28" s="197"/>
      <c r="C28" s="197"/>
      <c r="D28" s="278">
        <v>140315303</v>
      </c>
      <c r="E28" s="254"/>
      <c r="F28" s="254"/>
      <c r="G28" s="254"/>
      <c r="H28" s="254"/>
      <c r="I28" s="279">
        <v>0.62050000000000005</v>
      </c>
      <c r="J28" s="254"/>
      <c r="K28" s="254"/>
      <c r="L28" s="280"/>
      <c r="M28" s="254"/>
      <c r="N28" s="254"/>
      <c r="O28" s="280"/>
      <c r="P28" s="254"/>
      <c r="Q28" s="200">
        <v>0.62050000000000005</v>
      </c>
    </row>
    <row r="29" spans="1:17" hidden="1" outlineLevel="1" collapsed="1" x14ac:dyDescent="0.25">
      <c r="A29" s="197"/>
      <c r="B29" s="197"/>
      <c r="C29" s="197"/>
      <c r="D29" s="278">
        <v>140315304</v>
      </c>
      <c r="E29" s="254"/>
      <c r="F29" s="254"/>
      <c r="G29" s="254"/>
      <c r="H29" s="254"/>
      <c r="I29" s="279">
        <v>7.6499999999999999E-2</v>
      </c>
      <c r="J29" s="254"/>
      <c r="K29" s="254"/>
      <c r="L29" s="280"/>
      <c r="M29" s="254"/>
      <c r="N29" s="254"/>
      <c r="O29" s="280"/>
      <c r="P29" s="254"/>
      <c r="Q29" s="200">
        <v>7.6499999999999999E-2</v>
      </c>
    </row>
    <row r="30" spans="1:17" hidden="1" outlineLevel="1" collapsed="1" x14ac:dyDescent="0.25">
      <c r="A30" s="197"/>
      <c r="B30" s="197"/>
      <c r="C30" s="197"/>
      <c r="D30" s="278">
        <v>140315305</v>
      </c>
      <c r="E30" s="254"/>
      <c r="F30" s="254"/>
      <c r="G30" s="254"/>
      <c r="H30" s="254"/>
      <c r="I30" s="279">
        <v>0.14799999999999999</v>
      </c>
      <c r="J30" s="254"/>
      <c r="K30" s="254"/>
      <c r="L30" s="280"/>
      <c r="M30" s="254"/>
      <c r="N30" s="254"/>
      <c r="O30" s="280"/>
      <c r="P30" s="254"/>
      <c r="Q30" s="200">
        <v>0.14799999999999999</v>
      </c>
    </row>
    <row r="31" spans="1:17" hidden="1" outlineLevel="1" collapsed="1" x14ac:dyDescent="0.25">
      <c r="A31" s="197"/>
      <c r="B31" s="197"/>
      <c r="C31" s="197"/>
      <c r="D31" s="278">
        <v>140315307</v>
      </c>
      <c r="E31" s="254"/>
      <c r="F31" s="254"/>
      <c r="G31" s="254"/>
      <c r="H31" s="254"/>
      <c r="I31" s="279">
        <v>0.255</v>
      </c>
      <c r="J31" s="254"/>
      <c r="K31" s="254"/>
      <c r="L31" s="280"/>
      <c r="M31" s="254"/>
      <c r="N31" s="254"/>
      <c r="O31" s="280"/>
      <c r="P31" s="254"/>
      <c r="Q31" s="200">
        <v>0.255</v>
      </c>
    </row>
    <row r="32" spans="1:17" hidden="1" outlineLevel="1" collapsed="1" x14ac:dyDescent="0.25">
      <c r="A32" s="197"/>
      <c r="B32" s="197"/>
      <c r="C32" s="197"/>
      <c r="D32" s="278">
        <v>140315308</v>
      </c>
      <c r="E32" s="254"/>
      <c r="F32" s="254"/>
      <c r="G32" s="254"/>
      <c r="H32" s="254"/>
      <c r="I32" s="279">
        <v>4.4999999999999998E-2</v>
      </c>
      <c r="J32" s="254"/>
      <c r="K32" s="254"/>
      <c r="L32" s="280"/>
      <c r="M32" s="254"/>
      <c r="N32" s="254"/>
      <c r="O32" s="280"/>
      <c r="P32" s="254"/>
      <c r="Q32" s="200">
        <v>4.4999999999999998E-2</v>
      </c>
    </row>
    <row r="33" spans="1:17" hidden="1" outlineLevel="1" collapsed="1" x14ac:dyDescent="0.25">
      <c r="A33" s="197"/>
      <c r="B33" s="197"/>
      <c r="C33" s="197"/>
      <c r="D33" s="278">
        <v>140315309</v>
      </c>
      <c r="E33" s="254"/>
      <c r="F33" s="254"/>
      <c r="G33" s="254"/>
      <c r="H33" s="254"/>
      <c r="I33" s="279">
        <v>4.4999999999999998E-2</v>
      </c>
      <c r="J33" s="254"/>
      <c r="K33" s="254"/>
      <c r="L33" s="280"/>
      <c r="M33" s="254"/>
      <c r="N33" s="254"/>
      <c r="O33" s="280"/>
      <c r="P33" s="254"/>
      <c r="Q33" s="200">
        <v>4.4999999999999998E-2</v>
      </c>
    </row>
    <row r="34" spans="1:17" hidden="1" outlineLevel="1" collapsed="1" x14ac:dyDescent="0.25">
      <c r="A34" s="197"/>
      <c r="B34" s="197"/>
      <c r="C34" s="197"/>
      <c r="D34" s="278">
        <v>140315310</v>
      </c>
      <c r="E34" s="254"/>
      <c r="F34" s="254"/>
      <c r="G34" s="254"/>
      <c r="H34" s="254"/>
      <c r="I34" s="279">
        <v>0.30599999999999999</v>
      </c>
      <c r="J34" s="254"/>
      <c r="K34" s="254"/>
      <c r="L34" s="280"/>
      <c r="M34" s="254"/>
      <c r="N34" s="254"/>
      <c r="O34" s="280"/>
      <c r="P34" s="254"/>
      <c r="Q34" s="200">
        <v>0.30599999999999999</v>
      </c>
    </row>
    <row r="35" spans="1:17" hidden="1" outlineLevel="1" collapsed="1" x14ac:dyDescent="0.25">
      <c r="A35" s="197"/>
      <c r="B35" s="197"/>
      <c r="C35" s="197"/>
      <c r="D35" s="278">
        <v>140315311</v>
      </c>
      <c r="E35" s="254"/>
      <c r="F35" s="254"/>
      <c r="G35" s="254"/>
      <c r="H35" s="254"/>
      <c r="I35" s="279">
        <v>0.14799999999999999</v>
      </c>
      <c r="J35" s="254"/>
      <c r="K35" s="254"/>
      <c r="L35" s="280"/>
      <c r="M35" s="254"/>
      <c r="N35" s="254"/>
      <c r="O35" s="280"/>
      <c r="P35" s="254"/>
      <c r="Q35" s="200">
        <v>0.14799999999999999</v>
      </c>
    </row>
    <row r="36" spans="1:17" hidden="1" outlineLevel="1" collapsed="1" x14ac:dyDescent="0.25">
      <c r="A36" s="197"/>
      <c r="B36" s="197"/>
      <c r="C36" s="197"/>
      <c r="D36" s="278">
        <v>140315312</v>
      </c>
      <c r="E36" s="254"/>
      <c r="F36" s="254"/>
      <c r="G36" s="254"/>
      <c r="H36" s="254"/>
      <c r="I36" s="279">
        <v>0.14799999999999999</v>
      </c>
      <c r="J36" s="254"/>
      <c r="K36" s="254"/>
      <c r="L36" s="280"/>
      <c r="M36" s="254"/>
      <c r="N36" s="254"/>
      <c r="O36" s="280"/>
      <c r="P36" s="254"/>
      <c r="Q36" s="200">
        <v>0.14799999999999999</v>
      </c>
    </row>
    <row r="37" spans="1:17" hidden="1" outlineLevel="1" collapsed="1" x14ac:dyDescent="0.25">
      <c r="A37" s="197"/>
      <c r="B37" s="197"/>
      <c r="C37" s="197"/>
      <c r="D37" s="278">
        <v>140315313</v>
      </c>
      <c r="E37" s="254"/>
      <c r="F37" s="254"/>
      <c r="G37" s="254"/>
      <c r="H37" s="254"/>
      <c r="I37" s="279">
        <v>0.14799999999999999</v>
      </c>
      <c r="J37" s="254"/>
      <c r="K37" s="254"/>
      <c r="L37" s="280"/>
      <c r="M37" s="254"/>
      <c r="N37" s="254"/>
      <c r="O37" s="280"/>
      <c r="P37" s="254"/>
      <c r="Q37" s="200">
        <v>0.14799999999999999</v>
      </c>
    </row>
    <row r="38" spans="1:17" hidden="1" outlineLevel="1" collapsed="1" x14ac:dyDescent="0.25">
      <c r="A38" s="197"/>
      <c r="B38" s="197"/>
      <c r="C38" s="197"/>
      <c r="D38" s="278">
        <v>140315314</v>
      </c>
      <c r="E38" s="254"/>
      <c r="F38" s="254"/>
      <c r="G38" s="254"/>
      <c r="H38" s="254"/>
      <c r="I38" s="279">
        <v>0.14799999999999999</v>
      </c>
      <c r="J38" s="254"/>
      <c r="K38" s="254"/>
      <c r="L38" s="280"/>
      <c r="M38" s="254"/>
      <c r="N38" s="254"/>
      <c r="O38" s="280"/>
      <c r="P38" s="254"/>
      <c r="Q38" s="200">
        <v>0.14799999999999999</v>
      </c>
    </row>
    <row r="39" spans="1:17" hidden="1" outlineLevel="1" collapsed="1" x14ac:dyDescent="0.25">
      <c r="A39" s="197"/>
      <c r="B39" s="197"/>
      <c r="C39" s="197"/>
      <c r="D39" s="278">
        <v>140315315</v>
      </c>
      <c r="E39" s="254"/>
      <c r="F39" s="254"/>
      <c r="G39" s="254"/>
      <c r="H39" s="254"/>
      <c r="I39" s="279">
        <v>4.4999999999999998E-2</v>
      </c>
      <c r="J39" s="254"/>
      <c r="K39" s="254"/>
      <c r="L39" s="280"/>
      <c r="M39" s="254"/>
      <c r="N39" s="254"/>
      <c r="O39" s="280"/>
      <c r="P39" s="254"/>
      <c r="Q39" s="200">
        <v>4.4999999999999998E-2</v>
      </c>
    </row>
    <row r="40" spans="1:17" hidden="1" outlineLevel="1" collapsed="1" x14ac:dyDescent="0.25">
      <c r="A40" s="197"/>
      <c r="B40" s="197"/>
      <c r="C40" s="197"/>
      <c r="D40" s="278">
        <v>140315316</v>
      </c>
      <c r="E40" s="254"/>
      <c r="F40" s="254"/>
      <c r="G40" s="254"/>
      <c r="H40" s="254"/>
      <c r="I40" s="279">
        <v>4.4999999999999998E-2</v>
      </c>
      <c r="J40" s="254"/>
      <c r="K40" s="254"/>
      <c r="L40" s="280"/>
      <c r="M40" s="254"/>
      <c r="N40" s="254"/>
      <c r="O40" s="280"/>
      <c r="P40" s="254"/>
      <c r="Q40" s="200">
        <v>4.4999999999999998E-2</v>
      </c>
    </row>
    <row r="41" spans="1:17" hidden="1" outlineLevel="1" collapsed="1" x14ac:dyDescent="0.25">
      <c r="A41" s="197"/>
      <c r="B41" s="197"/>
      <c r="C41" s="197"/>
      <c r="D41" s="278">
        <v>140315317</v>
      </c>
      <c r="E41" s="254"/>
      <c r="F41" s="254"/>
      <c r="G41" s="254"/>
      <c r="H41" s="254"/>
      <c r="I41" s="279">
        <v>0.374</v>
      </c>
      <c r="J41" s="254"/>
      <c r="K41" s="254"/>
      <c r="L41" s="280"/>
      <c r="M41" s="254"/>
      <c r="N41" s="254"/>
      <c r="O41" s="280"/>
      <c r="P41" s="254"/>
      <c r="Q41" s="200">
        <v>0.374</v>
      </c>
    </row>
    <row r="42" spans="1:17" hidden="1" outlineLevel="1" collapsed="1" x14ac:dyDescent="0.25">
      <c r="A42" s="197"/>
      <c r="B42" s="197"/>
      <c r="C42" s="197"/>
      <c r="D42" s="278">
        <v>140315318</v>
      </c>
      <c r="E42" s="254"/>
      <c r="F42" s="254"/>
      <c r="G42" s="254"/>
      <c r="H42" s="254"/>
      <c r="I42" s="279">
        <v>0.14799999999999999</v>
      </c>
      <c r="J42" s="254"/>
      <c r="K42" s="254"/>
      <c r="L42" s="280"/>
      <c r="M42" s="254"/>
      <c r="N42" s="254"/>
      <c r="O42" s="280"/>
      <c r="P42" s="254"/>
      <c r="Q42" s="200">
        <v>0.14799999999999999</v>
      </c>
    </row>
    <row r="43" spans="1:17" hidden="1" outlineLevel="1" collapsed="1" x14ac:dyDescent="0.25">
      <c r="A43" s="197"/>
      <c r="B43" s="197"/>
      <c r="C43" s="197"/>
      <c r="D43" s="278">
        <v>140315319</v>
      </c>
      <c r="E43" s="254"/>
      <c r="F43" s="254"/>
      <c r="G43" s="254"/>
      <c r="H43" s="254"/>
      <c r="I43" s="279">
        <v>0.14799999999999999</v>
      </c>
      <c r="J43" s="254"/>
      <c r="K43" s="254"/>
      <c r="L43" s="280"/>
      <c r="M43" s="254"/>
      <c r="N43" s="254"/>
      <c r="O43" s="280"/>
      <c r="P43" s="254"/>
      <c r="Q43" s="200">
        <v>0.14799999999999999</v>
      </c>
    </row>
    <row r="44" spans="1:17" hidden="1" outlineLevel="1" collapsed="1" x14ac:dyDescent="0.25">
      <c r="A44" s="197"/>
      <c r="B44" s="197"/>
      <c r="C44" s="197"/>
      <c r="D44" s="278">
        <v>140315320</v>
      </c>
      <c r="E44" s="254"/>
      <c r="F44" s="254"/>
      <c r="G44" s="254"/>
      <c r="H44" s="254"/>
      <c r="I44" s="279">
        <v>0.14799999999999999</v>
      </c>
      <c r="J44" s="254"/>
      <c r="K44" s="254"/>
      <c r="L44" s="280"/>
      <c r="M44" s="254"/>
      <c r="N44" s="254"/>
      <c r="O44" s="280"/>
      <c r="P44" s="254"/>
      <c r="Q44" s="200">
        <v>0.14799999999999999</v>
      </c>
    </row>
    <row r="45" spans="1:17" hidden="1" outlineLevel="1" collapsed="1" x14ac:dyDescent="0.25">
      <c r="A45" s="197"/>
      <c r="B45" s="197"/>
      <c r="C45" s="197"/>
      <c r="D45" s="278">
        <v>140315321</v>
      </c>
      <c r="E45" s="254"/>
      <c r="F45" s="254"/>
      <c r="G45" s="254"/>
      <c r="H45" s="254"/>
      <c r="I45" s="279">
        <v>0.14799999999999999</v>
      </c>
      <c r="J45" s="254"/>
      <c r="K45" s="254"/>
      <c r="L45" s="280"/>
      <c r="M45" s="254"/>
      <c r="N45" s="254"/>
      <c r="O45" s="280"/>
      <c r="P45" s="254"/>
      <c r="Q45" s="200">
        <v>0.14799999999999999</v>
      </c>
    </row>
    <row r="46" spans="1:17" hidden="1" outlineLevel="1" collapsed="1" x14ac:dyDescent="0.25">
      <c r="A46" s="197"/>
      <c r="B46" s="197"/>
      <c r="C46" s="197"/>
      <c r="D46" s="278">
        <v>140315322</v>
      </c>
      <c r="E46" s="254"/>
      <c r="F46" s="254"/>
      <c r="G46" s="254"/>
      <c r="H46" s="254"/>
      <c r="I46" s="279">
        <v>4.4999999999999998E-2</v>
      </c>
      <c r="J46" s="254"/>
      <c r="K46" s="254"/>
      <c r="L46" s="280"/>
      <c r="M46" s="254"/>
      <c r="N46" s="254"/>
      <c r="O46" s="280"/>
      <c r="P46" s="254"/>
      <c r="Q46" s="200">
        <v>4.4999999999999998E-2</v>
      </c>
    </row>
    <row r="47" spans="1:17" hidden="1" outlineLevel="1" collapsed="1" x14ac:dyDescent="0.25">
      <c r="A47" s="197"/>
      <c r="B47" s="197"/>
      <c r="C47" s="197"/>
      <c r="D47" s="278">
        <v>140315323</v>
      </c>
      <c r="E47" s="254"/>
      <c r="F47" s="254"/>
      <c r="G47" s="254"/>
      <c r="H47" s="254"/>
      <c r="I47" s="279">
        <v>0.14799999999999999</v>
      </c>
      <c r="J47" s="254"/>
      <c r="K47" s="254"/>
      <c r="L47" s="280"/>
      <c r="M47" s="254"/>
      <c r="N47" s="254"/>
      <c r="O47" s="280"/>
      <c r="P47" s="254"/>
      <c r="Q47" s="200">
        <v>0.14799999999999999</v>
      </c>
    </row>
    <row r="48" spans="1:17" hidden="1" outlineLevel="1" collapsed="1" x14ac:dyDescent="0.25">
      <c r="A48" s="197"/>
      <c r="B48" s="197"/>
      <c r="C48" s="197"/>
      <c r="D48" s="278">
        <v>140315324</v>
      </c>
      <c r="E48" s="254"/>
      <c r="F48" s="254"/>
      <c r="G48" s="254"/>
      <c r="H48" s="254"/>
      <c r="I48" s="279">
        <v>0.90949999999999998</v>
      </c>
      <c r="J48" s="254"/>
      <c r="K48" s="254"/>
      <c r="L48" s="280"/>
      <c r="M48" s="254"/>
      <c r="N48" s="254"/>
      <c r="O48" s="280"/>
      <c r="P48" s="254"/>
      <c r="Q48" s="200">
        <v>0.90949999999999998</v>
      </c>
    </row>
    <row r="49" spans="1:17" hidden="1" outlineLevel="1" collapsed="1" x14ac:dyDescent="0.25">
      <c r="A49" s="197"/>
      <c r="B49" s="197"/>
      <c r="C49" s="197"/>
      <c r="D49" s="278">
        <v>140315325</v>
      </c>
      <c r="E49" s="254"/>
      <c r="F49" s="254"/>
      <c r="G49" s="254"/>
      <c r="H49" s="254"/>
      <c r="I49" s="279">
        <v>4.4999999999999998E-2</v>
      </c>
      <c r="J49" s="254"/>
      <c r="K49" s="254"/>
      <c r="L49" s="280"/>
      <c r="M49" s="254"/>
      <c r="N49" s="254"/>
      <c r="O49" s="280"/>
      <c r="P49" s="254"/>
      <c r="Q49" s="200">
        <v>4.4999999999999998E-2</v>
      </c>
    </row>
    <row r="50" spans="1:17" hidden="1" outlineLevel="1" collapsed="1" x14ac:dyDescent="0.25">
      <c r="A50" s="197"/>
      <c r="B50" s="197"/>
      <c r="C50" s="197"/>
      <c r="D50" s="278">
        <v>140315327</v>
      </c>
      <c r="E50" s="254"/>
      <c r="F50" s="254"/>
      <c r="G50" s="254"/>
      <c r="H50" s="254"/>
      <c r="I50" s="279">
        <v>4.4999999999999998E-2</v>
      </c>
      <c r="J50" s="254"/>
      <c r="K50" s="254"/>
      <c r="L50" s="280"/>
      <c r="M50" s="254"/>
      <c r="N50" s="254"/>
      <c r="O50" s="280"/>
      <c r="P50" s="254"/>
      <c r="Q50" s="200">
        <v>4.4999999999999998E-2</v>
      </c>
    </row>
    <row r="51" spans="1:17" hidden="1" outlineLevel="1" collapsed="1" x14ac:dyDescent="0.25">
      <c r="A51" s="197"/>
      <c r="B51" s="197"/>
      <c r="C51" s="197"/>
      <c r="D51" s="278">
        <v>140315328</v>
      </c>
      <c r="E51" s="254"/>
      <c r="F51" s="254"/>
      <c r="G51" s="254"/>
      <c r="H51" s="254"/>
      <c r="I51" s="279">
        <v>0.14799999999999999</v>
      </c>
      <c r="J51" s="254"/>
      <c r="K51" s="254"/>
      <c r="L51" s="280"/>
      <c r="M51" s="254"/>
      <c r="N51" s="254"/>
      <c r="O51" s="280"/>
      <c r="P51" s="254"/>
      <c r="Q51" s="200">
        <v>0.14799999999999999</v>
      </c>
    </row>
    <row r="52" spans="1:17" hidden="1" outlineLevel="1" collapsed="1" x14ac:dyDescent="0.25">
      <c r="A52" s="197"/>
      <c r="B52" s="197"/>
      <c r="C52" s="197"/>
      <c r="D52" s="278">
        <v>140315330</v>
      </c>
      <c r="E52" s="254"/>
      <c r="F52" s="254"/>
      <c r="G52" s="254"/>
      <c r="H52" s="254"/>
      <c r="I52" s="279">
        <v>0.14799999999999999</v>
      </c>
      <c r="J52" s="254"/>
      <c r="K52" s="254"/>
      <c r="L52" s="280"/>
      <c r="M52" s="254"/>
      <c r="N52" s="254"/>
      <c r="O52" s="280"/>
      <c r="P52" s="254"/>
      <c r="Q52" s="200">
        <v>0.14799999999999999</v>
      </c>
    </row>
    <row r="53" spans="1:17" hidden="1" outlineLevel="1" collapsed="1" x14ac:dyDescent="0.25">
      <c r="A53" s="197"/>
      <c r="B53" s="197"/>
      <c r="C53" s="197"/>
      <c r="D53" s="278">
        <v>140315331</v>
      </c>
      <c r="E53" s="254"/>
      <c r="F53" s="254"/>
      <c r="G53" s="254"/>
      <c r="H53" s="254"/>
      <c r="I53" s="279">
        <v>0.14799999999999999</v>
      </c>
      <c r="J53" s="254"/>
      <c r="K53" s="254"/>
      <c r="L53" s="280"/>
      <c r="M53" s="254"/>
      <c r="N53" s="254"/>
      <c r="O53" s="280"/>
      <c r="P53" s="254"/>
      <c r="Q53" s="200">
        <v>0.14799999999999999</v>
      </c>
    </row>
    <row r="54" spans="1:17" hidden="1" outlineLevel="1" collapsed="1" x14ac:dyDescent="0.25">
      <c r="A54" s="197"/>
      <c r="B54" s="197"/>
      <c r="C54" s="197"/>
      <c r="D54" s="278">
        <v>140315332</v>
      </c>
      <c r="E54" s="254"/>
      <c r="F54" s="254"/>
      <c r="G54" s="254"/>
      <c r="H54" s="254"/>
      <c r="I54" s="279">
        <v>0.14799999999999999</v>
      </c>
      <c r="J54" s="254"/>
      <c r="K54" s="254"/>
      <c r="L54" s="280"/>
      <c r="M54" s="254"/>
      <c r="N54" s="254"/>
      <c r="O54" s="280"/>
      <c r="P54" s="254"/>
      <c r="Q54" s="200">
        <v>0.14799999999999999</v>
      </c>
    </row>
    <row r="55" spans="1:17" hidden="1" outlineLevel="1" collapsed="1" x14ac:dyDescent="0.25">
      <c r="A55" s="197"/>
      <c r="B55" s="197"/>
      <c r="C55" s="197"/>
      <c r="D55" s="278">
        <v>140315333</v>
      </c>
      <c r="E55" s="254"/>
      <c r="F55" s="254"/>
      <c r="G55" s="254"/>
      <c r="H55" s="254"/>
      <c r="I55" s="279">
        <v>0.14799999999999999</v>
      </c>
      <c r="J55" s="254"/>
      <c r="K55" s="254"/>
      <c r="L55" s="280"/>
      <c r="M55" s="254"/>
      <c r="N55" s="254"/>
      <c r="O55" s="280"/>
      <c r="P55" s="254"/>
      <c r="Q55" s="200">
        <v>0.14799999999999999</v>
      </c>
    </row>
    <row r="56" spans="1:17" hidden="1" outlineLevel="1" collapsed="1" x14ac:dyDescent="0.25">
      <c r="A56" s="197"/>
      <c r="B56" s="197"/>
      <c r="C56" s="197"/>
      <c r="D56" s="278">
        <v>140315334</v>
      </c>
      <c r="E56" s="254"/>
      <c r="F56" s="254"/>
      <c r="G56" s="254"/>
      <c r="H56" s="254"/>
      <c r="I56" s="279">
        <v>4.4999999999999998E-2</v>
      </c>
      <c r="J56" s="254"/>
      <c r="K56" s="254"/>
      <c r="L56" s="280"/>
      <c r="M56" s="254"/>
      <c r="N56" s="254"/>
      <c r="O56" s="280"/>
      <c r="P56" s="254"/>
      <c r="Q56" s="200">
        <v>4.4999999999999998E-2</v>
      </c>
    </row>
    <row r="57" spans="1:17" hidden="1" outlineLevel="1" collapsed="1" x14ac:dyDescent="0.25">
      <c r="A57" s="197"/>
      <c r="B57" s="197"/>
      <c r="C57" s="197"/>
      <c r="D57" s="278">
        <v>140315335</v>
      </c>
      <c r="E57" s="254"/>
      <c r="F57" s="254"/>
      <c r="G57" s="254"/>
      <c r="H57" s="254"/>
      <c r="I57" s="279">
        <v>0.14799999999999999</v>
      </c>
      <c r="J57" s="254"/>
      <c r="K57" s="254"/>
      <c r="L57" s="280"/>
      <c r="M57" s="254"/>
      <c r="N57" s="254"/>
      <c r="O57" s="280"/>
      <c r="P57" s="254"/>
      <c r="Q57" s="200">
        <v>0.14799999999999999</v>
      </c>
    </row>
    <row r="58" spans="1:17" hidden="1" outlineLevel="1" collapsed="1" x14ac:dyDescent="0.25">
      <c r="A58" s="197"/>
      <c r="B58" s="197"/>
      <c r="C58" s="197"/>
      <c r="D58" s="278">
        <v>140315336</v>
      </c>
      <c r="E58" s="254"/>
      <c r="F58" s="254"/>
      <c r="G58" s="254"/>
      <c r="H58" s="254"/>
      <c r="I58" s="279">
        <v>0.14799999999999999</v>
      </c>
      <c r="J58" s="254"/>
      <c r="K58" s="254"/>
      <c r="L58" s="280"/>
      <c r="M58" s="254"/>
      <c r="N58" s="254"/>
      <c r="O58" s="280"/>
      <c r="P58" s="254"/>
      <c r="Q58" s="200">
        <v>0.14799999999999999</v>
      </c>
    </row>
    <row r="59" spans="1:17" hidden="1" outlineLevel="1" collapsed="1" x14ac:dyDescent="0.25">
      <c r="A59" s="197"/>
      <c r="B59" s="197"/>
      <c r="C59" s="197"/>
      <c r="D59" s="278">
        <v>140315337</v>
      </c>
      <c r="E59" s="254"/>
      <c r="F59" s="254"/>
      <c r="G59" s="254"/>
      <c r="H59" s="254"/>
      <c r="I59" s="279">
        <v>4.4999999999999998E-2</v>
      </c>
      <c r="J59" s="254"/>
      <c r="K59" s="254"/>
      <c r="L59" s="280"/>
      <c r="M59" s="254"/>
      <c r="N59" s="254"/>
      <c r="O59" s="280"/>
      <c r="P59" s="254"/>
      <c r="Q59" s="200">
        <v>4.4999999999999998E-2</v>
      </c>
    </row>
    <row r="60" spans="1:17" hidden="1" outlineLevel="1" collapsed="1" x14ac:dyDescent="0.25">
      <c r="A60" s="197"/>
      <c r="B60" s="197"/>
      <c r="C60" s="197"/>
      <c r="D60" s="278">
        <v>140315338</v>
      </c>
      <c r="E60" s="254"/>
      <c r="F60" s="254"/>
      <c r="G60" s="254"/>
      <c r="H60" s="254"/>
      <c r="I60" s="279">
        <v>4.4999999999999998E-2</v>
      </c>
      <c r="J60" s="254"/>
      <c r="K60" s="254"/>
      <c r="L60" s="280"/>
      <c r="M60" s="254"/>
      <c r="N60" s="254"/>
      <c r="O60" s="280"/>
      <c r="P60" s="254"/>
      <c r="Q60" s="200">
        <v>4.4999999999999998E-2</v>
      </c>
    </row>
    <row r="61" spans="1:17" hidden="1" outlineLevel="1" collapsed="1" x14ac:dyDescent="0.25">
      <c r="A61" s="197"/>
      <c r="B61" s="197"/>
      <c r="C61" s="197"/>
      <c r="D61" s="278">
        <v>140315339</v>
      </c>
      <c r="E61" s="254"/>
      <c r="F61" s="254"/>
      <c r="G61" s="254"/>
      <c r="H61" s="254"/>
      <c r="I61" s="279">
        <v>0.26350000000000001</v>
      </c>
      <c r="J61" s="254"/>
      <c r="K61" s="254"/>
      <c r="L61" s="280"/>
      <c r="M61" s="254"/>
      <c r="N61" s="254"/>
      <c r="O61" s="280"/>
      <c r="P61" s="254"/>
      <c r="Q61" s="200">
        <v>0.26350000000000001</v>
      </c>
    </row>
    <row r="62" spans="1:17" hidden="1" outlineLevel="1" collapsed="1" x14ac:dyDescent="0.25">
      <c r="A62" s="197"/>
      <c r="B62" s="197"/>
      <c r="C62" s="197"/>
      <c r="D62" s="278">
        <v>140315340</v>
      </c>
      <c r="E62" s="254"/>
      <c r="F62" s="254"/>
      <c r="G62" s="254"/>
      <c r="H62" s="254"/>
      <c r="I62" s="279">
        <v>4.4999999999999998E-2</v>
      </c>
      <c r="J62" s="254"/>
      <c r="K62" s="254"/>
      <c r="L62" s="280"/>
      <c r="M62" s="254"/>
      <c r="N62" s="254"/>
      <c r="O62" s="280"/>
      <c r="P62" s="254"/>
      <c r="Q62" s="200">
        <v>4.4999999999999998E-2</v>
      </c>
    </row>
    <row r="63" spans="1:17" hidden="1" outlineLevel="1" collapsed="1" x14ac:dyDescent="0.25">
      <c r="A63" s="197"/>
      <c r="B63" s="197"/>
      <c r="C63" s="197"/>
      <c r="D63" s="278">
        <v>140315342</v>
      </c>
      <c r="E63" s="254"/>
      <c r="F63" s="254"/>
      <c r="G63" s="254"/>
      <c r="H63" s="254"/>
      <c r="I63" s="279">
        <v>4.4999999999999998E-2</v>
      </c>
      <c r="J63" s="254"/>
      <c r="K63" s="254"/>
      <c r="L63" s="280"/>
      <c r="M63" s="254"/>
      <c r="N63" s="254"/>
      <c r="O63" s="280"/>
      <c r="P63" s="254"/>
      <c r="Q63" s="200">
        <v>4.4999999999999998E-2</v>
      </c>
    </row>
    <row r="64" spans="1:17" hidden="1" outlineLevel="1" collapsed="1" x14ac:dyDescent="0.25">
      <c r="A64" s="197"/>
      <c r="B64" s="197"/>
      <c r="C64" s="197"/>
      <c r="D64" s="278">
        <v>140315343</v>
      </c>
      <c r="E64" s="254"/>
      <c r="F64" s="254"/>
      <c r="G64" s="254"/>
      <c r="H64" s="254"/>
      <c r="I64" s="279">
        <v>0.14799999999999999</v>
      </c>
      <c r="J64" s="254"/>
      <c r="K64" s="254"/>
      <c r="L64" s="280"/>
      <c r="M64" s="254"/>
      <c r="N64" s="254"/>
      <c r="O64" s="280"/>
      <c r="P64" s="254"/>
      <c r="Q64" s="200">
        <v>0.14799999999999999</v>
      </c>
    </row>
    <row r="65" spans="1:17" hidden="1" outlineLevel="1" collapsed="1" x14ac:dyDescent="0.25">
      <c r="A65" s="197"/>
      <c r="B65" s="197"/>
      <c r="C65" s="197"/>
      <c r="D65" s="278">
        <v>140315344</v>
      </c>
      <c r="E65" s="254"/>
      <c r="F65" s="254"/>
      <c r="G65" s="254"/>
      <c r="H65" s="254"/>
      <c r="I65" s="279">
        <v>0.14799999999999999</v>
      </c>
      <c r="J65" s="254"/>
      <c r="K65" s="254"/>
      <c r="L65" s="280"/>
      <c r="M65" s="254"/>
      <c r="N65" s="254"/>
      <c r="O65" s="280"/>
      <c r="P65" s="254"/>
      <c r="Q65" s="200">
        <v>0.14799999999999999</v>
      </c>
    </row>
    <row r="66" spans="1:17" hidden="1" outlineLevel="1" collapsed="1" x14ac:dyDescent="0.25">
      <c r="A66" s="197"/>
      <c r="B66" s="197"/>
      <c r="C66" s="197"/>
      <c r="D66" s="278">
        <v>140315345</v>
      </c>
      <c r="E66" s="254"/>
      <c r="F66" s="254"/>
      <c r="G66" s="254"/>
      <c r="H66" s="254"/>
      <c r="I66" s="279">
        <v>0.14799999999999999</v>
      </c>
      <c r="J66" s="254"/>
      <c r="K66" s="254"/>
      <c r="L66" s="280"/>
      <c r="M66" s="254"/>
      <c r="N66" s="254"/>
      <c r="O66" s="280"/>
      <c r="P66" s="254"/>
      <c r="Q66" s="200">
        <v>0.14799999999999999</v>
      </c>
    </row>
    <row r="67" spans="1:17" hidden="1" outlineLevel="1" collapsed="1" x14ac:dyDescent="0.25">
      <c r="A67" s="197"/>
      <c r="B67" s="197"/>
      <c r="C67" s="197"/>
      <c r="D67" s="278">
        <v>140315346</v>
      </c>
      <c r="E67" s="254"/>
      <c r="F67" s="254"/>
      <c r="G67" s="254"/>
      <c r="H67" s="254"/>
      <c r="I67" s="279">
        <v>4.4999999999999998E-2</v>
      </c>
      <c r="J67" s="254"/>
      <c r="K67" s="254"/>
      <c r="L67" s="280"/>
      <c r="M67" s="254"/>
      <c r="N67" s="254"/>
      <c r="O67" s="280"/>
      <c r="P67" s="254"/>
      <c r="Q67" s="200">
        <v>4.4999999999999998E-2</v>
      </c>
    </row>
    <row r="68" spans="1:17" hidden="1" outlineLevel="1" collapsed="1" x14ac:dyDescent="0.25">
      <c r="A68" s="197"/>
      <c r="B68" s="197"/>
      <c r="C68" s="197"/>
      <c r="D68" s="278">
        <v>140315347</v>
      </c>
      <c r="E68" s="254"/>
      <c r="F68" s="254"/>
      <c r="G68" s="254"/>
      <c r="H68" s="254"/>
      <c r="I68" s="279">
        <v>0.14799999999999999</v>
      </c>
      <c r="J68" s="254"/>
      <c r="K68" s="254"/>
      <c r="L68" s="280"/>
      <c r="M68" s="254"/>
      <c r="N68" s="254"/>
      <c r="O68" s="280"/>
      <c r="P68" s="254"/>
      <c r="Q68" s="200">
        <v>0.14799999999999999</v>
      </c>
    </row>
    <row r="69" spans="1:17" hidden="1" outlineLevel="1" collapsed="1" x14ac:dyDescent="0.25">
      <c r="A69" s="197"/>
      <c r="B69" s="197"/>
      <c r="C69" s="197"/>
      <c r="D69" s="278">
        <v>140315348</v>
      </c>
      <c r="E69" s="254"/>
      <c r="F69" s="254"/>
      <c r="G69" s="254"/>
      <c r="H69" s="254"/>
      <c r="I69" s="279">
        <v>4.4999999999999998E-2</v>
      </c>
      <c r="J69" s="254"/>
      <c r="K69" s="254"/>
      <c r="L69" s="280"/>
      <c r="M69" s="254"/>
      <c r="N69" s="254"/>
      <c r="O69" s="280"/>
      <c r="P69" s="254"/>
      <c r="Q69" s="200">
        <v>4.4999999999999998E-2</v>
      </c>
    </row>
    <row r="70" spans="1:17" hidden="1" outlineLevel="1" collapsed="1" x14ac:dyDescent="0.25">
      <c r="A70" s="197"/>
      <c r="B70" s="197"/>
      <c r="C70" s="197"/>
      <c r="D70" s="278">
        <v>140315349</v>
      </c>
      <c r="E70" s="254"/>
      <c r="F70" s="254"/>
      <c r="G70" s="254"/>
      <c r="H70" s="254"/>
      <c r="I70" s="279">
        <v>4.4999999999999998E-2</v>
      </c>
      <c r="J70" s="254"/>
      <c r="K70" s="254"/>
      <c r="L70" s="280"/>
      <c r="M70" s="254"/>
      <c r="N70" s="254"/>
      <c r="O70" s="280"/>
      <c r="P70" s="254"/>
      <c r="Q70" s="200">
        <v>4.4999999999999998E-2</v>
      </c>
    </row>
    <row r="71" spans="1:17" hidden="1" outlineLevel="1" collapsed="1" x14ac:dyDescent="0.25">
      <c r="A71" s="197"/>
      <c r="B71" s="197"/>
      <c r="C71" s="197"/>
      <c r="D71" s="278">
        <v>140315350</v>
      </c>
      <c r="E71" s="254"/>
      <c r="F71" s="254"/>
      <c r="G71" s="254"/>
      <c r="H71" s="254"/>
      <c r="I71" s="279">
        <v>4.4999999999999998E-2</v>
      </c>
      <c r="J71" s="254"/>
      <c r="K71" s="254"/>
      <c r="L71" s="280"/>
      <c r="M71" s="254"/>
      <c r="N71" s="254"/>
      <c r="O71" s="280"/>
      <c r="P71" s="254"/>
      <c r="Q71" s="200">
        <v>4.4999999999999998E-2</v>
      </c>
    </row>
    <row r="72" spans="1:17" hidden="1" outlineLevel="1" collapsed="1" x14ac:dyDescent="0.25">
      <c r="A72" s="197"/>
      <c r="B72" s="197"/>
      <c r="C72" s="197"/>
      <c r="D72" s="278">
        <v>140315351</v>
      </c>
      <c r="E72" s="254"/>
      <c r="F72" s="254"/>
      <c r="G72" s="254"/>
      <c r="H72" s="254"/>
      <c r="I72" s="279">
        <v>0.14799999999999999</v>
      </c>
      <c r="J72" s="254"/>
      <c r="K72" s="254"/>
      <c r="L72" s="280"/>
      <c r="M72" s="254"/>
      <c r="N72" s="254"/>
      <c r="O72" s="280"/>
      <c r="P72" s="254"/>
      <c r="Q72" s="200">
        <v>0.14799999999999999</v>
      </c>
    </row>
    <row r="73" spans="1:17" hidden="1" outlineLevel="1" collapsed="1" x14ac:dyDescent="0.25">
      <c r="A73" s="197"/>
      <c r="B73" s="197"/>
      <c r="C73" s="197"/>
      <c r="D73" s="278">
        <v>140315569</v>
      </c>
      <c r="E73" s="254"/>
      <c r="F73" s="254"/>
      <c r="G73" s="254"/>
      <c r="H73" s="254"/>
      <c r="I73" s="279">
        <v>0.14799999999999999</v>
      </c>
      <c r="J73" s="254"/>
      <c r="K73" s="254"/>
      <c r="L73" s="280"/>
      <c r="M73" s="254"/>
      <c r="N73" s="254"/>
      <c r="O73" s="280"/>
      <c r="P73" s="254"/>
      <c r="Q73" s="200">
        <v>0.14799999999999999</v>
      </c>
    </row>
    <row r="74" spans="1:17" hidden="1" outlineLevel="1" collapsed="1" x14ac:dyDescent="0.25">
      <c r="A74" s="197"/>
      <c r="B74" s="197"/>
      <c r="C74" s="197"/>
      <c r="D74" s="278">
        <v>140315570</v>
      </c>
      <c r="E74" s="254"/>
      <c r="F74" s="254"/>
      <c r="G74" s="254"/>
      <c r="H74" s="254"/>
      <c r="I74" s="279">
        <v>0.14799999999999999</v>
      </c>
      <c r="J74" s="254"/>
      <c r="K74" s="254"/>
      <c r="L74" s="280"/>
      <c r="M74" s="254"/>
      <c r="N74" s="254"/>
      <c r="O74" s="280"/>
      <c r="P74" s="254"/>
      <c r="Q74" s="200">
        <v>0.14799999999999999</v>
      </c>
    </row>
    <row r="75" spans="1:17" hidden="1" outlineLevel="1" collapsed="1" x14ac:dyDescent="0.25">
      <c r="A75" s="197"/>
      <c r="B75" s="197"/>
      <c r="C75" s="197"/>
      <c r="D75" s="278">
        <v>140315571</v>
      </c>
      <c r="E75" s="254"/>
      <c r="F75" s="254"/>
      <c r="G75" s="254"/>
      <c r="H75" s="254"/>
      <c r="I75" s="279">
        <v>0.14799999999999999</v>
      </c>
      <c r="J75" s="254"/>
      <c r="K75" s="254"/>
      <c r="L75" s="280"/>
      <c r="M75" s="254"/>
      <c r="N75" s="254"/>
      <c r="O75" s="280"/>
      <c r="P75" s="254"/>
      <c r="Q75" s="200">
        <v>0.14799999999999999</v>
      </c>
    </row>
    <row r="76" spans="1:17" hidden="1" outlineLevel="1" collapsed="1" x14ac:dyDescent="0.25">
      <c r="A76" s="197"/>
      <c r="B76" s="197"/>
      <c r="C76" s="197"/>
      <c r="D76" s="278">
        <v>140315572</v>
      </c>
      <c r="E76" s="254"/>
      <c r="F76" s="254"/>
      <c r="G76" s="254"/>
      <c r="H76" s="254"/>
      <c r="I76" s="279">
        <v>4.4999999999999998E-2</v>
      </c>
      <c r="J76" s="254"/>
      <c r="K76" s="254"/>
      <c r="L76" s="280"/>
      <c r="M76" s="254"/>
      <c r="N76" s="254"/>
      <c r="O76" s="280"/>
      <c r="P76" s="254"/>
      <c r="Q76" s="200">
        <v>4.4999999999999998E-2</v>
      </c>
    </row>
    <row r="77" spans="1:17" hidden="1" outlineLevel="1" collapsed="1" x14ac:dyDescent="0.25">
      <c r="A77" s="197"/>
      <c r="B77" s="197"/>
      <c r="C77" s="197"/>
      <c r="D77" s="278">
        <v>140315573</v>
      </c>
      <c r="E77" s="254"/>
      <c r="F77" s="254"/>
      <c r="G77" s="254"/>
      <c r="H77" s="254"/>
      <c r="I77" s="279">
        <v>0.14799999999999999</v>
      </c>
      <c r="J77" s="254"/>
      <c r="K77" s="254"/>
      <c r="L77" s="280"/>
      <c r="M77" s="254"/>
      <c r="N77" s="254"/>
      <c r="O77" s="280"/>
      <c r="P77" s="254"/>
      <c r="Q77" s="200">
        <v>0.14799999999999999</v>
      </c>
    </row>
    <row r="78" spans="1:17" hidden="1" outlineLevel="1" collapsed="1" x14ac:dyDescent="0.25">
      <c r="A78" s="197"/>
      <c r="B78" s="197"/>
      <c r="C78" s="197"/>
      <c r="D78" s="278">
        <v>140315575</v>
      </c>
      <c r="E78" s="254"/>
      <c r="F78" s="254"/>
      <c r="G78" s="254"/>
      <c r="H78" s="254"/>
      <c r="I78" s="279">
        <v>0.14799999999999999</v>
      </c>
      <c r="J78" s="254"/>
      <c r="K78" s="254"/>
      <c r="L78" s="280"/>
      <c r="M78" s="254"/>
      <c r="N78" s="254"/>
      <c r="O78" s="280"/>
      <c r="P78" s="254"/>
      <c r="Q78" s="200">
        <v>0.14799999999999999</v>
      </c>
    </row>
    <row r="79" spans="1:17" hidden="1" outlineLevel="1" collapsed="1" x14ac:dyDescent="0.25">
      <c r="A79" s="197"/>
      <c r="B79" s="197"/>
      <c r="C79" s="197"/>
      <c r="D79" s="278">
        <v>140315576</v>
      </c>
      <c r="E79" s="254"/>
      <c r="F79" s="254"/>
      <c r="G79" s="254"/>
      <c r="H79" s="254"/>
      <c r="I79" s="279">
        <v>0.14799999999999999</v>
      </c>
      <c r="J79" s="254"/>
      <c r="K79" s="254"/>
      <c r="L79" s="280"/>
      <c r="M79" s="254"/>
      <c r="N79" s="254"/>
      <c r="O79" s="280"/>
      <c r="P79" s="254"/>
      <c r="Q79" s="200">
        <v>0.14799999999999999</v>
      </c>
    </row>
    <row r="80" spans="1:17" hidden="1" outlineLevel="1" collapsed="1" x14ac:dyDescent="0.25">
      <c r="A80" s="197"/>
      <c r="B80" s="197"/>
      <c r="C80" s="197"/>
      <c r="D80" s="278">
        <v>140315577</v>
      </c>
      <c r="E80" s="254"/>
      <c r="F80" s="254"/>
      <c r="G80" s="254"/>
      <c r="H80" s="254"/>
      <c r="I80" s="279">
        <v>0.14799999999999999</v>
      </c>
      <c r="J80" s="254"/>
      <c r="K80" s="254"/>
      <c r="L80" s="280"/>
      <c r="M80" s="254"/>
      <c r="N80" s="254"/>
      <c r="O80" s="280"/>
      <c r="P80" s="254"/>
      <c r="Q80" s="200">
        <v>0.14799999999999999</v>
      </c>
    </row>
    <row r="81" spans="1:17" hidden="1" outlineLevel="1" collapsed="1" x14ac:dyDescent="0.25">
      <c r="A81" s="197"/>
      <c r="B81" s="197"/>
      <c r="C81" s="197"/>
      <c r="D81" s="278">
        <v>140315578</v>
      </c>
      <c r="E81" s="254"/>
      <c r="F81" s="254"/>
      <c r="G81" s="254"/>
      <c r="H81" s="254"/>
      <c r="I81" s="279">
        <v>0.14799999999999999</v>
      </c>
      <c r="J81" s="254"/>
      <c r="K81" s="254"/>
      <c r="L81" s="280"/>
      <c r="M81" s="254"/>
      <c r="N81" s="254"/>
      <c r="O81" s="280"/>
      <c r="P81" s="254"/>
      <c r="Q81" s="200">
        <v>0.14799999999999999</v>
      </c>
    </row>
    <row r="82" spans="1:17" hidden="1" outlineLevel="1" collapsed="1" x14ac:dyDescent="0.25">
      <c r="A82" s="197"/>
      <c r="B82" s="197"/>
      <c r="C82" s="197"/>
      <c r="D82" s="278">
        <v>140315579</v>
      </c>
      <c r="E82" s="254"/>
      <c r="F82" s="254"/>
      <c r="G82" s="254"/>
      <c r="H82" s="254"/>
      <c r="I82" s="279">
        <v>0.14799999999999999</v>
      </c>
      <c r="J82" s="254"/>
      <c r="K82" s="254"/>
      <c r="L82" s="280"/>
      <c r="M82" s="254"/>
      <c r="N82" s="254"/>
      <c r="O82" s="280"/>
      <c r="P82" s="254"/>
      <c r="Q82" s="200">
        <v>0.14799999999999999</v>
      </c>
    </row>
    <row r="83" spans="1:17" hidden="1" outlineLevel="1" collapsed="1" x14ac:dyDescent="0.25">
      <c r="A83" s="197"/>
      <c r="B83" s="197"/>
      <c r="C83" s="197"/>
      <c r="D83" s="278">
        <v>140315580</v>
      </c>
      <c r="E83" s="254"/>
      <c r="F83" s="254"/>
      <c r="G83" s="254"/>
      <c r="H83" s="254"/>
      <c r="I83" s="279">
        <v>0.17849999999999999</v>
      </c>
      <c r="J83" s="254"/>
      <c r="K83" s="254"/>
      <c r="L83" s="280"/>
      <c r="M83" s="254"/>
      <c r="N83" s="254"/>
      <c r="O83" s="280"/>
      <c r="P83" s="254"/>
      <c r="Q83" s="200">
        <v>0.17849999999999999</v>
      </c>
    </row>
    <row r="84" spans="1:17" hidden="1" outlineLevel="1" collapsed="1" x14ac:dyDescent="0.25">
      <c r="A84" s="197"/>
      <c r="B84" s="197"/>
      <c r="C84" s="197"/>
      <c r="D84" s="278">
        <v>140315581</v>
      </c>
      <c r="E84" s="254"/>
      <c r="F84" s="254"/>
      <c r="G84" s="254"/>
      <c r="H84" s="254"/>
      <c r="I84" s="279">
        <v>0.30599999999999999</v>
      </c>
      <c r="J84" s="254"/>
      <c r="K84" s="254"/>
      <c r="L84" s="280"/>
      <c r="M84" s="254"/>
      <c r="N84" s="254"/>
      <c r="O84" s="280"/>
      <c r="P84" s="254"/>
      <c r="Q84" s="200">
        <v>0.30599999999999999</v>
      </c>
    </row>
    <row r="85" spans="1:17" hidden="1" outlineLevel="1" collapsed="1" x14ac:dyDescent="0.25">
      <c r="A85" s="197"/>
      <c r="B85" s="197"/>
      <c r="C85" s="197"/>
      <c r="D85" s="278">
        <v>140315582</v>
      </c>
      <c r="E85" s="254"/>
      <c r="F85" s="254"/>
      <c r="G85" s="254"/>
      <c r="H85" s="254"/>
      <c r="I85" s="279">
        <v>0.14799999999999999</v>
      </c>
      <c r="J85" s="254"/>
      <c r="K85" s="254"/>
      <c r="L85" s="280"/>
      <c r="M85" s="254"/>
      <c r="N85" s="254"/>
      <c r="O85" s="280"/>
      <c r="P85" s="254"/>
      <c r="Q85" s="200">
        <v>0.14799999999999999</v>
      </c>
    </row>
    <row r="86" spans="1:17" hidden="1" outlineLevel="1" collapsed="1" x14ac:dyDescent="0.25">
      <c r="A86" s="197"/>
      <c r="B86" s="197"/>
      <c r="C86" s="197"/>
      <c r="D86" s="278">
        <v>140315583</v>
      </c>
      <c r="E86" s="254"/>
      <c r="F86" s="254"/>
      <c r="G86" s="254"/>
      <c r="H86" s="254"/>
      <c r="I86" s="279">
        <v>0.20399999999999999</v>
      </c>
      <c r="J86" s="254"/>
      <c r="K86" s="254"/>
      <c r="L86" s="280"/>
      <c r="M86" s="254"/>
      <c r="N86" s="254"/>
      <c r="O86" s="280"/>
      <c r="P86" s="254"/>
      <c r="Q86" s="200">
        <v>0.20399999999999999</v>
      </c>
    </row>
    <row r="87" spans="1:17" hidden="1" outlineLevel="1" collapsed="1" x14ac:dyDescent="0.25">
      <c r="A87" s="197"/>
      <c r="B87" s="197"/>
      <c r="C87" s="197"/>
      <c r="D87" s="278">
        <v>140315584</v>
      </c>
      <c r="E87" s="254"/>
      <c r="F87" s="254"/>
      <c r="G87" s="254"/>
      <c r="H87" s="254"/>
      <c r="I87" s="279">
        <v>4.4999999999999998E-2</v>
      </c>
      <c r="J87" s="254"/>
      <c r="K87" s="254"/>
      <c r="L87" s="280"/>
      <c r="M87" s="254"/>
      <c r="N87" s="254"/>
      <c r="O87" s="280"/>
      <c r="P87" s="254"/>
      <c r="Q87" s="200">
        <v>4.4999999999999998E-2</v>
      </c>
    </row>
    <row r="88" spans="1:17" hidden="1" outlineLevel="1" collapsed="1" x14ac:dyDescent="0.25">
      <c r="A88" s="197"/>
      <c r="B88" s="197"/>
      <c r="C88" s="197"/>
      <c r="D88" s="278">
        <v>140315585</v>
      </c>
      <c r="E88" s="254"/>
      <c r="F88" s="254"/>
      <c r="G88" s="254"/>
      <c r="H88" s="254"/>
      <c r="I88" s="279">
        <v>0.14799999999999999</v>
      </c>
      <c r="J88" s="254"/>
      <c r="K88" s="254"/>
      <c r="L88" s="280"/>
      <c r="M88" s="254"/>
      <c r="N88" s="254"/>
      <c r="O88" s="280"/>
      <c r="P88" s="254"/>
      <c r="Q88" s="200">
        <v>0.14799999999999999</v>
      </c>
    </row>
    <row r="89" spans="1:17" hidden="1" outlineLevel="1" collapsed="1" x14ac:dyDescent="0.25">
      <c r="A89" s="197"/>
      <c r="B89" s="197"/>
      <c r="C89" s="197"/>
      <c r="D89" s="278">
        <v>140315586</v>
      </c>
      <c r="E89" s="254"/>
      <c r="F89" s="254"/>
      <c r="G89" s="254"/>
      <c r="H89" s="254"/>
      <c r="I89" s="279">
        <v>0.14799999999999999</v>
      </c>
      <c r="J89" s="254"/>
      <c r="K89" s="254"/>
      <c r="L89" s="280"/>
      <c r="M89" s="254"/>
      <c r="N89" s="254"/>
      <c r="O89" s="280"/>
      <c r="P89" s="254"/>
      <c r="Q89" s="200">
        <v>0.14799999999999999</v>
      </c>
    </row>
    <row r="90" spans="1:17" hidden="1" outlineLevel="1" collapsed="1" x14ac:dyDescent="0.25">
      <c r="A90" s="197"/>
      <c r="B90" s="197"/>
      <c r="C90" s="197"/>
      <c r="D90" s="278">
        <v>140315588</v>
      </c>
      <c r="E90" s="254"/>
      <c r="F90" s="254"/>
      <c r="G90" s="254"/>
      <c r="H90" s="254"/>
      <c r="I90" s="279">
        <v>4.4999999999999998E-2</v>
      </c>
      <c r="J90" s="254"/>
      <c r="K90" s="254"/>
      <c r="L90" s="280"/>
      <c r="M90" s="254"/>
      <c r="N90" s="254"/>
      <c r="O90" s="280"/>
      <c r="P90" s="254"/>
      <c r="Q90" s="200">
        <v>4.4999999999999998E-2</v>
      </c>
    </row>
    <row r="91" spans="1:17" hidden="1" outlineLevel="1" collapsed="1" x14ac:dyDescent="0.25">
      <c r="A91" s="197"/>
      <c r="B91" s="197"/>
      <c r="C91" s="197"/>
      <c r="D91" s="278">
        <v>140315589</v>
      </c>
      <c r="E91" s="254"/>
      <c r="F91" s="254"/>
      <c r="G91" s="254"/>
      <c r="H91" s="254"/>
      <c r="I91" s="279">
        <v>0.33150000000000002</v>
      </c>
      <c r="J91" s="254"/>
      <c r="K91" s="254"/>
      <c r="L91" s="280"/>
      <c r="M91" s="254"/>
      <c r="N91" s="254"/>
      <c r="O91" s="280"/>
      <c r="P91" s="254"/>
      <c r="Q91" s="200">
        <v>0.33150000000000002</v>
      </c>
    </row>
    <row r="92" spans="1:17" hidden="1" outlineLevel="1" collapsed="1" x14ac:dyDescent="0.25">
      <c r="A92" s="197"/>
      <c r="B92" s="197"/>
      <c r="C92" s="197"/>
      <c r="D92" s="278">
        <v>140315590</v>
      </c>
      <c r="E92" s="254"/>
      <c r="F92" s="254"/>
      <c r="G92" s="254"/>
      <c r="H92" s="254"/>
      <c r="I92" s="279">
        <v>0.14799999999999999</v>
      </c>
      <c r="J92" s="254"/>
      <c r="K92" s="254"/>
      <c r="L92" s="280"/>
      <c r="M92" s="254"/>
      <c r="N92" s="254"/>
      <c r="O92" s="280"/>
      <c r="P92" s="254"/>
      <c r="Q92" s="200">
        <v>0.14799999999999999</v>
      </c>
    </row>
    <row r="93" spans="1:17" hidden="1" outlineLevel="1" collapsed="1" x14ac:dyDescent="0.25">
      <c r="A93" s="197"/>
      <c r="B93" s="197"/>
      <c r="C93" s="197"/>
      <c r="D93" s="278">
        <v>140315591</v>
      </c>
      <c r="E93" s="254"/>
      <c r="F93" s="254"/>
      <c r="G93" s="254"/>
      <c r="H93" s="254"/>
      <c r="I93" s="279">
        <v>4.4999999999999998E-2</v>
      </c>
      <c r="J93" s="254"/>
      <c r="K93" s="254"/>
      <c r="L93" s="280"/>
      <c r="M93" s="254"/>
      <c r="N93" s="254"/>
      <c r="O93" s="280"/>
      <c r="P93" s="254"/>
      <c r="Q93" s="200">
        <v>4.4999999999999998E-2</v>
      </c>
    </row>
    <row r="94" spans="1:17" hidden="1" outlineLevel="1" collapsed="1" x14ac:dyDescent="0.25">
      <c r="A94" s="197"/>
      <c r="B94" s="197"/>
      <c r="C94" s="197"/>
      <c r="D94" s="278">
        <v>140315592</v>
      </c>
      <c r="E94" s="254"/>
      <c r="F94" s="254"/>
      <c r="G94" s="254"/>
      <c r="H94" s="254"/>
      <c r="I94" s="279">
        <v>0.47599999999999998</v>
      </c>
      <c r="J94" s="254"/>
      <c r="K94" s="254"/>
      <c r="L94" s="280"/>
      <c r="M94" s="254"/>
      <c r="N94" s="254"/>
      <c r="O94" s="280"/>
      <c r="P94" s="254"/>
      <c r="Q94" s="200">
        <v>0.47599999999999998</v>
      </c>
    </row>
    <row r="95" spans="1:17" hidden="1" outlineLevel="1" collapsed="1" x14ac:dyDescent="0.25">
      <c r="A95" s="197"/>
      <c r="B95" s="197"/>
      <c r="C95" s="197"/>
      <c r="D95" s="278">
        <v>140315594</v>
      </c>
      <c r="E95" s="254"/>
      <c r="F95" s="254"/>
      <c r="G95" s="254"/>
      <c r="H95" s="254"/>
      <c r="I95" s="279">
        <v>0.14799999999999999</v>
      </c>
      <c r="J95" s="254"/>
      <c r="K95" s="254"/>
      <c r="L95" s="280"/>
      <c r="M95" s="254"/>
      <c r="N95" s="254"/>
      <c r="O95" s="280"/>
      <c r="P95" s="254"/>
      <c r="Q95" s="200">
        <v>0.14799999999999999</v>
      </c>
    </row>
    <row r="96" spans="1:17" hidden="1" outlineLevel="1" collapsed="1" x14ac:dyDescent="0.25">
      <c r="A96" s="197"/>
      <c r="B96" s="197"/>
      <c r="C96" s="197"/>
      <c r="D96" s="278">
        <v>140315595</v>
      </c>
      <c r="E96" s="254"/>
      <c r="F96" s="254"/>
      <c r="G96" s="254"/>
      <c r="H96" s="254"/>
      <c r="I96" s="279">
        <v>0.26350000000000001</v>
      </c>
      <c r="J96" s="254"/>
      <c r="K96" s="254"/>
      <c r="L96" s="280"/>
      <c r="M96" s="254"/>
      <c r="N96" s="254"/>
      <c r="O96" s="280"/>
      <c r="P96" s="254"/>
      <c r="Q96" s="200">
        <v>0.26350000000000001</v>
      </c>
    </row>
    <row r="97" spans="1:17" hidden="1" outlineLevel="1" collapsed="1" x14ac:dyDescent="0.25">
      <c r="A97" s="197"/>
      <c r="B97" s="197"/>
      <c r="C97" s="197"/>
      <c r="D97" s="278">
        <v>140315596</v>
      </c>
      <c r="E97" s="254"/>
      <c r="F97" s="254"/>
      <c r="G97" s="254"/>
      <c r="H97" s="254"/>
      <c r="I97" s="279">
        <v>0.14799999999999999</v>
      </c>
      <c r="J97" s="254"/>
      <c r="K97" s="254"/>
      <c r="L97" s="280"/>
      <c r="M97" s="254"/>
      <c r="N97" s="254"/>
      <c r="O97" s="280"/>
      <c r="P97" s="254"/>
      <c r="Q97" s="200">
        <v>0.14799999999999999</v>
      </c>
    </row>
    <row r="98" spans="1:17" hidden="1" outlineLevel="1" collapsed="1" x14ac:dyDescent="0.25">
      <c r="A98" s="197"/>
      <c r="B98" s="197"/>
      <c r="C98" s="197"/>
      <c r="D98" s="278">
        <v>140315597</v>
      </c>
      <c r="E98" s="254"/>
      <c r="F98" s="254"/>
      <c r="G98" s="254"/>
      <c r="H98" s="254"/>
      <c r="I98" s="279">
        <v>0.629</v>
      </c>
      <c r="J98" s="254"/>
      <c r="K98" s="254"/>
      <c r="L98" s="280"/>
      <c r="M98" s="254"/>
      <c r="N98" s="254"/>
      <c r="O98" s="280"/>
      <c r="P98" s="254"/>
      <c r="Q98" s="200">
        <v>0.629</v>
      </c>
    </row>
    <row r="99" spans="1:17" hidden="1" outlineLevel="1" collapsed="1" x14ac:dyDescent="0.25">
      <c r="A99" s="197"/>
      <c r="B99" s="197"/>
      <c r="C99" s="197"/>
      <c r="D99" s="278">
        <v>140315598</v>
      </c>
      <c r="E99" s="254"/>
      <c r="F99" s="254"/>
      <c r="G99" s="254"/>
      <c r="H99" s="254"/>
      <c r="I99" s="279">
        <v>0.14799999999999999</v>
      </c>
      <c r="J99" s="254"/>
      <c r="K99" s="254"/>
      <c r="L99" s="280"/>
      <c r="M99" s="254"/>
      <c r="N99" s="254"/>
      <c r="O99" s="280"/>
      <c r="P99" s="254"/>
      <c r="Q99" s="200">
        <v>0.14799999999999999</v>
      </c>
    </row>
    <row r="100" spans="1:17" hidden="1" outlineLevel="1" collapsed="1" x14ac:dyDescent="0.25">
      <c r="A100" s="197"/>
      <c r="B100" s="197"/>
      <c r="C100" s="197"/>
      <c r="D100" s="278">
        <v>140315599</v>
      </c>
      <c r="E100" s="254"/>
      <c r="F100" s="254"/>
      <c r="G100" s="254"/>
      <c r="H100" s="254"/>
      <c r="I100" s="279">
        <v>0.14799999999999999</v>
      </c>
      <c r="J100" s="254"/>
      <c r="K100" s="254"/>
      <c r="L100" s="280"/>
      <c r="M100" s="254"/>
      <c r="N100" s="254"/>
      <c r="O100" s="280"/>
      <c r="P100" s="254"/>
      <c r="Q100" s="200">
        <v>0.14799999999999999</v>
      </c>
    </row>
    <row r="101" spans="1:17" hidden="1" outlineLevel="1" collapsed="1" x14ac:dyDescent="0.25">
      <c r="A101" s="197"/>
      <c r="B101" s="197"/>
      <c r="C101" s="197"/>
      <c r="D101" s="278">
        <v>140315600</v>
      </c>
      <c r="E101" s="254"/>
      <c r="F101" s="254"/>
      <c r="G101" s="254"/>
      <c r="H101" s="254"/>
      <c r="I101" s="279">
        <v>4.4999999999999998E-2</v>
      </c>
      <c r="J101" s="254"/>
      <c r="K101" s="254"/>
      <c r="L101" s="280"/>
      <c r="M101" s="254"/>
      <c r="N101" s="254"/>
      <c r="O101" s="280"/>
      <c r="P101" s="254"/>
      <c r="Q101" s="200">
        <v>4.4999999999999998E-2</v>
      </c>
    </row>
    <row r="102" spans="1:17" hidden="1" outlineLevel="1" collapsed="1" x14ac:dyDescent="0.25">
      <c r="A102" s="197"/>
      <c r="B102" s="197"/>
      <c r="C102" s="197"/>
      <c r="D102" s="278">
        <v>140315601</v>
      </c>
      <c r="E102" s="254"/>
      <c r="F102" s="254"/>
      <c r="G102" s="254"/>
      <c r="H102" s="254"/>
      <c r="I102" s="279">
        <v>0.14799999999999999</v>
      </c>
      <c r="J102" s="254"/>
      <c r="K102" s="254"/>
      <c r="L102" s="280"/>
      <c r="M102" s="254"/>
      <c r="N102" s="254"/>
      <c r="O102" s="280"/>
      <c r="P102" s="254"/>
      <c r="Q102" s="200">
        <v>0.14799999999999999</v>
      </c>
    </row>
    <row r="103" spans="1:17" hidden="1" outlineLevel="1" collapsed="1" x14ac:dyDescent="0.25">
      <c r="A103" s="197"/>
      <c r="B103" s="197"/>
      <c r="C103" s="197"/>
      <c r="D103" s="278">
        <v>140315602</v>
      </c>
      <c r="E103" s="254"/>
      <c r="F103" s="254"/>
      <c r="G103" s="254"/>
      <c r="H103" s="254"/>
      <c r="I103" s="279">
        <v>0.14799999999999999</v>
      </c>
      <c r="J103" s="254"/>
      <c r="K103" s="254"/>
      <c r="L103" s="280"/>
      <c r="M103" s="254"/>
      <c r="N103" s="254"/>
      <c r="O103" s="280"/>
      <c r="P103" s="254"/>
      <c r="Q103" s="200">
        <v>0.14799999999999999</v>
      </c>
    </row>
    <row r="104" spans="1:17" hidden="1" outlineLevel="1" collapsed="1" x14ac:dyDescent="0.25">
      <c r="A104" s="197"/>
      <c r="B104" s="197"/>
      <c r="C104" s="197"/>
      <c r="D104" s="278">
        <v>140315603</v>
      </c>
      <c r="E104" s="254"/>
      <c r="F104" s="254"/>
      <c r="G104" s="254"/>
      <c r="H104" s="254"/>
      <c r="I104" s="279">
        <v>0.14799999999999999</v>
      </c>
      <c r="J104" s="254"/>
      <c r="K104" s="254"/>
      <c r="L104" s="280"/>
      <c r="M104" s="254"/>
      <c r="N104" s="254"/>
      <c r="O104" s="280"/>
      <c r="P104" s="254"/>
      <c r="Q104" s="200">
        <v>0.14799999999999999</v>
      </c>
    </row>
    <row r="105" spans="1:17" hidden="1" outlineLevel="1" collapsed="1" x14ac:dyDescent="0.25">
      <c r="A105" s="197"/>
      <c r="B105" s="197"/>
      <c r="C105" s="197"/>
      <c r="D105" s="278">
        <v>140315604</v>
      </c>
      <c r="E105" s="254"/>
      <c r="F105" s="254"/>
      <c r="G105" s="254"/>
      <c r="H105" s="254"/>
      <c r="I105" s="279">
        <v>0.14799999999999999</v>
      </c>
      <c r="J105" s="254"/>
      <c r="K105" s="254"/>
      <c r="L105" s="280"/>
      <c r="M105" s="254"/>
      <c r="N105" s="254"/>
      <c r="O105" s="280"/>
      <c r="P105" s="254"/>
      <c r="Q105" s="200">
        <v>0.14799999999999999</v>
      </c>
    </row>
    <row r="106" spans="1:17" hidden="1" outlineLevel="1" collapsed="1" x14ac:dyDescent="0.25">
      <c r="A106" s="197"/>
      <c r="B106" s="197"/>
      <c r="C106" s="197"/>
      <c r="D106" s="278">
        <v>140315605</v>
      </c>
      <c r="E106" s="254"/>
      <c r="F106" s="254"/>
      <c r="G106" s="254"/>
      <c r="H106" s="254"/>
      <c r="I106" s="279">
        <v>0.14799999999999999</v>
      </c>
      <c r="J106" s="254"/>
      <c r="K106" s="254"/>
      <c r="L106" s="280"/>
      <c r="M106" s="254"/>
      <c r="N106" s="254"/>
      <c r="O106" s="280"/>
      <c r="P106" s="254"/>
      <c r="Q106" s="200">
        <v>0.14799999999999999</v>
      </c>
    </row>
    <row r="107" spans="1:17" hidden="1" outlineLevel="1" collapsed="1" x14ac:dyDescent="0.25">
      <c r="A107" s="197"/>
      <c r="B107" s="197"/>
      <c r="C107" s="197"/>
      <c r="D107" s="278">
        <v>140315606</v>
      </c>
      <c r="E107" s="254"/>
      <c r="F107" s="254"/>
      <c r="G107" s="254"/>
      <c r="H107" s="254"/>
      <c r="I107" s="279">
        <v>1.054</v>
      </c>
      <c r="J107" s="254"/>
      <c r="K107" s="254"/>
      <c r="L107" s="280"/>
      <c r="M107" s="254"/>
      <c r="N107" s="254"/>
      <c r="O107" s="280"/>
      <c r="P107" s="254"/>
      <c r="Q107" s="200">
        <v>1.054</v>
      </c>
    </row>
    <row r="108" spans="1:17" hidden="1" outlineLevel="1" collapsed="1" x14ac:dyDescent="0.25">
      <c r="A108" s="197"/>
      <c r="B108" s="197"/>
      <c r="C108" s="197"/>
      <c r="D108" s="278">
        <v>140315607</v>
      </c>
      <c r="E108" s="254"/>
      <c r="F108" s="254"/>
      <c r="G108" s="254"/>
      <c r="H108" s="254"/>
      <c r="I108" s="279">
        <v>4.4999999999999998E-2</v>
      </c>
      <c r="J108" s="254"/>
      <c r="K108" s="254"/>
      <c r="L108" s="280"/>
      <c r="M108" s="254"/>
      <c r="N108" s="254"/>
      <c r="O108" s="280"/>
      <c r="P108" s="254"/>
      <c r="Q108" s="200">
        <v>4.4999999999999998E-2</v>
      </c>
    </row>
    <row r="109" spans="1:17" hidden="1" outlineLevel="1" collapsed="1" x14ac:dyDescent="0.25">
      <c r="A109" s="197"/>
      <c r="B109" s="197"/>
      <c r="C109" s="197"/>
      <c r="D109" s="278">
        <v>140315608</v>
      </c>
      <c r="E109" s="254"/>
      <c r="F109" s="254"/>
      <c r="G109" s="254"/>
      <c r="H109" s="254"/>
      <c r="I109" s="279">
        <v>0.14799999999999999</v>
      </c>
      <c r="J109" s="254"/>
      <c r="K109" s="254"/>
      <c r="L109" s="280"/>
      <c r="M109" s="254"/>
      <c r="N109" s="254"/>
      <c r="O109" s="280"/>
      <c r="P109" s="254"/>
      <c r="Q109" s="200">
        <v>0.14799999999999999</v>
      </c>
    </row>
    <row r="110" spans="1:17" hidden="1" outlineLevel="1" collapsed="1" x14ac:dyDescent="0.25">
      <c r="A110" s="197"/>
      <c r="B110" s="197"/>
      <c r="C110" s="197"/>
      <c r="D110" s="278">
        <v>140315609</v>
      </c>
      <c r="E110" s="254"/>
      <c r="F110" s="254"/>
      <c r="G110" s="254"/>
      <c r="H110" s="254"/>
      <c r="I110" s="279">
        <v>4.4999999999999998E-2</v>
      </c>
      <c r="J110" s="254"/>
      <c r="K110" s="254"/>
      <c r="L110" s="280"/>
      <c r="M110" s="254"/>
      <c r="N110" s="254"/>
      <c r="O110" s="280"/>
      <c r="P110" s="254"/>
      <c r="Q110" s="200">
        <v>4.4999999999999998E-2</v>
      </c>
    </row>
    <row r="111" spans="1:17" hidden="1" outlineLevel="1" collapsed="1" x14ac:dyDescent="0.25">
      <c r="A111" s="197"/>
      <c r="B111" s="197"/>
      <c r="C111" s="197"/>
      <c r="D111" s="278">
        <v>140315610</v>
      </c>
      <c r="E111" s="254"/>
      <c r="F111" s="254"/>
      <c r="G111" s="254"/>
      <c r="H111" s="254"/>
      <c r="I111" s="279">
        <v>0.14799999999999999</v>
      </c>
      <c r="J111" s="254"/>
      <c r="K111" s="254"/>
      <c r="L111" s="280"/>
      <c r="M111" s="254"/>
      <c r="N111" s="254"/>
      <c r="O111" s="280"/>
      <c r="P111" s="254"/>
      <c r="Q111" s="200">
        <v>0.14799999999999999</v>
      </c>
    </row>
    <row r="112" spans="1:17" hidden="1" outlineLevel="1" collapsed="1" x14ac:dyDescent="0.25">
      <c r="A112" s="197"/>
      <c r="B112" s="197"/>
      <c r="C112" s="197"/>
      <c r="D112" s="278">
        <v>140315437</v>
      </c>
      <c r="E112" s="254"/>
      <c r="F112" s="254"/>
      <c r="G112" s="254"/>
      <c r="H112" s="254"/>
      <c r="I112" s="279">
        <v>0.14799999999999999</v>
      </c>
      <c r="J112" s="254"/>
      <c r="K112" s="254"/>
      <c r="L112" s="280"/>
      <c r="M112" s="254"/>
      <c r="N112" s="254"/>
      <c r="O112" s="280"/>
      <c r="P112" s="254"/>
      <c r="Q112" s="200">
        <v>0.14799999999999999</v>
      </c>
    </row>
    <row r="113" spans="1:17" hidden="1" outlineLevel="1" collapsed="1" x14ac:dyDescent="0.25">
      <c r="A113" s="197"/>
      <c r="B113" s="197"/>
      <c r="C113" s="197"/>
      <c r="D113" s="278">
        <v>140315438</v>
      </c>
      <c r="E113" s="254"/>
      <c r="F113" s="254"/>
      <c r="G113" s="254"/>
      <c r="H113" s="254"/>
      <c r="I113" s="279">
        <v>0.90949999999999998</v>
      </c>
      <c r="J113" s="254"/>
      <c r="K113" s="254"/>
      <c r="L113" s="280"/>
      <c r="M113" s="254"/>
      <c r="N113" s="254"/>
      <c r="O113" s="280"/>
      <c r="P113" s="254"/>
      <c r="Q113" s="200">
        <v>0.90949999999999998</v>
      </c>
    </row>
    <row r="114" spans="1:17" hidden="1" outlineLevel="1" collapsed="1" x14ac:dyDescent="0.25">
      <c r="A114" s="197"/>
      <c r="B114" s="197"/>
      <c r="C114" s="197"/>
      <c r="D114" s="278">
        <v>140315439</v>
      </c>
      <c r="E114" s="254"/>
      <c r="F114" s="254"/>
      <c r="G114" s="254"/>
      <c r="H114" s="254"/>
      <c r="I114" s="279">
        <v>0.14799999999999999</v>
      </c>
      <c r="J114" s="254"/>
      <c r="K114" s="254"/>
      <c r="L114" s="280"/>
      <c r="M114" s="254"/>
      <c r="N114" s="254"/>
      <c r="O114" s="280"/>
      <c r="P114" s="254"/>
      <c r="Q114" s="200">
        <v>0.14799999999999999</v>
      </c>
    </row>
    <row r="115" spans="1:17" hidden="1" outlineLevel="1" collapsed="1" x14ac:dyDescent="0.25">
      <c r="A115" s="197"/>
      <c r="B115" s="197"/>
      <c r="C115" s="197"/>
      <c r="D115" s="278">
        <v>140315440</v>
      </c>
      <c r="E115" s="254"/>
      <c r="F115" s="254"/>
      <c r="G115" s="254"/>
      <c r="H115" s="254"/>
      <c r="I115" s="279">
        <v>0.14799999999999999</v>
      </c>
      <c r="J115" s="254"/>
      <c r="K115" s="254"/>
      <c r="L115" s="280"/>
      <c r="M115" s="254"/>
      <c r="N115" s="254"/>
      <c r="O115" s="280"/>
      <c r="P115" s="254"/>
      <c r="Q115" s="200">
        <v>0.14799999999999999</v>
      </c>
    </row>
    <row r="116" spans="1:17" hidden="1" outlineLevel="1" collapsed="1" x14ac:dyDescent="0.25">
      <c r="A116" s="197"/>
      <c r="B116" s="197"/>
      <c r="C116" s="197"/>
      <c r="D116" s="278">
        <v>140315441</v>
      </c>
      <c r="E116" s="254"/>
      <c r="F116" s="254"/>
      <c r="G116" s="254"/>
      <c r="H116" s="254"/>
      <c r="I116" s="279">
        <v>0.14799999999999999</v>
      </c>
      <c r="J116" s="254"/>
      <c r="K116" s="254"/>
      <c r="L116" s="280"/>
      <c r="M116" s="254"/>
      <c r="N116" s="254"/>
      <c r="O116" s="280"/>
      <c r="P116" s="254"/>
      <c r="Q116" s="200">
        <v>0.14799999999999999</v>
      </c>
    </row>
    <row r="117" spans="1:17" hidden="1" outlineLevel="1" collapsed="1" x14ac:dyDescent="0.25">
      <c r="A117" s="197"/>
      <c r="B117" s="197"/>
      <c r="C117" s="197"/>
      <c r="D117" s="278">
        <v>140315442</v>
      </c>
      <c r="E117" s="254"/>
      <c r="F117" s="254"/>
      <c r="G117" s="254"/>
      <c r="H117" s="254"/>
      <c r="I117" s="279">
        <v>0.20399999999999999</v>
      </c>
      <c r="J117" s="254"/>
      <c r="K117" s="254"/>
      <c r="L117" s="280"/>
      <c r="M117" s="254"/>
      <c r="N117" s="254"/>
      <c r="O117" s="280"/>
      <c r="P117" s="254"/>
      <c r="Q117" s="200">
        <v>0.20399999999999999</v>
      </c>
    </row>
    <row r="118" spans="1:17" hidden="1" outlineLevel="1" collapsed="1" x14ac:dyDescent="0.25">
      <c r="A118" s="197"/>
      <c r="B118" s="197"/>
      <c r="C118" s="197"/>
      <c r="D118" s="278">
        <v>140315443</v>
      </c>
      <c r="E118" s="254"/>
      <c r="F118" s="254"/>
      <c r="G118" s="254"/>
      <c r="H118" s="254"/>
      <c r="I118" s="279">
        <v>0.14799999999999999</v>
      </c>
      <c r="J118" s="254"/>
      <c r="K118" s="254"/>
      <c r="L118" s="280"/>
      <c r="M118" s="254"/>
      <c r="N118" s="254"/>
      <c r="O118" s="280"/>
      <c r="P118" s="254"/>
      <c r="Q118" s="200">
        <v>0.14799999999999999</v>
      </c>
    </row>
    <row r="119" spans="1:17" hidden="1" outlineLevel="1" collapsed="1" x14ac:dyDescent="0.25">
      <c r="A119" s="197"/>
      <c r="B119" s="197"/>
      <c r="C119" s="197"/>
      <c r="D119" s="278">
        <v>140315444</v>
      </c>
      <c r="E119" s="254"/>
      <c r="F119" s="254"/>
      <c r="G119" s="254"/>
      <c r="H119" s="254"/>
      <c r="I119" s="279">
        <v>0.14799999999999999</v>
      </c>
      <c r="J119" s="254"/>
      <c r="K119" s="254"/>
      <c r="L119" s="280"/>
      <c r="M119" s="254"/>
      <c r="N119" s="254"/>
      <c r="O119" s="280"/>
      <c r="P119" s="254"/>
      <c r="Q119" s="200">
        <v>0.14799999999999999</v>
      </c>
    </row>
    <row r="120" spans="1:17" hidden="1" outlineLevel="1" collapsed="1" x14ac:dyDescent="0.25">
      <c r="A120" s="197"/>
      <c r="B120" s="197"/>
      <c r="C120" s="197"/>
      <c r="D120" s="278">
        <v>140315445</v>
      </c>
      <c r="E120" s="254"/>
      <c r="F120" s="254"/>
      <c r="G120" s="254"/>
      <c r="H120" s="254"/>
      <c r="I120" s="279">
        <v>4.4999999999999998E-2</v>
      </c>
      <c r="J120" s="254"/>
      <c r="K120" s="254"/>
      <c r="L120" s="280"/>
      <c r="M120" s="254"/>
      <c r="N120" s="254"/>
      <c r="O120" s="280"/>
      <c r="P120" s="254"/>
      <c r="Q120" s="200">
        <v>4.4999999999999998E-2</v>
      </c>
    </row>
    <row r="121" spans="1:17" hidden="1" outlineLevel="1" collapsed="1" x14ac:dyDescent="0.25">
      <c r="A121" s="197"/>
      <c r="B121" s="197"/>
      <c r="C121" s="197"/>
      <c r="D121" s="278">
        <v>140315446</v>
      </c>
      <c r="E121" s="254"/>
      <c r="F121" s="254"/>
      <c r="G121" s="254"/>
      <c r="H121" s="254"/>
      <c r="I121" s="279">
        <v>0.14799999999999999</v>
      </c>
      <c r="J121" s="254"/>
      <c r="K121" s="254"/>
      <c r="L121" s="280"/>
      <c r="M121" s="254"/>
      <c r="N121" s="254"/>
      <c r="O121" s="280"/>
      <c r="P121" s="254"/>
      <c r="Q121" s="200">
        <v>0.14799999999999999</v>
      </c>
    </row>
    <row r="122" spans="1:17" hidden="1" outlineLevel="1" collapsed="1" x14ac:dyDescent="0.25">
      <c r="A122" s="197"/>
      <c r="B122" s="197"/>
      <c r="C122" s="197"/>
      <c r="D122" s="278">
        <v>140315447</v>
      </c>
      <c r="E122" s="254"/>
      <c r="F122" s="254"/>
      <c r="G122" s="254"/>
      <c r="H122" s="254"/>
      <c r="I122" s="279">
        <v>0.14799999999999999</v>
      </c>
      <c r="J122" s="254"/>
      <c r="K122" s="254"/>
      <c r="L122" s="280"/>
      <c r="M122" s="254"/>
      <c r="N122" s="254"/>
      <c r="O122" s="280"/>
      <c r="P122" s="254"/>
      <c r="Q122" s="200">
        <v>0.14799999999999999</v>
      </c>
    </row>
    <row r="123" spans="1:17" hidden="1" outlineLevel="1" collapsed="1" x14ac:dyDescent="0.25">
      <c r="A123" s="197"/>
      <c r="B123" s="197"/>
      <c r="C123" s="197"/>
      <c r="D123" s="278">
        <v>140315448</v>
      </c>
      <c r="E123" s="254"/>
      <c r="F123" s="254"/>
      <c r="G123" s="254"/>
      <c r="H123" s="254"/>
      <c r="I123" s="279">
        <v>0.20399999999999999</v>
      </c>
      <c r="J123" s="254"/>
      <c r="K123" s="254"/>
      <c r="L123" s="280"/>
      <c r="M123" s="254"/>
      <c r="N123" s="254"/>
      <c r="O123" s="280"/>
      <c r="P123" s="254"/>
      <c r="Q123" s="200">
        <v>0.20399999999999999</v>
      </c>
    </row>
    <row r="124" spans="1:17" hidden="1" outlineLevel="1" collapsed="1" x14ac:dyDescent="0.25">
      <c r="A124" s="197"/>
      <c r="B124" s="197"/>
      <c r="C124" s="197"/>
      <c r="D124" s="278">
        <v>140315449</v>
      </c>
      <c r="E124" s="254"/>
      <c r="F124" s="254"/>
      <c r="G124" s="254"/>
      <c r="H124" s="254"/>
      <c r="I124" s="279">
        <v>0.14799999999999999</v>
      </c>
      <c r="J124" s="254"/>
      <c r="K124" s="254"/>
      <c r="L124" s="280"/>
      <c r="M124" s="254"/>
      <c r="N124" s="254"/>
      <c r="O124" s="280"/>
      <c r="P124" s="254"/>
      <c r="Q124" s="200">
        <v>0.14799999999999999</v>
      </c>
    </row>
    <row r="125" spans="1:17" hidden="1" outlineLevel="1" collapsed="1" x14ac:dyDescent="0.25">
      <c r="A125" s="197"/>
      <c r="B125" s="197"/>
      <c r="C125" s="197"/>
      <c r="D125" s="278">
        <v>140315450</v>
      </c>
      <c r="E125" s="254"/>
      <c r="F125" s="254"/>
      <c r="G125" s="254"/>
      <c r="H125" s="254"/>
      <c r="I125" s="279">
        <v>0.14799999999999999</v>
      </c>
      <c r="J125" s="254"/>
      <c r="K125" s="254"/>
      <c r="L125" s="280"/>
      <c r="M125" s="254"/>
      <c r="N125" s="254"/>
      <c r="O125" s="280"/>
      <c r="P125" s="254"/>
      <c r="Q125" s="200">
        <v>0.14799999999999999</v>
      </c>
    </row>
    <row r="126" spans="1:17" hidden="1" outlineLevel="1" collapsed="1" x14ac:dyDescent="0.25">
      <c r="A126" s="197"/>
      <c r="B126" s="197"/>
      <c r="C126" s="197"/>
      <c r="D126" s="278">
        <v>140315451</v>
      </c>
      <c r="E126" s="254"/>
      <c r="F126" s="254"/>
      <c r="G126" s="254"/>
      <c r="H126" s="254"/>
      <c r="I126" s="279">
        <v>4.4999999999999998E-2</v>
      </c>
      <c r="J126" s="254"/>
      <c r="K126" s="254"/>
      <c r="L126" s="280"/>
      <c r="M126" s="254"/>
      <c r="N126" s="254"/>
      <c r="O126" s="280"/>
      <c r="P126" s="254"/>
      <c r="Q126" s="200">
        <v>4.4999999999999998E-2</v>
      </c>
    </row>
    <row r="127" spans="1:17" hidden="1" outlineLevel="1" collapsed="1" x14ac:dyDescent="0.25">
      <c r="A127" s="197"/>
      <c r="B127" s="197"/>
      <c r="C127" s="197"/>
      <c r="D127" s="278">
        <v>140315452</v>
      </c>
      <c r="E127" s="254"/>
      <c r="F127" s="254"/>
      <c r="G127" s="254"/>
      <c r="H127" s="254"/>
      <c r="I127" s="279">
        <v>0.14799999999999999</v>
      </c>
      <c r="J127" s="254"/>
      <c r="K127" s="254"/>
      <c r="L127" s="280"/>
      <c r="M127" s="254"/>
      <c r="N127" s="254"/>
      <c r="O127" s="280"/>
      <c r="P127" s="254"/>
      <c r="Q127" s="200">
        <v>0.14799999999999999</v>
      </c>
    </row>
    <row r="128" spans="1:17" hidden="1" outlineLevel="1" collapsed="1" x14ac:dyDescent="0.25">
      <c r="A128" s="197"/>
      <c r="B128" s="197"/>
      <c r="C128" s="197"/>
      <c r="D128" s="278">
        <v>140315453</v>
      </c>
      <c r="E128" s="254"/>
      <c r="F128" s="254"/>
      <c r="G128" s="254"/>
      <c r="H128" s="254"/>
      <c r="I128" s="279">
        <v>4.4999999999999998E-2</v>
      </c>
      <c r="J128" s="254"/>
      <c r="K128" s="254"/>
      <c r="L128" s="280"/>
      <c r="M128" s="254"/>
      <c r="N128" s="254"/>
      <c r="O128" s="280"/>
      <c r="P128" s="254"/>
      <c r="Q128" s="200">
        <v>4.4999999999999998E-2</v>
      </c>
    </row>
    <row r="129" spans="1:17" hidden="1" outlineLevel="1" collapsed="1" x14ac:dyDescent="0.25">
      <c r="A129" s="197"/>
      <c r="B129" s="197"/>
      <c r="C129" s="197"/>
      <c r="D129" s="278">
        <v>140315454</v>
      </c>
      <c r="E129" s="254"/>
      <c r="F129" s="254"/>
      <c r="G129" s="254"/>
      <c r="H129" s="254"/>
      <c r="I129" s="279">
        <v>4.4999999999999998E-2</v>
      </c>
      <c r="J129" s="254"/>
      <c r="K129" s="254"/>
      <c r="L129" s="280"/>
      <c r="M129" s="254"/>
      <c r="N129" s="254"/>
      <c r="O129" s="280"/>
      <c r="P129" s="254"/>
      <c r="Q129" s="200">
        <v>4.4999999999999998E-2</v>
      </c>
    </row>
    <row r="130" spans="1:17" hidden="1" outlineLevel="1" collapsed="1" x14ac:dyDescent="0.25">
      <c r="A130" s="197"/>
      <c r="B130" s="197"/>
      <c r="C130" s="197"/>
      <c r="D130" s="278">
        <v>140315455</v>
      </c>
      <c r="E130" s="254"/>
      <c r="F130" s="254"/>
      <c r="G130" s="254"/>
      <c r="H130" s="254"/>
      <c r="I130" s="279">
        <v>0.14799999999999999</v>
      </c>
      <c r="J130" s="254"/>
      <c r="K130" s="254"/>
      <c r="L130" s="280"/>
      <c r="M130" s="254"/>
      <c r="N130" s="254"/>
      <c r="O130" s="280"/>
      <c r="P130" s="254"/>
      <c r="Q130" s="200">
        <v>0.14799999999999999</v>
      </c>
    </row>
    <row r="131" spans="1:17" hidden="1" outlineLevel="1" collapsed="1" x14ac:dyDescent="0.25">
      <c r="A131" s="197"/>
      <c r="B131" s="197"/>
      <c r="C131" s="197"/>
      <c r="D131" s="278">
        <v>140315456</v>
      </c>
      <c r="E131" s="254"/>
      <c r="F131" s="254"/>
      <c r="G131" s="254"/>
      <c r="H131" s="254"/>
      <c r="I131" s="279">
        <v>4.4999999999999998E-2</v>
      </c>
      <c r="J131" s="254"/>
      <c r="K131" s="254"/>
      <c r="L131" s="280"/>
      <c r="M131" s="254"/>
      <c r="N131" s="254"/>
      <c r="O131" s="280"/>
      <c r="P131" s="254"/>
      <c r="Q131" s="200">
        <v>4.4999999999999998E-2</v>
      </c>
    </row>
    <row r="132" spans="1:17" hidden="1" outlineLevel="1" collapsed="1" x14ac:dyDescent="0.25">
      <c r="A132" s="197"/>
      <c r="B132" s="197"/>
      <c r="C132" s="197"/>
      <c r="D132" s="278">
        <v>140315457</v>
      </c>
      <c r="E132" s="254"/>
      <c r="F132" s="254"/>
      <c r="G132" s="254"/>
      <c r="H132" s="254"/>
      <c r="I132" s="279">
        <v>0.14799999999999999</v>
      </c>
      <c r="J132" s="254"/>
      <c r="K132" s="254"/>
      <c r="L132" s="280"/>
      <c r="M132" s="254"/>
      <c r="N132" s="254"/>
      <c r="O132" s="280"/>
      <c r="P132" s="254"/>
      <c r="Q132" s="200">
        <v>0.14799999999999999</v>
      </c>
    </row>
    <row r="133" spans="1:17" hidden="1" outlineLevel="1" collapsed="1" x14ac:dyDescent="0.25">
      <c r="A133" s="197"/>
      <c r="B133" s="197"/>
      <c r="C133" s="197"/>
      <c r="D133" s="278">
        <v>140315458</v>
      </c>
      <c r="E133" s="254"/>
      <c r="F133" s="254"/>
      <c r="G133" s="254"/>
      <c r="H133" s="254"/>
      <c r="I133" s="279">
        <v>0.14799999999999999</v>
      </c>
      <c r="J133" s="254"/>
      <c r="K133" s="254"/>
      <c r="L133" s="280"/>
      <c r="M133" s="254"/>
      <c r="N133" s="254"/>
      <c r="O133" s="280"/>
      <c r="P133" s="254"/>
      <c r="Q133" s="200">
        <v>0.14799999999999999</v>
      </c>
    </row>
    <row r="134" spans="1:17" hidden="1" outlineLevel="1" collapsed="1" x14ac:dyDescent="0.25">
      <c r="A134" s="197"/>
      <c r="B134" s="197"/>
      <c r="C134" s="197"/>
      <c r="D134" s="278">
        <v>140315459</v>
      </c>
      <c r="E134" s="254"/>
      <c r="F134" s="254"/>
      <c r="G134" s="254"/>
      <c r="H134" s="254"/>
      <c r="I134" s="279">
        <v>0.14799999999999999</v>
      </c>
      <c r="J134" s="254"/>
      <c r="K134" s="254"/>
      <c r="L134" s="280"/>
      <c r="M134" s="254"/>
      <c r="N134" s="254"/>
      <c r="O134" s="280"/>
      <c r="P134" s="254"/>
      <c r="Q134" s="200">
        <v>0.14799999999999999</v>
      </c>
    </row>
    <row r="135" spans="1:17" hidden="1" outlineLevel="1" collapsed="1" x14ac:dyDescent="0.25">
      <c r="A135" s="197"/>
      <c r="B135" s="197"/>
      <c r="C135" s="197"/>
      <c r="D135" s="278">
        <v>140315460</v>
      </c>
      <c r="E135" s="254"/>
      <c r="F135" s="254"/>
      <c r="G135" s="254"/>
      <c r="H135" s="254"/>
      <c r="I135" s="279">
        <v>4.4999999999999998E-2</v>
      </c>
      <c r="J135" s="254"/>
      <c r="K135" s="254"/>
      <c r="L135" s="280"/>
      <c r="M135" s="254"/>
      <c r="N135" s="254"/>
      <c r="O135" s="280"/>
      <c r="P135" s="254"/>
      <c r="Q135" s="200">
        <v>4.4999999999999998E-2</v>
      </c>
    </row>
    <row r="136" spans="1:17" hidden="1" outlineLevel="1" collapsed="1" x14ac:dyDescent="0.25">
      <c r="A136" s="197"/>
      <c r="B136" s="197"/>
      <c r="C136" s="197"/>
      <c r="D136" s="278">
        <v>140315461</v>
      </c>
      <c r="E136" s="254"/>
      <c r="F136" s="254"/>
      <c r="G136" s="254"/>
      <c r="H136" s="254"/>
      <c r="I136" s="279">
        <v>0.14799999999999999</v>
      </c>
      <c r="J136" s="254"/>
      <c r="K136" s="254"/>
      <c r="L136" s="280"/>
      <c r="M136" s="254"/>
      <c r="N136" s="254"/>
      <c r="O136" s="280"/>
      <c r="P136" s="254"/>
      <c r="Q136" s="200">
        <v>0.14799999999999999</v>
      </c>
    </row>
    <row r="137" spans="1:17" hidden="1" outlineLevel="1" collapsed="1" x14ac:dyDescent="0.25">
      <c r="A137" s="197"/>
      <c r="B137" s="197"/>
      <c r="C137" s="197"/>
      <c r="D137" s="278">
        <v>140315462</v>
      </c>
      <c r="E137" s="254"/>
      <c r="F137" s="254"/>
      <c r="G137" s="254"/>
      <c r="H137" s="254"/>
      <c r="I137" s="279">
        <v>0.14799999999999999</v>
      </c>
      <c r="J137" s="254"/>
      <c r="K137" s="254"/>
      <c r="L137" s="280"/>
      <c r="M137" s="254"/>
      <c r="N137" s="254"/>
      <c r="O137" s="280"/>
      <c r="P137" s="254"/>
      <c r="Q137" s="200">
        <v>0.14799999999999999</v>
      </c>
    </row>
    <row r="138" spans="1:17" hidden="1" outlineLevel="1" collapsed="1" x14ac:dyDescent="0.25">
      <c r="A138" s="197"/>
      <c r="B138" s="197"/>
      <c r="C138" s="197"/>
      <c r="D138" s="278">
        <v>140315463</v>
      </c>
      <c r="E138" s="254"/>
      <c r="F138" s="254"/>
      <c r="G138" s="254"/>
      <c r="H138" s="254"/>
      <c r="I138" s="279">
        <v>4.4999999999999998E-2</v>
      </c>
      <c r="J138" s="254"/>
      <c r="K138" s="254"/>
      <c r="L138" s="280"/>
      <c r="M138" s="254"/>
      <c r="N138" s="254"/>
      <c r="O138" s="280"/>
      <c r="P138" s="254"/>
      <c r="Q138" s="200">
        <v>4.4999999999999998E-2</v>
      </c>
    </row>
    <row r="139" spans="1:17" hidden="1" outlineLevel="1" collapsed="1" x14ac:dyDescent="0.25">
      <c r="A139" s="197"/>
      <c r="B139" s="197"/>
      <c r="C139" s="197"/>
      <c r="D139" s="278">
        <v>140315464</v>
      </c>
      <c r="E139" s="254"/>
      <c r="F139" s="254"/>
      <c r="G139" s="254"/>
      <c r="H139" s="254"/>
      <c r="I139" s="279">
        <v>0.14799999999999999</v>
      </c>
      <c r="J139" s="254"/>
      <c r="K139" s="254"/>
      <c r="L139" s="280"/>
      <c r="M139" s="254"/>
      <c r="N139" s="254"/>
      <c r="O139" s="280"/>
      <c r="P139" s="254"/>
      <c r="Q139" s="200">
        <v>0.14799999999999999</v>
      </c>
    </row>
    <row r="140" spans="1:17" hidden="1" outlineLevel="1" collapsed="1" x14ac:dyDescent="0.25">
      <c r="A140" s="197"/>
      <c r="B140" s="197"/>
      <c r="C140" s="197"/>
      <c r="D140" s="278">
        <v>140315465</v>
      </c>
      <c r="E140" s="254"/>
      <c r="F140" s="254"/>
      <c r="G140" s="254"/>
      <c r="H140" s="254"/>
      <c r="I140" s="279">
        <v>0.14799999999999999</v>
      </c>
      <c r="J140" s="254"/>
      <c r="K140" s="254"/>
      <c r="L140" s="280"/>
      <c r="M140" s="254"/>
      <c r="N140" s="254"/>
      <c r="O140" s="280"/>
      <c r="P140" s="254"/>
      <c r="Q140" s="200">
        <v>0.14799999999999999</v>
      </c>
    </row>
    <row r="141" spans="1:17" hidden="1" outlineLevel="1" collapsed="1" x14ac:dyDescent="0.25">
      <c r="A141" s="197"/>
      <c r="B141" s="197"/>
      <c r="C141" s="197"/>
      <c r="D141" s="278">
        <v>140315466</v>
      </c>
      <c r="E141" s="254"/>
      <c r="F141" s="254"/>
      <c r="G141" s="254"/>
      <c r="H141" s="254"/>
      <c r="I141" s="279">
        <v>4.4999999999999998E-2</v>
      </c>
      <c r="J141" s="254"/>
      <c r="K141" s="254"/>
      <c r="L141" s="280"/>
      <c r="M141" s="254"/>
      <c r="N141" s="254"/>
      <c r="O141" s="280"/>
      <c r="P141" s="254"/>
      <c r="Q141" s="200">
        <v>4.4999999999999998E-2</v>
      </c>
    </row>
    <row r="142" spans="1:17" hidden="1" outlineLevel="1" collapsed="1" x14ac:dyDescent="0.25">
      <c r="A142" s="197"/>
      <c r="B142" s="197"/>
      <c r="C142" s="197"/>
      <c r="D142" s="278">
        <v>140315467</v>
      </c>
      <c r="E142" s="254"/>
      <c r="F142" s="254"/>
      <c r="G142" s="254"/>
      <c r="H142" s="254"/>
      <c r="I142" s="279">
        <v>4.4999999999999998E-2</v>
      </c>
      <c r="J142" s="254"/>
      <c r="K142" s="254"/>
      <c r="L142" s="280"/>
      <c r="M142" s="254"/>
      <c r="N142" s="254"/>
      <c r="O142" s="280"/>
      <c r="P142" s="254"/>
      <c r="Q142" s="200">
        <v>4.4999999999999998E-2</v>
      </c>
    </row>
    <row r="143" spans="1:17" hidden="1" outlineLevel="1" collapsed="1" x14ac:dyDescent="0.25">
      <c r="A143" s="197"/>
      <c r="B143" s="197"/>
      <c r="C143" s="197"/>
      <c r="D143" s="278">
        <v>140315468</v>
      </c>
      <c r="E143" s="254"/>
      <c r="F143" s="254"/>
      <c r="G143" s="254"/>
      <c r="H143" s="254"/>
      <c r="I143" s="279">
        <v>4.4999999999999998E-2</v>
      </c>
      <c r="J143" s="254"/>
      <c r="K143" s="254"/>
      <c r="L143" s="280"/>
      <c r="M143" s="254"/>
      <c r="N143" s="254"/>
      <c r="O143" s="280"/>
      <c r="P143" s="254"/>
      <c r="Q143" s="200">
        <v>4.4999999999999998E-2</v>
      </c>
    </row>
    <row r="144" spans="1:17" hidden="1" outlineLevel="1" collapsed="1" x14ac:dyDescent="0.25">
      <c r="A144" s="197"/>
      <c r="B144" s="197"/>
      <c r="C144" s="197"/>
      <c r="D144" s="278">
        <v>140315469</v>
      </c>
      <c r="E144" s="254"/>
      <c r="F144" s="254"/>
      <c r="G144" s="254"/>
      <c r="H144" s="254"/>
      <c r="I144" s="279">
        <v>0.14799999999999999</v>
      </c>
      <c r="J144" s="254"/>
      <c r="K144" s="254"/>
      <c r="L144" s="280"/>
      <c r="M144" s="254"/>
      <c r="N144" s="254"/>
      <c r="O144" s="280"/>
      <c r="P144" s="254"/>
      <c r="Q144" s="200">
        <v>0.14799999999999999</v>
      </c>
    </row>
    <row r="145" spans="1:17" hidden="1" outlineLevel="1" collapsed="1" x14ac:dyDescent="0.25">
      <c r="A145" s="197"/>
      <c r="B145" s="197"/>
      <c r="C145" s="197"/>
      <c r="D145" s="278">
        <v>140315470</v>
      </c>
      <c r="E145" s="254"/>
      <c r="F145" s="254"/>
      <c r="G145" s="254"/>
      <c r="H145" s="254"/>
      <c r="I145" s="279">
        <v>0.30599999999999999</v>
      </c>
      <c r="J145" s="254"/>
      <c r="K145" s="254"/>
      <c r="L145" s="280"/>
      <c r="M145" s="254"/>
      <c r="N145" s="254"/>
      <c r="O145" s="280"/>
      <c r="P145" s="254"/>
      <c r="Q145" s="200">
        <v>0.30599999999999999</v>
      </c>
    </row>
    <row r="146" spans="1:17" hidden="1" outlineLevel="1" collapsed="1" x14ac:dyDescent="0.25">
      <c r="A146" s="197"/>
      <c r="B146" s="197"/>
      <c r="C146" s="197"/>
      <c r="D146" s="278">
        <v>140315471</v>
      </c>
      <c r="E146" s="254"/>
      <c r="F146" s="254"/>
      <c r="G146" s="254"/>
      <c r="H146" s="254"/>
      <c r="I146" s="279">
        <v>0.14799999999999999</v>
      </c>
      <c r="J146" s="254"/>
      <c r="K146" s="254"/>
      <c r="L146" s="280"/>
      <c r="M146" s="254"/>
      <c r="N146" s="254"/>
      <c r="O146" s="280"/>
      <c r="P146" s="254"/>
      <c r="Q146" s="200">
        <v>0.14799999999999999</v>
      </c>
    </row>
    <row r="147" spans="1:17" hidden="1" outlineLevel="1" collapsed="1" x14ac:dyDescent="0.25">
      <c r="A147" s="197"/>
      <c r="B147" s="197"/>
      <c r="C147" s="197"/>
      <c r="D147" s="278">
        <v>140315472</v>
      </c>
      <c r="E147" s="254"/>
      <c r="F147" s="254"/>
      <c r="G147" s="254"/>
      <c r="H147" s="254"/>
      <c r="I147" s="279">
        <v>0.14799999999999999</v>
      </c>
      <c r="J147" s="254"/>
      <c r="K147" s="254"/>
      <c r="L147" s="280"/>
      <c r="M147" s="254"/>
      <c r="N147" s="254"/>
      <c r="O147" s="280"/>
      <c r="P147" s="254"/>
      <c r="Q147" s="200">
        <v>0.14799999999999999</v>
      </c>
    </row>
    <row r="148" spans="1:17" hidden="1" outlineLevel="1" collapsed="1" x14ac:dyDescent="0.25">
      <c r="A148" s="197"/>
      <c r="B148" s="197"/>
      <c r="C148" s="197"/>
      <c r="D148" s="278">
        <v>140315473</v>
      </c>
      <c r="E148" s="254"/>
      <c r="F148" s="254"/>
      <c r="G148" s="254"/>
      <c r="H148" s="254"/>
      <c r="I148" s="279">
        <v>0.14799999999999999</v>
      </c>
      <c r="J148" s="254"/>
      <c r="K148" s="254"/>
      <c r="L148" s="280"/>
      <c r="M148" s="254"/>
      <c r="N148" s="254"/>
      <c r="O148" s="280"/>
      <c r="P148" s="254"/>
      <c r="Q148" s="200">
        <v>0.14799999999999999</v>
      </c>
    </row>
    <row r="149" spans="1:17" hidden="1" outlineLevel="1" collapsed="1" x14ac:dyDescent="0.25">
      <c r="A149" s="197"/>
      <c r="B149" s="197"/>
      <c r="C149" s="197"/>
      <c r="D149" s="278">
        <v>140315474</v>
      </c>
      <c r="E149" s="254"/>
      <c r="F149" s="254"/>
      <c r="G149" s="254"/>
      <c r="H149" s="254"/>
      <c r="I149" s="279">
        <v>4.4999999999999998E-2</v>
      </c>
      <c r="J149" s="254"/>
      <c r="K149" s="254"/>
      <c r="L149" s="280"/>
      <c r="M149" s="254"/>
      <c r="N149" s="254"/>
      <c r="O149" s="280"/>
      <c r="P149" s="254"/>
      <c r="Q149" s="200">
        <v>4.4999999999999998E-2</v>
      </c>
    </row>
    <row r="150" spans="1:17" hidden="1" outlineLevel="1" collapsed="1" x14ac:dyDescent="0.25">
      <c r="A150" s="197"/>
      <c r="B150" s="197"/>
      <c r="C150" s="197"/>
      <c r="D150" s="278">
        <v>140315475</v>
      </c>
      <c r="E150" s="254"/>
      <c r="F150" s="254"/>
      <c r="G150" s="254"/>
      <c r="H150" s="254"/>
      <c r="I150" s="279">
        <v>4.4999999999999998E-2</v>
      </c>
      <c r="J150" s="254"/>
      <c r="K150" s="254"/>
      <c r="L150" s="280"/>
      <c r="M150" s="254"/>
      <c r="N150" s="254"/>
      <c r="O150" s="280"/>
      <c r="P150" s="254"/>
      <c r="Q150" s="200">
        <v>4.4999999999999998E-2</v>
      </c>
    </row>
    <row r="151" spans="1:17" hidden="1" outlineLevel="1" collapsed="1" x14ac:dyDescent="0.25">
      <c r="A151" s="197"/>
      <c r="B151" s="197"/>
      <c r="C151" s="197"/>
      <c r="D151" s="278">
        <v>140315476</v>
      </c>
      <c r="E151" s="254"/>
      <c r="F151" s="254"/>
      <c r="G151" s="254"/>
      <c r="H151" s="254"/>
      <c r="I151" s="279">
        <v>4.4999999999999998E-2</v>
      </c>
      <c r="J151" s="254"/>
      <c r="K151" s="254"/>
      <c r="L151" s="280"/>
      <c r="M151" s="254"/>
      <c r="N151" s="254"/>
      <c r="O151" s="280"/>
      <c r="P151" s="254"/>
      <c r="Q151" s="200">
        <v>4.4999999999999998E-2</v>
      </c>
    </row>
    <row r="152" spans="1:17" hidden="1" outlineLevel="1" collapsed="1" x14ac:dyDescent="0.25">
      <c r="A152" s="197"/>
      <c r="B152" s="197"/>
      <c r="C152" s="197"/>
      <c r="D152" s="278">
        <v>140315477</v>
      </c>
      <c r="E152" s="254"/>
      <c r="F152" s="254"/>
      <c r="G152" s="254"/>
      <c r="H152" s="254"/>
      <c r="I152" s="279">
        <v>0.90949999999999998</v>
      </c>
      <c r="J152" s="254"/>
      <c r="K152" s="254"/>
      <c r="L152" s="280"/>
      <c r="M152" s="254"/>
      <c r="N152" s="254"/>
      <c r="O152" s="280"/>
      <c r="P152" s="254"/>
      <c r="Q152" s="200">
        <v>0.90949999999999998</v>
      </c>
    </row>
    <row r="153" spans="1:17" hidden="1" outlineLevel="1" collapsed="1" x14ac:dyDescent="0.25">
      <c r="A153" s="197"/>
      <c r="B153" s="197"/>
      <c r="C153" s="197"/>
      <c r="D153" s="278">
        <v>140315478</v>
      </c>
      <c r="E153" s="254"/>
      <c r="F153" s="254"/>
      <c r="G153" s="254"/>
      <c r="H153" s="254"/>
      <c r="I153" s="279">
        <v>0.14799999999999999</v>
      </c>
      <c r="J153" s="254"/>
      <c r="K153" s="254"/>
      <c r="L153" s="280"/>
      <c r="M153" s="254"/>
      <c r="N153" s="254"/>
      <c r="O153" s="280"/>
      <c r="P153" s="254"/>
      <c r="Q153" s="200">
        <v>0.14799999999999999</v>
      </c>
    </row>
    <row r="154" spans="1:17" hidden="1" outlineLevel="1" collapsed="1" x14ac:dyDescent="0.25">
      <c r="A154" s="197"/>
      <c r="B154" s="197"/>
      <c r="C154" s="197"/>
      <c r="D154" s="278">
        <v>140315479</v>
      </c>
      <c r="E154" s="254"/>
      <c r="F154" s="254"/>
      <c r="G154" s="254"/>
      <c r="H154" s="254"/>
      <c r="I154" s="279">
        <v>0.14799999999999999</v>
      </c>
      <c r="J154" s="254"/>
      <c r="K154" s="254"/>
      <c r="L154" s="280"/>
      <c r="M154" s="254"/>
      <c r="N154" s="254"/>
      <c r="O154" s="280"/>
      <c r="P154" s="254"/>
      <c r="Q154" s="200">
        <v>0.14799999999999999</v>
      </c>
    </row>
    <row r="155" spans="1:17" hidden="1" outlineLevel="1" collapsed="1" x14ac:dyDescent="0.25">
      <c r="A155" s="197"/>
      <c r="B155" s="197"/>
      <c r="C155" s="197"/>
      <c r="D155" s="278">
        <v>140315480</v>
      </c>
      <c r="E155" s="254"/>
      <c r="F155" s="254"/>
      <c r="G155" s="254"/>
      <c r="H155" s="254"/>
      <c r="I155" s="279">
        <v>4.4999999999999998E-2</v>
      </c>
      <c r="J155" s="254"/>
      <c r="K155" s="254"/>
      <c r="L155" s="280"/>
      <c r="M155" s="254"/>
      <c r="N155" s="254"/>
      <c r="O155" s="280"/>
      <c r="P155" s="254"/>
      <c r="Q155" s="200">
        <v>4.4999999999999998E-2</v>
      </c>
    </row>
    <row r="156" spans="1:17" hidden="1" outlineLevel="1" collapsed="1" x14ac:dyDescent="0.25">
      <c r="A156" s="197"/>
      <c r="B156" s="197"/>
      <c r="C156" s="197"/>
      <c r="D156" s="278">
        <v>140315481</v>
      </c>
      <c r="E156" s="254"/>
      <c r="F156" s="254"/>
      <c r="G156" s="254"/>
      <c r="H156" s="254"/>
      <c r="I156" s="279">
        <v>0.14799999999999999</v>
      </c>
      <c r="J156" s="254"/>
      <c r="K156" s="254"/>
      <c r="L156" s="280"/>
      <c r="M156" s="254"/>
      <c r="N156" s="254"/>
      <c r="O156" s="280"/>
      <c r="P156" s="254"/>
      <c r="Q156" s="200">
        <v>0.14799999999999999</v>
      </c>
    </row>
    <row r="157" spans="1:17" hidden="1" outlineLevel="1" collapsed="1" x14ac:dyDescent="0.25">
      <c r="A157" s="197"/>
      <c r="B157" s="197"/>
      <c r="C157" s="197"/>
      <c r="D157" s="278">
        <v>140315482</v>
      </c>
      <c r="E157" s="254"/>
      <c r="F157" s="254"/>
      <c r="G157" s="254"/>
      <c r="H157" s="254"/>
      <c r="I157" s="279">
        <v>0.14799999999999999</v>
      </c>
      <c r="J157" s="254"/>
      <c r="K157" s="254"/>
      <c r="L157" s="280"/>
      <c r="M157" s="254"/>
      <c r="N157" s="254"/>
      <c r="O157" s="280"/>
      <c r="P157" s="254"/>
      <c r="Q157" s="200">
        <v>0.14799999999999999</v>
      </c>
    </row>
    <row r="158" spans="1:17" hidden="1" outlineLevel="1" collapsed="1" x14ac:dyDescent="0.25">
      <c r="A158" s="197"/>
      <c r="B158" s="197"/>
      <c r="C158" s="197"/>
      <c r="D158" s="278">
        <v>140315483</v>
      </c>
      <c r="E158" s="254"/>
      <c r="F158" s="254"/>
      <c r="G158" s="254"/>
      <c r="H158" s="254"/>
      <c r="I158" s="279">
        <v>4.4999999999999998E-2</v>
      </c>
      <c r="J158" s="254"/>
      <c r="K158" s="254"/>
      <c r="L158" s="280"/>
      <c r="M158" s="254"/>
      <c r="N158" s="254"/>
      <c r="O158" s="280"/>
      <c r="P158" s="254"/>
      <c r="Q158" s="200">
        <v>4.4999999999999998E-2</v>
      </c>
    </row>
    <row r="159" spans="1:17" hidden="1" outlineLevel="1" collapsed="1" x14ac:dyDescent="0.25">
      <c r="A159" s="197"/>
      <c r="B159" s="197"/>
      <c r="C159" s="197"/>
      <c r="D159" s="278">
        <v>140315485</v>
      </c>
      <c r="E159" s="254"/>
      <c r="F159" s="254"/>
      <c r="G159" s="254"/>
      <c r="H159" s="254"/>
      <c r="I159" s="279">
        <v>0.14799999999999999</v>
      </c>
      <c r="J159" s="254"/>
      <c r="K159" s="254"/>
      <c r="L159" s="280"/>
      <c r="M159" s="254"/>
      <c r="N159" s="254"/>
      <c r="O159" s="280"/>
      <c r="P159" s="254"/>
      <c r="Q159" s="200">
        <v>0.14799999999999999</v>
      </c>
    </row>
    <row r="160" spans="1:17" hidden="1" outlineLevel="1" collapsed="1" x14ac:dyDescent="0.25">
      <c r="A160" s="197"/>
      <c r="B160" s="197"/>
      <c r="C160" s="197"/>
      <c r="D160" s="278">
        <v>140315487</v>
      </c>
      <c r="E160" s="254"/>
      <c r="F160" s="254"/>
      <c r="G160" s="254"/>
      <c r="H160" s="254"/>
      <c r="I160" s="279">
        <v>0.33150000000000002</v>
      </c>
      <c r="J160" s="254"/>
      <c r="K160" s="254"/>
      <c r="L160" s="280"/>
      <c r="M160" s="254"/>
      <c r="N160" s="254"/>
      <c r="O160" s="280"/>
      <c r="P160" s="254"/>
      <c r="Q160" s="200">
        <v>0.33150000000000002</v>
      </c>
    </row>
    <row r="161" spans="1:17" hidden="1" outlineLevel="1" collapsed="1" x14ac:dyDescent="0.25">
      <c r="A161" s="197"/>
      <c r="B161" s="197"/>
      <c r="C161" s="197"/>
      <c r="D161" s="278">
        <v>140315488</v>
      </c>
      <c r="E161" s="254"/>
      <c r="F161" s="254"/>
      <c r="G161" s="254"/>
      <c r="H161" s="254"/>
      <c r="I161" s="279">
        <v>0.14799999999999999</v>
      </c>
      <c r="J161" s="254"/>
      <c r="K161" s="254"/>
      <c r="L161" s="280"/>
      <c r="M161" s="254"/>
      <c r="N161" s="254"/>
      <c r="O161" s="280"/>
      <c r="P161" s="254"/>
      <c r="Q161" s="200">
        <v>0.14799999999999999</v>
      </c>
    </row>
    <row r="162" spans="1:17" hidden="1" outlineLevel="1" collapsed="1" x14ac:dyDescent="0.25">
      <c r="A162" s="197"/>
      <c r="B162" s="197"/>
      <c r="C162" s="197"/>
      <c r="D162" s="278">
        <v>140315489</v>
      </c>
      <c r="E162" s="254"/>
      <c r="F162" s="254"/>
      <c r="G162" s="254"/>
      <c r="H162" s="254"/>
      <c r="I162" s="279">
        <v>0.14799999999999999</v>
      </c>
      <c r="J162" s="254"/>
      <c r="K162" s="254"/>
      <c r="L162" s="280"/>
      <c r="M162" s="254"/>
      <c r="N162" s="254"/>
      <c r="O162" s="280"/>
      <c r="P162" s="254"/>
      <c r="Q162" s="200">
        <v>0.14799999999999999</v>
      </c>
    </row>
    <row r="163" spans="1:17" hidden="1" outlineLevel="1" collapsed="1" x14ac:dyDescent="0.25">
      <c r="A163" s="197"/>
      <c r="B163" s="197"/>
      <c r="C163" s="197"/>
      <c r="D163" s="278">
        <v>140315490</v>
      </c>
      <c r="E163" s="254"/>
      <c r="F163" s="254"/>
      <c r="G163" s="254"/>
      <c r="H163" s="254"/>
      <c r="I163" s="279">
        <v>0.14799999999999999</v>
      </c>
      <c r="J163" s="254"/>
      <c r="K163" s="254"/>
      <c r="L163" s="280"/>
      <c r="M163" s="254"/>
      <c r="N163" s="254"/>
      <c r="O163" s="280"/>
      <c r="P163" s="254"/>
      <c r="Q163" s="200">
        <v>0.14799999999999999</v>
      </c>
    </row>
    <row r="164" spans="1:17" hidden="1" outlineLevel="1" collapsed="1" x14ac:dyDescent="0.25">
      <c r="A164" s="197"/>
      <c r="B164" s="197"/>
      <c r="C164" s="197"/>
      <c r="D164" s="278">
        <v>140315491</v>
      </c>
      <c r="E164" s="254"/>
      <c r="F164" s="254"/>
      <c r="G164" s="254"/>
      <c r="H164" s="254"/>
      <c r="I164" s="279">
        <v>0.14799999999999999</v>
      </c>
      <c r="J164" s="254"/>
      <c r="K164" s="254"/>
      <c r="L164" s="280"/>
      <c r="M164" s="254"/>
      <c r="N164" s="254"/>
      <c r="O164" s="280"/>
      <c r="P164" s="254"/>
      <c r="Q164" s="200">
        <v>0.14799999999999999</v>
      </c>
    </row>
    <row r="165" spans="1:17" hidden="1" outlineLevel="1" collapsed="1" x14ac:dyDescent="0.25">
      <c r="A165" s="197"/>
      <c r="B165" s="197"/>
      <c r="C165" s="197"/>
      <c r="D165" s="278">
        <v>140315492</v>
      </c>
      <c r="E165" s="254"/>
      <c r="F165" s="254"/>
      <c r="G165" s="254"/>
      <c r="H165" s="254"/>
      <c r="I165" s="279">
        <v>0.14799999999999999</v>
      </c>
      <c r="J165" s="254"/>
      <c r="K165" s="254"/>
      <c r="L165" s="280"/>
      <c r="M165" s="254"/>
      <c r="N165" s="254"/>
      <c r="O165" s="280"/>
      <c r="P165" s="254"/>
      <c r="Q165" s="200">
        <v>0.14799999999999999</v>
      </c>
    </row>
    <row r="166" spans="1:17" hidden="1" outlineLevel="1" collapsed="1" x14ac:dyDescent="0.25">
      <c r="A166" s="197"/>
      <c r="B166" s="197"/>
      <c r="C166" s="197"/>
      <c r="D166" s="278">
        <v>140315493</v>
      </c>
      <c r="E166" s="254"/>
      <c r="F166" s="254"/>
      <c r="G166" s="254"/>
      <c r="H166" s="254"/>
      <c r="I166" s="279">
        <v>0.22950000000000001</v>
      </c>
      <c r="J166" s="254"/>
      <c r="K166" s="254"/>
      <c r="L166" s="280"/>
      <c r="M166" s="254"/>
      <c r="N166" s="254"/>
      <c r="O166" s="280"/>
      <c r="P166" s="254"/>
      <c r="Q166" s="200">
        <v>0.22950000000000001</v>
      </c>
    </row>
    <row r="167" spans="1:17" hidden="1" outlineLevel="1" collapsed="1" x14ac:dyDescent="0.25">
      <c r="A167" s="197"/>
      <c r="B167" s="197"/>
      <c r="C167" s="197"/>
      <c r="D167" s="278">
        <v>140315495</v>
      </c>
      <c r="E167" s="254"/>
      <c r="F167" s="254"/>
      <c r="G167" s="254"/>
      <c r="H167" s="254"/>
      <c r="I167" s="279">
        <v>0.14799999999999999</v>
      </c>
      <c r="J167" s="254"/>
      <c r="K167" s="254"/>
      <c r="L167" s="280"/>
      <c r="M167" s="254"/>
      <c r="N167" s="254"/>
      <c r="O167" s="280"/>
      <c r="P167" s="254"/>
      <c r="Q167" s="200">
        <v>0.14799999999999999</v>
      </c>
    </row>
    <row r="168" spans="1:17" hidden="1" outlineLevel="1" collapsed="1" x14ac:dyDescent="0.25">
      <c r="A168" s="197"/>
      <c r="B168" s="197"/>
      <c r="C168" s="197"/>
      <c r="D168" s="278">
        <v>140314788</v>
      </c>
      <c r="E168" s="254"/>
      <c r="F168" s="254"/>
      <c r="G168" s="254"/>
      <c r="H168" s="254"/>
      <c r="I168" s="279">
        <v>0.14799999999999999</v>
      </c>
      <c r="J168" s="254"/>
      <c r="K168" s="254"/>
      <c r="L168" s="280"/>
      <c r="M168" s="254"/>
      <c r="N168" s="254"/>
      <c r="O168" s="280"/>
      <c r="P168" s="254"/>
      <c r="Q168" s="200">
        <v>0.14799999999999999</v>
      </c>
    </row>
    <row r="169" spans="1:17" hidden="1" outlineLevel="1" collapsed="1" x14ac:dyDescent="0.25">
      <c r="A169" s="197"/>
      <c r="B169" s="197"/>
      <c r="C169" s="197"/>
      <c r="D169" s="278">
        <v>140315090</v>
      </c>
      <c r="E169" s="254"/>
      <c r="F169" s="254"/>
      <c r="G169" s="254"/>
      <c r="H169" s="254"/>
      <c r="I169" s="279">
        <v>0.14799999999999999</v>
      </c>
      <c r="J169" s="254"/>
      <c r="K169" s="254"/>
      <c r="L169" s="280"/>
      <c r="M169" s="254"/>
      <c r="N169" s="254"/>
      <c r="O169" s="280"/>
      <c r="P169" s="254"/>
      <c r="Q169" s="200">
        <v>0.14799999999999999</v>
      </c>
    </row>
    <row r="170" spans="1:17" hidden="1" outlineLevel="1" collapsed="1" x14ac:dyDescent="0.25">
      <c r="A170" s="197"/>
      <c r="B170" s="197"/>
      <c r="C170" s="197"/>
      <c r="D170" s="278">
        <v>140315091</v>
      </c>
      <c r="E170" s="254"/>
      <c r="F170" s="254"/>
      <c r="G170" s="254"/>
      <c r="H170" s="254"/>
      <c r="I170" s="279">
        <v>0.45050000000000001</v>
      </c>
      <c r="J170" s="254"/>
      <c r="K170" s="254"/>
      <c r="L170" s="280"/>
      <c r="M170" s="254"/>
      <c r="N170" s="254"/>
      <c r="O170" s="280"/>
      <c r="P170" s="254"/>
      <c r="Q170" s="200">
        <v>0.45050000000000001</v>
      </c>
    </row>
    <row r="171" spans="1:17" hidden="1" outlineLevel="1" collapsed="1" x14ac:dyDescent="0.25">
      <c r="A171" s="197"/>
      <c r="B171" s="197"/>
      <c r="C171" s="197"/>
      <c r="D171" s="278">
        <v>140315092</v>
      </c>
      <c r="E171" s="254"/>
      <c r="F171" s="254"/>
      <c r="G171" s="254"/>
      <c r="H171" s="254"/>
      <c r="I171" s="279">
        <v>4.4999999999999998E-2</v>
      </c>
      <c r="J171" s="254"/>
      <c r="K171" s="254"/>
      <c r="L171" s="280"/>
      <c r="M171" s="254"/>
      <c r="N171" s="254"/>
      <c r="O171" s="280"/>
      <c r="P171" s="254"/>
      <c r="Q171" s="200">
        <v>4.4999999999999998E-2</v>
      </c>
    </row>
    <row r="172" spans="1:17" hidden="1" outlineLevel="1" collapsed="1" x14ac:dyDescent="0.25">
      <c r="A172" s="197"/>
      <c r="B172" s="197"/>
      <c r="C172" s="197"/>
      <c r="D172" s="278">
        <v>140315093</v>
      </c>
      <c r="E172" s="254"/>
      <c r="F172" s="254"/>
      <c r="G172" s="254"/>
      <c r="H172" s="254"/>
      <c r="I172" s="279">
        <v>0.90949999999999998</v>
      </c>
      <c r="J172" s="254"/>
      <c r="K172" s="254"/>
      <c r="L172" s="280"/>
      <c r="M172" s="254"/>
      <c r="N172" s="254"/>
      <c r="O172" s="280"/>
      <c r="P172" s="254"/>
      <c r="Q172" s="200">
        <v>0.90949999999999998</v>
      </c>
    </row>
    <row r="173" spans="1:17" hidden="1" outlineLevel="1" collapsed="1" x14ac:dyDescent="0.25">
      <c r="A173" s="197"/>
      <c r="B173" s="197"/>
      <c r="C173" s="197"/>
      <c r="D173" s="278">
        <v>140315094</v>
      </c>
      <c r="E173" s="254"/>
      <c r="F173" s="254"/>
      <c r="G173" s="254"/>
      <c r="H173" s="254"/>
      <c r="I173" s="279">
        <v>0.14799999999999999</v>
      </c>
      <c r="J173" s="254"/>
      <c r="K173" s="254"/>
      <c r="L173" s="280"/>
      <c r="M173" s="254"/>
      <c r="N173" s="254"/>
      <c r="O173" s="280"/>
      <c r="P173" s="254"/>
      <c r="Q173" s="200">
        <v>0.14799999999999999</v>
      </c>
    </row>
    <row r="174" spans="1:17" hidden="1" outlineLevel="1" collapsed="1" x14ac:dyDescent="0.25">
      <c r="A174" s="197"/>
      <c r="B174" s="197"/>
      <c r="C174" s="197"/>
      <c r="D174" s="278">
        <v>140315095</v>
      </c>
      <c r="E174" s="254"/>
      <c r="F174" s="254"/>
      <c r="G174" s="254"/>
      <c r="H174" s="254"/>
      <c r="I174" s="279">
        <v>0.14799999999999999</v>
      </c>
      <c r="J174" s="254"/>
      <c r="K174" s="254"/>
      <c r="L174" s="280"/>
      <c r="M174" s="254"/>
      <c r="N174" s="254"/>
      <c r="O174" s="280"/>
      <c r="P174" s="254"/>
      <c r="Q174" s="200">
        <v>0.14799999999999999</v>
      </c>
    </row>
    <row r="175" spans="1:17" hidden="1" outlineLevel="1" collapsed="1" x14ac:dyDescent="0.25">
      <c r="A175" s="197"/>
      <c r="B175" s="197"/>
      <c r="C175" s="197"/>
      <c r="D175" s="278">
        <v>140315096</v>
      </c>
      <c r="E175" s="254"/>
      <c r="F175" s="254"/>
      <c r="G175" s="254"/>
      <c r="H175" s="254"/>
      <c r="I175" s="279">
        <v>0.52700000000000002</v>
      </c>
      <c r="J175" s="254"/>
      <c r="K175" s="254"/>
      <c r="L175" s="280"/>
      <c r="M175" s="254"/>
      <c r="N175" s="254"/>
      <c r="O175" s="280"/>
      <c r="P175" s="254"/>
      <c r="Q175" s="200">
        <v>0.52700000000000002</v>
      </c>
    </row>
    <row r="176" spans="1:17" hidden="1" outlineLevel="1" collapsed="1" x14ac:dyDescent="0.25">
      <c r="A176" s="197"/>
      <c r="B176" s="197"/>
      <c r="C176" s="197"/>
      <c r="D176" s="278">
        <v>140315098</v>
      </c>
      <c r="E176" s="254"/>
      <c r="F176" s="254"/>
      <c r="G176" s="254"/>
      <c r="H176" s="254"/>
      <c r="I176" s="279">
        <v>0.14799999999999999</v>
      </c>
      <c r="J176" s="254"/>
      <c r="K176" s="254"/>
      <c r="L176" s="280"/>
      <c r="M176" s="254"/>
      <c r="N176" s="254"/>
      <c r="O176" s="280"/>
      <c r="P176" s="254"/>
      <c r="Q176" s="200">
        <v>0.14799999999999999</v>
      </c>
    </row>
    <row r="177" spans="1:17" hidden="1" outlineLevel="1" collapsed="1" x14ac:dyDescent="0.25">
      <c r="A177" s="197"/>
      <c r="B177" s="197"/>
      <c r="C177" s="197"/>
      <c r="D177" s="278">
        <v>140315099</v>
      </c>
      <c r="E177" s="254"/>
      <c r="F177" s="254"/>
      <c r="G177" s="254"/>
      <c r="H177" s="254"/>
      <c r="I177" s="279">
        <v>0.14799999999999999</v>
      </c>
      <c r="J177" s="254"/>
      <c r="K177" s="254"/>
      <c r="L177" s="280"/>
      <c r="M177" s="254"/>
      <c r="N177" s="254"/>
      <c r="O177" s="280"/>
      <c r="P177" s="254"/>
      <c r="Q177" s="200">
        <v>0.14799999999999999</v>
      </c>
    </row>
    <row r="178" spans="1:17" hidden="1" outlineLevel="1" collapsed="1" x14ac:dyDescent="0.25">
      <c r="A178" s="197"/>
      <c r="B178" s="197"/>
      <c r="C178" s="197"/>
      <c r="D178" s="278">
        <v>140315100</v>
      </c>
      <c r="E178" s="254"/>
      <c r="F178" s="254"/>
      <c r="G178" s="254"/>
      <c r="H178" s="254"/>
      <c r="I178" s="279">
        <v>0.14799999999999999</v>
      </c>
      <c r="J178" s="254"/>
      <c r="K178" s="254"/>
      <c r="L178" s="280"/>
      <c r="M178" s="254"/>
      <c r="N178" s="254"/>
      <c r="O178" s="280"/>
      <c r="P178" s="254"/>
      <c r="Q178" s="200">
        <v>0.14799999999999999</v>
      </c>
    </row>
    <row r="179" spans="1:17" hidden="1" outlineLevel="1" collapsed="1" x14ac:dyDescent="0.25">
      <c r="A179" s="197"/>
      <c r="B179" s="197"/>
      <c r="C179" s="197"/>
      <c r="D179" s="278">
        <v>140315101</v>
      </c>
      <c r="E179" s="254"/>
      <c r="F179" s="254"/>
      <c r="G179" s="254"/>
      <c r="H179" s="254"/>
      <c r="I179" s="279">
        <v>4.4999999999999998E-2</v>
      </c>
      <c r="J179" s="254"/>
      <c r="K179" s="254"/>
      <c r="L179" s="280"/>
      <c r="M179" s="254"/>
      <c r="N179" s="254"/>
      <c r="O179" s="280"/>
      <c r="P179" s="254"/>
      <c r="Q179" s="200">
        <v>4.4999999999999998E-2</v>
      </c>
    </row>
    <row r="180" spans="1:17" hidden="1" outlineLevel="1" collapsed="1" x14ac:dyDescent="0.25">
      <c r="A180" s="197"/>
      <c r="B180" s="197"/>
      <c r="C180" s="197"/>
      <c r="D180" s="278">
        <v>140315102</v>
      </c>
      <c r="E180" s="254"/>
      <c r="F180" s="254"/>
      <c r="G180" s="254"/>
      <c r="H180" s="254"/>
      <c r="I180" s="279">
        <v>0.14799999999999999</v>
      </c>
      <c r="J180" s="254"/>
      <c r="K180" s="254"/>
      <c r="L180" s="280"/>
      <c r="M180" s="254"/>
      <c r="N180" s="254"/>
      <c r="O180" s="280"/>
      <c r="P180" s="254"/>
      <c r="Q180" s="200">
        <v>0.14799999999999999</v>
      </c>
    </row>
    <row r="181" spans="1:17" hidden="1" outlineLevel="1" collapsed="1" x14ac:dyDescent="0.25">
      <c r="A181" s="197"/>
      <c r="B181" s="197"/>
      <c r="C181" s="197"/>
      <c r="D181" s="278">
        <v>140315103</v>
      </c>
      <c r="E181" s="254"/>
      <c r="F181" s="254"/>
      <c r="G181" s="254"/>
      <c r="H181" s="254"/>
      <c r="I181" s="279">
        <v>0.26350000000000001</v>
      </c>
      <c r="J181" s="254"/>
      <c r="K181" s="254"/>
      <c r="L181" s="280"/>
      <c r="M181" s="254"/>
      <c r="N181" s="254"/>
      <c r="O181" s="280"/>
      <c r="P181" s="254"/>
      <c r="Q181" s="200">
        <v>0.26350000000000001</v>
      </c>
    </row>
    <row r="182" spans="1:17" hidden="1" outlineLevel="1" collapsed="1" x14ac:dyDescent="0.25">
      <c r="A182" s="197"/>
      <c r="B182" s="197"/>
      <c r="C182" s="197"/>
      <c r="D182" s="278">
        <v>140315104</v>
      </c>
      <c r="E182" s="254"/>
      <c r="F182" s="254"/>
      <c r="G182" s="254"/>
      <c r="H182" s="254"/>
      <c r="I182" s="279">
        <v>0.14799999999999999</v>
      </c>
      <c r="J182" s="254"/>
      <c r="K182" s="254"/>
      <c r="L182" s="280"/>
      <c r="M182" s="254"/>
      <c r="N182" s="254"/>
      <c r="O182" s="280"/>
      <c r="P182" s="254"/>
      <c r="Q182" s="200">
        <v>0.14799999999999999</v>
      </c>
    </row>
    <row r="183" spans="1:17" hidden="1" outlineLevel="1" collapsed="1" x14ac:dyDescent="0.25">
      <c r="A183" s="197"/>
      <c r="B183" s="197"/>
      <c r="C183" s="197"/>
      <c r="D183" s="278">
        <v>140315105</v>
      </c>
      <c r="E183" s="254"/>
      <c r="F183" s="254"/>
      <c r="G183" s="254"/>
      <c r="H183" s="254"/>
      <c r="I183" s="279">
        <v>4.4999999999999998E-2</v>
      </c>
      <c r="J183" s="254"/>
      <c r="K183" s="254"/>
      <c r="L183" s="280"/>
      <c r="M183" s="254"/>
      <c r="N183" s="254"/>
      <c r="O183" s="280"/>
      <c r="P183" s="254"/>
      <c r="Q183" s="200">
        <v>4.4999999999999998E-2</v>
      </c>
    </row>
    <row r="184" spans="1:17" hidden="1" outlineLevel="1" collapsed="1" x14ac:dyDescent="0.25">
      <c r="A184" s="197"/>
      <c r="B184" s="197"/>
      <c r="C184" s="197"/>
      <c r="D184" s="278">
        <v>140315106</v>
      </c>
      <c r="E184" s="254"/>
      <c r="F184" s="254"/>
      <c r="G184" s="254"/>
      <c r="H184" s="254"/>
      <c r="I184" s="279">
        <v>0.14799999999999999</v>
      </c>
      <c r="J184" s="254"/>
      <c r="K184" s="254"/>
      <c r="L184" s="280"/>
      <c r="M184" s="254"/>
      <c r="N184" s="254"/>
      <c r="O184" s="280"/>
      <c r="P184" s="254"/>
      <c r="Q184" s="200">
        <v>0.14799999999999999</v>
      </c>
    </row>
    <row r="185" spans="1:17" hidden="1" outlineLevel="1" collapsed="1" x14ac:dyDescent="0.25">
      <c r="A185" s="197"/>
      <c r="B185" s="197"/>
      <c r="C185" s="197"/>
      <c r="D185" s="278">
        <v>140315107</v>
      </c>
      <c r="E185" s="254"/>
      <c r="F185" s="254"/>
      <c r="G185" s="254"/>
      <c r="H185" s="254"/>
      <c r="I185" s="279">
        <v>0.14799999999999999</v>
      </c>
      <c r="J185" s="254"/>
      <c r="K185" s="254"/>
      <c r="L185" s="280"/>
      <c r="M185" s="254"/>
      <c r="N185" s="254"/>
      <c r="O185" s="280"/>
      <c r="P185" s="254"/>
      <c r="Q185" s="200">
        <v>0.14799999999999999</v>
      </c>
    </row>
    <row r="186" spans="1:17" hidden="1" outlineLevel="1" collapsed="1" x14ac:dyDescent="0.25">
      <c r="A186" s="197"/>
      <c r="B186" s="197"/>
      <c r="C186" s="197"/>
      <c r="D186" s="278">
        <v>140315108</v>
      </c>
      <c r="E186" s="254"/>
      <c r="F186" s="254"/>
      <c r="G186" s="254"/>
      <c r="H186" s="254"/>
      <c r="I186" s="279">
        <v>4.4999999999999998E-2</v>
      </c>
      <c r="J186" s="254"/>
      <c r="K186" s="254"/>
      <c r="L186" s="280"/>
      <c r="M186" s="254"/>
      <c r="N186" s="254"/>
      <c r="O186" s="280"/>
      <c r="P186" s="254"/>
      <c r="Q186" s="200">
        <v>4.4999999999999998E-2</v>
      </c>
    </row>
    <row r="187" spans="1:17" hidden="1" outlineLevel="1" collapsed="1" x14ac:dyDescent="0.25">
      <c r="A187" s="197"/>
      <c r="B187" s="197"/>
      <c r="C187" s="197"/>
      <c r="D187" s="278">
        <v>140315109</v>
      </c>
      <c r="E187" s="254"/>
      <c r="F187" s="254"/>
      <c r="G187" s="254"/>
      <c r="H187" s="254"/>
      <c r="I187" s="279">
        <v>0.14799999999999999</v>
      </c>
      <c r="J187" s="254"/>
      <c r="K187" s="254"/>
      <c r="L187" s="280"/>
      <c r="M187" s="254"/>
      <c r="N187" s="254"/>
      <c r="O187" s="280"/>
      <c r="P187" s="254"/>
      <c r="Q187" s="200">
        <v>0.14799999999999999</v>
      </c>
    </row>
    <row r="188" spans="1:17" hidden="1" outlineLevel="1" collapsed="1" x14ac:dyDescent="0.25">
      <c r="A188" s="197"/>
      <c r="B188" s="197"/>
      <c r="C188" s="197"/>
      <c r="D188" s="278">
        <v>140315110</v>
      </c>
      <c r="E188" s="254"/>
      <c r="F188" s="254"/>
      <c r="G188" s="254"/>
      <c r="H188" s="254"/>
      <c r="I188" s="279">
        <v>4.4999999999999998E-2</v>
      </c>
      <c r="J188" s="254"/>
      <c r="K188" s="254"/>
      <c r="L188" s="280"/>
      <c r="M188" s="254"/>
      <c r="N188" s="254"/>
      <c r="O188" s="280"/>
      <c r="P188" s="254"/>
      <c r="Q188" s="200">
        <v>4.4999999999999998E-2</v>
      </c>
    </row>
    <row r="189" spans="1:17" hidden="1" outlineLevel="1" collapsed="1" x14ac:dyDescent="0.25">
      <c r="A189" s="197"/>
      <c r="B189" s="197"/>
      <c r="C189" s="197"/>
      <c r="D189" s="278">
        <v>140315111</v>
      </c>
      <c r="E189" s="254"/>
      <c r="F189" s="254"/>
      <c r="G189" s="254"/>
      <c r="H189" s="254"/>
      <c r="I189" s="279">
        <v>4.4999999999999998E-2</v>
      </c>
      <c r="J189" s="254"/>
      <c r="K189" s="254"/>
      <c r="L189" s="280"/>
      <c r="M189" s="254"/>
      <c r="N189" s="254"/>
      <c r="O189" s="280"/>
      <c r="P189" s="254"/>
      <c r="Q189" s="200">
        <v>4.4999999999999998E-2</v>
      </c>
    </row>
    <row r="190" spans="1:17" hidden="1" outlineLevel="1" collapsed="1" x14ac:dyDescent="0.25">
      <c r="A190" s="197"/>
      <c r="B190" s="197"/>
      <c r="C190" s="197"/>
      <c r="D190" s="278">
        <v>140315112</v>
      </c>
      <c r="E190" s="254"/>
      <c r="F190" s="254"/>
      <c r="G190" s="254"/>
      <c r="H190" s="254"/>
      <c r="I190" s="279">
        <v>4.4999999999999998E-2</v>
      </c>
      <c r="J190" s="254"/>
      <c r="K190" s="254"/>
      <c r="L190" s="280"/>
      <c r="M190" s="254"/>
      <c r="N190" s="254"/>
      <c r="O190" s="280"/>
      <c r="P190" s="254"/>
      <c r="Q190" s="200">
        <v>4.4999999999999998E-2</v>
      </c>
    </row>
    <row r="191" spans="1:17" hidden="1" outlineLevel="1" collapsed="1" x14ac:dyDescent="0.25">
      <c r="A191" s="197"/>
      <c r="B191" s="197"/>
      <c r="C191" s="197"/>
      <c r="D191" s="278">
        <v>140315113</v>
      </c>
      <c r="E191" s="254"/>
      <c r="F191" s="254"/>
      <c r="G191" s="254"/>
      <c r="H191" s="254"/>
      <c r="I191" s="279">
        <v>0.14799999999999999</v>
      </c>
      <c r="J191" s="254"/>
      <c r="K191" s="254"/>
      <c r="L191" s="280"/>
      <c r="M191" s="254"/>
      <c r="N191" s="254"/>
      <c r="O191" s="280"/>
      <c r="P191" s="254"/>
      <c r="Q191" s="200">
        <v>0.14799999999999999</v>
      </c>
    </row>
    <row r="192" spans="1:17" hidden="1" outlineLevel="1" collapsed="1" x14ac:dyDescent="0.25">
      <c r="A192" s="197"/>
      <c r="B192" s="197"/>
      <c r="C192" s="197"/>
      <c r="D192" s="278">
        <v>140315114</v>
      </c>
      <c r="E192" s="254"/>
      <c r="F192" s="254"/>
      <c r="G192" s="254"/>
      <c r="H192" s="254"/>
      <c r="I192" s="279">
        <v>0.14799999999999999</v>
      </c>
      <c r="J192" s="254"/>
      <c r="K192" s="254"/>
      <c r="L192" s="280"/>
      <c r="M192" s="254"/>
      <c r="N192" s="254"/>
      <c r="O192" s="280"/>
      <c r="P192" s="254"/>
      <c r="Q192" s="200">
        <v>0.14799999999999999</v>
      </c>
    </row>
    <row r="193" spans="1:17" hidden="1" outlineLevel="1" collapsed="1" x14ac:dyDescent="0.25">
      <c r="A193" s="197"/>
      <c r="B193" s="197"/>
      <c r="C193" s="197"/>
      <c r="D193" s="278">
        <v>140315115</v>
      </c>
      <c r="E193" s="254"/>
      <c r="F193" s="254"/>
      <c r="G193" s="254"/>
      <c r="H193" s="254"/>
      <c r="I193" s="279">
        <v>4.4999999999999998E-2</v>
      </c>
      <c r="J193" s="254"/>
      <c r="K193" s="254"/>
      <c r="L193" s="280"/>
      <c r="M193" s="254"/>
      <c r="N193" s="254"/>
      <c r="O193" s="280"/>
      <c r="P193" s="254"/>
      <c r="Q193" s="200">
        <v>4.4999999999999998E-2</v>
      </c>
    </row>
    <row r="194" spans="1:17" hidden="1" outlineLevel="1" collapsed="1" x14ac:dyDescent="0.25">
      <c r="A194" s="197"/>
      <c r="B194" s="197"/>
      <c r="C194" s="197"/>
      <c r="D194" s="278">
        <v>140315116</v>
      </c>
      <c r="E194" s="254"/>
      <c r="F194" s="254"/>
      <c r="G194" s="254"/>
      <c r="H194" s="254"/>
      <c r="I194" s="279">
        <v>0.14799999999999999</v>
      </c>
      <c r="J194" s="254"/>
      <c r="K194" s="254"/>
      <c r="L194" s="280"/>
      <c r="M194" s="254"/>
      <c r="N194" s="254"/>
      <c r="O194" s="280"/>
      <c r="P194" s="254"/>
      <c r="Q194" s="200">
        <v>0.14799999999999999</v>
      </c>
    </row>
    <row r="195" spans="1:17" hidden="1" outlineLevel="1" collapsed="1" x14ac:dyDescent="0.25">
      <c r="A195" s="197"/>
      <c r="B195" s="197"/>
      <c r="C195" s="197"/>
      <c r="D195" s="278">
        <v>140315117</v>
      </c>
      <c r="E195" s="254"/>
      <c r="F195" s="254"/>
      <c r="G195" s="254"/>
      <c r="H195" s="254"/>
      <c r="I195" s="279">
        <v>0.14799999999999999</v>
      </c>
      <c r="J195" s="254"/>
      <c r="K195" s="254"/>
      <c r="L195" s="280"/>
      <c r="M195" s="254"/>
      <c r="N195" s="254"/>
      <c r="O195" s="280"/>
      <c r="P195" s="254"/>
      <c r="Q195" s="200">
        <v>0.14799999999999999</v>
      </c>
    </row>
    <row r="196" spans="1:17" hidden="1" outlineLevel="1" collapsed="1" x14ac:dyDescent="0.25">
      <c r="A196" s="197"/>
      <c r="B196" s="197"/>
      <c r="C196" s="197"/>
      <c r="D196" s="278">
        <v>140315118</v>
      </c>
      <c r="E196" s="254"/>
      <c r="F196" s="254"/>
      <c r="G196" s="254"/>
      <c r="H196" s="254"/>
      <c r="I196" s="279">
        <v>0.14799999999999999</v>
      </c>
      <c r="J196" s="254"/>
      <c r="K196" s="254"/>
      <c r="L196" s="280"/>
      <c r="M196" s="254"/>
      <c r="N196" s="254"/>
      <c r="O196" s="280"/>
      <c r="P196" s="254"/>
      <c r="Q196" s="200">
        <v>0.14799999999999999</v>
      </c>
    </row>
    <row r="197" spans="1:17" hidden="1" outlineLevel="1" collapsed="1" x14ac:dyDescent="0.25">
      <c r="A197" s="197"/>
      <c r="B197" s="197"/>
      <c r="C197" s="197"/>
      <c r="D197" s="278">
        <v>140315119</v>
      </c>
      <c r="E197" s="254"/>
      <c r="F197" s="254"/>
      <c r="G197" s="254"/>
      <c r="H197" s="254"/>
      <c r="I197" s="279">
        <v>0.14799999999999999</v>
      </c>
      <c r="J197" s="254"/>
      <c r="K197" s="254"/>
      <c r="L197" s="280"/>
      <c r="M197" s="254"/>
      <c r="N197" s="254"/>
      <c r="O197" s="280"/>
      <c r="P197" s="254"/>
      <c r="Q197" s="200">
        <v>0.14799999999999999</v>
      </c>
    </row>
    <row r="198" spans="1:17" hidden="1" outlineLevel="1" collapsed="1" x14ac:dyDescent="0.25">
      <c r="A198" s="197"/>
      <c r="B198" s="197"/>
      <c r="C198" s="197"/>
      <c r="D198" s="278">
        <v>140315120</v>
      </c>
      <c r="E198" s="254"/>
      <c r="F198" s="254"/>
      <c r="G198" s="254"/>
      <c r="H198" s="254"/>
      <c r="I198" s="279">
        <v>0.14799999999999999</v>
      </c>
      <c r="J198" s="254"/>
      <c r="K198" s="254"/>
      <c r="L198" s="280"/>
      <c r="M198" s="254"/>
      <c r="N198" s="254"/>
      <c r="O198" s="280"/>
      <c r="P198" s="254"/>
      <c r="Q198" s="200">
        <v>0.14799999999999999</v>
      </c>
    </row>
    <row r="199" spans="1:17" hidden="1" outlineLevel="1" collapsed="1" x14ac:dyDescent="0.25">
      <c r="A199" s="197"/>
      <c r="B199" s="197"/>
      <c r="C199" s="197"/>
      <c r="D199" s="278">
        <v>140315121</v>
      </c>
      <c r="E199" s="254"/>
      <c r="F199" s="254"/>
      <c r="G199" s="254"/>
      <c r="H199" s="254"/>
      <c r="I199" s="279">
        <v>0.14799999999999999</v>
      </c>
      <c r="J199" s="254"/>
      <c r="K199" s="254"/>
      <c r="L199" s="280"/>
      <c r="M199" s="254"/>
      <c r="N199" s="254"/>
      <c r="O199" s="280"/>
      <c r="P199" s="254"/>
      <c r="Q199" s="200">
        <v>0.14799999999999999</v>
      </c>
    </row>
    <row r="200" spans="1:17" hidden="1" outlineLevel="1" collapsed="1" x14ac:dyDescent="0.25">
      <c r="A200" s="197"/>
      <c r="B200" s="197"/>
      <c r="C200" s="197"/>
      <c r="D200" s="278">
        <v>140315122</v>
      </c>
      <c r="E200" s="254"/>
      <c r="F200" s="254"/>
      <c r="G200" s="254"/>
      <c r="H200" s="254"/>
      <c r="I200" s="279">
        <v>4.4999999999999998E-2</v>
      </c>
      <c r="J200" s="254"/>
      <c r="K200" s="254"/>
      <c r="L200" s="280"/>
      <c r="M200" s="254"/>
      <c r="N200" s="254"/>
      <c r="O200" s="280"/>
      <c r="P200" s="254"/>
      <c r="Q200" s="200">
        <v>4.4999999999999998E-2</v>
      </c>
    </row>
    <row r="201" spans="1:17" hidden="1" outlineLevel="1" collapsed="1" x14ac:dyDescent="0.25">
      <c r="A201" s="197"/>
      <c r="B201" s="197"/>
      <c r="C201" s="197"/>
      <c r="D201" s="278">
        <v>140315123</v>
      </c>
      <c r="E201" s="254"/>
      <c r="F201" s="254"/>
      <c r="G201" s="254"/>
      <c r="H201" s="254"/>
      <c r="I201" s="279">
        <v>0.14799999999999999</v>
      </c>
      <c r="J201" s="254"/>
      <c r="K201" s="254"/>
      <c r="L201" s="280"/>
      <c r="M201" s="254"/>
      <c r="N201" s="254"/>
      <c r="O201" s="280"/>
      <c r="P201" s="254"/>
      <c r="Q201" s="200">
        <v>0.14799999999999999</v>
      </c>
    </row>
    <row r="202" spans="1:17" hidden="1" outlineLevel="1" collapsed="1" x14ac:dyDescent="0.25">
      <c r="A202" s="197"/>
      <c r="B202" s="197"/>
      <c r="C202" s="197"/>
      <c r="D202" s="278">
        <v>140315124</v>
      </c>
      <c r="E202" s="254"/>
      <c r="F202" s="254"/>
      <c r="G202" s="254"/>
      <c r="H202" s="254"/>
      <c r="I202" s="279">
        <v>0.14799999999999999</v>
      </c>
      <c r="J202" s="254"/>
      <c r="K202" s="254"/>
      <c r="L202" s="280"/>
      <c r="M202" s="254"/>
      <c r="N202" s="254"/>
      <c r="O202" s="280"/>
      <c r="P202" s="254"/>
      <c r="Q202" s="200">
        <v>0.14799999999999999</v>
      </c>
    </row>
    <row r="203" spans="1:17" hidden="1" outlineLevel="1" collapsed="1" x14ac:dyDescent="0.25">
      <c r="A203" s="197"/>
      <c r="B203" s="197"/>
      <c r="C203" s="197"/>
      <c r="D203" s="278">
        <v>140315125</v>
      </c>
      <c r="E203" s="254"/>
      <c r="F203" s="254"/>
      <c r="G203" s="254"/>
      <c r="H203" s="254"/>
      <c r="I203" s="279">
        <v>4.4999999999999998E-2</v>
      </c>
      <c r="J203" s="254"/>
      <c r="K203" s="254"/>
      <c r="L203" s="280"/>
      <c r="M203" s="254"/>
      <c r="N203" s="254"/>
      <c r="O203" s="280"/>
      <c r="P203" s="254"/>
      <c r="Q203" s="200">
        <v>4.4999999999999998E-2</v>
      </c>
    </row>
    <row r="204" spans="1:17" hidden="1" outlineLevel="1" collapsed="1" x14ac:dyDescent="0.25">
      <c r="A204" s="197"/>
      <c r="B204" s="197"/>
      <c r="C204" s="197"/>
      <c r="D204" s="278">
        <v>140315126</v>
      </c>
      <c r="E204" s="254"/>
      <c r="F204" s="254"/>
      <c r="G204" s="254"/>
      <c r="H204" s="254"/>
      <c r="I204" s="279">
        <v>0.30599999999999999</v>
      </c>
      <c r="J204" s="254"/>
      <c r="K204" s="254"/>
      <c r="L204" s="280"/>
      <c r="M204" s="254"/>
      <c r="N204" s="254"/>
      <c r="O204" s="280"/>
      <c r="P204" s="254"/>
      <c r="Q204" s="200">
        <v>0.30599999999999999</v>
      </c>
    </row>
    <row r="205" spans="1:17" hidden="1" outlineLevel="1" collapsed="1" x14ac:dyDescent="0.25">
      <c r="A205" s="197"/>
      <c r="B205" s="197"/>
      <c r="C205" s="197"/>
      <c r="D205" s="278">
        <v>140315127</v>
      </c>
      <c r="E205" s="254"/>
      <c r="F205" s="254"/>
      <c r="G205" s="254"/>
      <c r="H205" s="254"/>
      <c r="I205" s="279">
        <v>4.4999999999999998E-2</v>
      </c>
      <c r="J205" s="254"/>
      <c r="K205" s="254"/>
      <c r="L205" s="280"/>
      <c r="M205" s="254"/>
      <c r="N205" s="254"/>
      <c r="O205" s="280"/>
      <c r="P205" s="254"/>
      <c r="Q205" s="200">
        <v>4.4999999999999998E-2</v>
      </c>
    </row>
    <row r="206" spans="1:17" hidden="1" outlineLevel="1" collapsed="1" x14ac:dyDescent="0.25">
      <c r="A206" s="197"/>
      <c r="B206" s="197"/>
      <c r="C206" s="197"/>
      <c r="D206" s="278">
        <v>140315128</v>
      </c>
      <c r="E206" s="254"/>
      <c r="F206" s="254"/>
      <c r="G206" s="254"/>
      <c r="H206" s="254"/>
      <c r="I206" s="279">
        <v>0.22950000000000001</v>
      </c>
      <c r="J206" s="254"/>
      <c r="K206" s="254"/>
      <c r="L206" s="280"/>
      <c r="M206" s="254"/>
      <c r="N206" s="254"/>
      <c r="O206" s="280"/>
      <c r="P206" s="254"/>
      <c r="Q206" s="200">
        <v>0.22950000000000001</v>
      </c>
    </row>
    <row r="207" spans="1:17" hidden="1" outlineLevel="1" collapsed="1" x14ac:dyDescent="0.25">
      <c r="A207" s="197"/>
      <c r="B207" s="197"/>
      <c r="C207" s="197"/>
      <c r="D207" s="278">
        <v>140315129</v>
      </c>
      <c r="E207" s="254"/>
      <c r="F207" s="254"/>
      <c r="G207" s="254"/>
      <c r="H207" s="254"/>
      <c r="I207" s="279">
        <v>0.14799999999999999</v>
      </c>
      <c r="J207" s="254"/>
      <c r="K207" s="254"/>
      <c r="L207" s="280"/>
      <c r="M207" s="254"/>
      <c r="N207" s="254"/>
      <c r="O207" s="280"/>
      <c r="P207" s="254"/>
      <c r="Q207" s="200">
        <v>0.14799999999999999</v>
      </c>
    </row>
    <row r="208" spans="1:17" hidden="1" outlineLevel="1" collapsed="1" x14ac:dyDescent="0.25">
      <c r="A208" s="197"/>
      <c r="B208" s="197"/>
      <c r="C208" s="197"/>
      <c r="D208" s="278">
        <v>140315130</v>
      </c>
      <c r="E208" s="254"/>
      <c r="F208" s="254"/>
      <c r="G208" s="254"/>
      <c r="H208" s="254"/>
      <c r="I208" s="279">
        <v>4.4999999999999998E-2</v>
      </c>
      <c r="J208" s="254"/>
      <c r="K208" s="254"/>
      <c r="L208" s="280"/>
      <c r="M208" s="254"/>
      <c r="N208" s="254"/>
      <c r="O208" s="280"/>
      <c r="P208" s="254"/>
      <c r="Q208" s="200">
        <v>4.4999999999999998E-2</v>
      </c>
    </row>
    <row r="209" spans="1:17" hidden="1" outlineLevel="1" collapsed="1" x14ac:dyDescent="0.25">
      <c r="A209" s="197"/>
      <c r="B209" s="197"/>
      <c r="C209" s="197"/>
      <c r="D209" s="278">
        <v>140315131</v>
      </c>
      <c r="E209" s="254"/>
      <c r="F209" s="254"/>
      <c r="G209" s="254"/>
      <c r="H209" s="254"/>
      <c r="I209" s="279">
        <v>0.14799999999999999</v>
      </c>
      <c r="J209" s="254"/>
      <c r="K209" s="254"/>
      <c r="L209" s="280"/>
      <c r="M209" s="254"/>
      <c r="N209" s="254"/>
      <c r="O209" s="280"/>
      <c r="P209" s="254"/>
      <c r="Q209" s="200">
        <v>0.14799999999999999</v>
      </c>
    </row>
    <row r="210" spans="1:17" hidden="1" outlineLevel="1" collapsed="1" x14ac:dyDescent="0.25">
      <c r="A210" s="197"/>
      <c r="B210" s="197"/>
      <c r="C210" s="197"/>
      <c r="D210" s="278">
        <v>140315132</v>
      </c>
      <c r="E210" s="254"/>
      <c r="F210" s="254"/>
      <c r="G210" s="254"/>
      <c r="H210" s="254"/>
      <c r="I210" s="279">
        <v>0.14799999999999999</v>
      </c>
      <c r="J210" s="254"/>
      <c r="K210" s="254"/>
      <c r="L210" s="280"/>
      <c r="M210" s="254"/>
      <c r="N210" s="254"/>
      <c r="O210" s="280"/>
      <c r="P210" s="254"/>
      <c r="Q210" s="200">
        <v>0.14799999999999999</v>
      </c>
    </row>
    <row r="211" spans="1:17" hidden="1" outlineLevel="1" collapsed="1" x14ac:dyDescent="0.25">
      <c r="A211" s="197"/>
      <c r="B211" s="197"/>
      <c r="C211" s="197"/>
      <c r="D211" s="278">
        <v>140315133</v>
      </c>
      <c r="E211" s="254"/>
      <c r="F211" s="254"/>
      <c r="G211" s="254"/>
      <c r="H211" s="254"/>
      <c r="I211" s="279">
        <v>4.4999999999999998E-2</v>
      </c>
      <c r="J211" s="254"/>
      <c r="K211" s="254"/>
      <c r="L211" s="280"/>
      <c r="M211" s="254"/>
      <c r="N211" s="254"/>
      <c r="O211" s="280"/>
      <c r="P211" s="254"/>
      <c r="Q211" s="200">
        <v>4.4999999999999998E-2</v>
      </c>
    </row>
    <row r="212" spans="1:17" hidden="1" outlineLevel="1" collapsed="1" x14ac:dyDescent="0.25">
      <c r="A212" s="197"/>
      <c r="B212" s="197"/>
      <c r="C212" s="197"/>
      <c r="D212" s="278">
        <v>140315135</v>
      </c>
      <c r="E212" s="254"/>
      <c r="F212" s="254"/>
      <c r="G212" s="254"/>
      <c r="H212" s="254"/>
      <c r="I212" s="279">
        <v>0.14799999999999999</v>
      </c>
      <c r="J212" s="254"/>
      <c r="K212" s="254"/>
      <c r="L212" s="280"/>
      <c r="M212" s="254"/>
      <c r="N212" s="254"/>
      <c r="O212" s="280"/>
      <c r="P212" s="254"/>
      <c r="Q212" s="200">
        <v>0.14799999999999999</v>
      </c>
    </row>
    <row r="213" spans="1:17" hidden="1" outlineLevel="1" collapsed="1" x14ac:dyDescent="0.25">
      <c r="A213" s="197"/>
      <c r="B213" s="197"/>
      <c r="C213" s="197"/>
      <c r="D213" s="278">
        <v>140315136</v>
      </c>
      <c r="E213" s="254"/>
      <c r="F213" s="254"/>
      <c r="G213" s="254"/>
      <c r="H213" s="254"/>
      <c r="I213" s="279">
        <v>4.4999999999999998E-2</v>
      </c>
      <c r="J213" s="254"/>
      <c r="K213" s="254"/>
      <c r="L213" s="280"/>
      <c r="M213" s="254"/>
      <c r="N213" s="254"/>
      <c r="O213" s="280"/>
      <c r="P213" s="254"/>
      <c r="Q213" s="200">
        <v>4.4999999999999998E-2</v>
      </c>
    </row>
    <row r="214" spans="1:17" hidden="1" outlineLevel="1" collapsed="1" x14ac:dyDescent="0.25">
      <c r="A214" s="197"/>
      <c r="B214" s="197"/>
      <c r="C214" s="197"/>
      <c r="D214" s="278">
        <v>140315137</v>
      </c>
      <c r="E214" s="254"/>
      <c r="F214" s="254"/>
      <c r="G214" s="254"/>
      <c r="H214" s="254"/>
      <c r="I214" s="279">
        <v>4.4999999999999998E-2</v>
      </c>
      <c r="J214" s="254"/>
      <c r="K214" s="254"/>
      <c r="L214" s="280"/>
      <c r="M214" s="254"/>
      <c r="N214" s="254"/>
      <c r="O214" s="280"/>
      <c r="P214" s="254"/>
      <c r="Q214" s="200">
        <v>4.4999999999999998E-2</v>
      </c>
    </row>
    <row r="215" spans="1:17" hidden="1" outlineLevel="1" collapsed="1" x14ac:dyDescent="0.25">
      <c r="A215" s="197"/>
      <c r="B215" s="197"/>
      <c r="C215" s="197"/>
      <c r="D215" s="278">
        <v>140315138</v>
      </c>
      <c r="E215" s="254"/>
      <c r="F215" s="254"/>
      <c r="G215" s="254"/>
      <c r="H215" s="254"/>
      <c r="I215" s="279">
        <v>4.4999999999999998E-2</v>
      </c>
      <c r="J215" s="254"/>
      <c r="K215" s="254"/>
      <c r="L215" s="280"/>
      <c r="M215" s="254"/>
      <c r="N215" s="254"/>
      <c r="O215" s="280"/>
      <c r="P215" s="254"/>
      <c r="Q215" s="200">
        <v>4.4999999999999998E-2</v>
      </c>
    </row>
    <row r="216" spans="1:17" hidden="1" outlineLevel="1" collapsed="1" x14ac:dyDescent="0.25">
      <c r="A216" s="197"/>
      <c r="B216" s="197"/>
      <c r="C216" s="197"/>
      <c r="D216" s="278">
        <v>140315139</v>
      </c>
      <c r="E216" s="254"/>
      <c r="F216" s="254"/>
      <c r="G216" s="254"/>
      <c r="H216" s="254"/>
      <c r="I216" s="279">
        <v>4.4999999999999998E-2</v>
      </c>
      <c r="J216" s="254"/>
      <c r="K216" s="254"/>
      <c r="L216" s="280"/>
      <c r="M216" s="254"/>
      <c r="N216" s="254"/>
      <c r="O216" s="280"/>
      <c r="P216" s="254"/>
      <c r="Q216" s="200">
        <v>4.4999999999999998E-2</v>
      </c>
    </row>
    <row r="217" spans="1:17" hidden="1" outlineLevel="1" collapsed="1" x14ac:dyDescent="0.25">
      <c r="A217" s="197"/>
      <c r="B217" s="197"/>
      <c r="C217" s="197"/>
      <c r="D217" s="278">
        <v>140315140</v>
      </c>
      <c r="E217" s="254"/>
      <c r="F217" s="254"/>
      <c r="G217" s="254"/>
      <c r="H217" s="254"/>
      <c r="I217" s="279">
        <v>0.14799999999999999</v>
      </c>
      <c r="J217" s="254"/>
      <c r="K217" s="254"/>
      <c r="L217" s="280"/>
      <c r="M217" s="254"/>
      <c r="N217" s="254"/>
      <c r="O217" s="280"/>
      <c r="P217" s="254"/>
      <c r="Q217" s="200">
        <v>0.14799999999999999</v>
      </c>
    </row>
    <row r="218" spans="1:17" hidden="1" outlineLevel="1" collapsed="1" x14ac:dyDescent="0.25">
      <c r="A218" s="197"/>
      <c r="B218" s="197"/>
      <c r="C218" s="197"/>
      <c r="D218" s="278">
        <v>140315141</v>
      </c>
      <c r="E218" s="254"/>
      <c r="F218" s="254"/>
      <c r="G218" s="254"/>
      <c r="H218" s="254"/>
      <c r="I218" s="279">
        <v>0.14799999999999999</v>
      </c>
      <c r="J218" s="254"/>
      <c r="K218" s="254"/>
      <c r="L218" s="280"/>
      <c r="M218" s="254"/>
      <c r="N218" s="254"/>
      <c r="O218" s="280"/>
      <c r="P218" s="254"/>
      <c r="Q218" s="200">
        <v>0.14799999999999999</v>
      </c>
    </row>
    <row r="219" spans="1:17" hidden="1" outlineLevel="1" collapsed="1" x14ac:dyDescent="0.25">
      <c r="A219" s="197"/>
      <c r="B219" s="197"/>
      <c r="C219" s="197"/>
      <c r="D219" s="278">
        <v>140315496</v>
      </c>
      <c r="E219" s="254"/>
      <c r="F219" s="254"/>
      <c r="G219" s="254"/>
      <c r="H219" s="254"/>
      <c r="I219" s="279">
        <v>0.68</v>
      </c>
      <c r="J219" s="254"/>
      <c r="K219" s="254"/>
      <c r="L219" s="280"/>
      <c r="M219" s="254"/>
      <c r="N219" s="254"/>
      <c r="O219" s="280"/>
      <c r="P219" s="254"/>
      <c r="Q219" s="200">
        <v>0.68</v>
      </c>
    </row>
    <row r="220" spans="1:17" hidden="1" outlineLevel="1" collapsed="1" x14ac:dyDescent="0.25">
      <c r="A220" s="197"/>
      <c r="B220" s="197"/>
      <c r="C220" s="197"/>
      <c r="D220" s="278">
        <v>140315497</v>
      </c>
      <c r="E220" s="254"/>
      <c r="F220" s="254"/>
      <c r="G220" s="254"/>
      <c r="H220" s="254"/>
      <c r="I220" s="279">
        <v>0.14799999999999999</v>
      </c>
      <c r="J220" s="254"/>
      <c r="K220" s="254"/>
      <c r="L220" s="280"/>
      <c r="M220" s="254"/>
      <c r="N220" s="254"/>
      <c r="O220" s="280"/>
      <c r="P220" s="254"/>
      <c r="Q220" s="200">
        <v>0.14799999999999999</v>
      </c>
    </row>
    <row r="221" spans="1:17" hidden="1" outlineLevel="1" collapsed="1" x14ac:dyDescent="0.25">
      <c r="A221" s="197"/>
      <c r="B221" s="197"/>
      <c r="C221" s="197"/>
      <c r="D221" s="278">
        <v>140315498</v>
      </c>
      <c r="E221" s="254"/>
      <c r="F221" s="254"/>
      <c r="G221" s="254"/>
      <c r="H221" s="254"/>
      <c r="I221" s="279">
        <v>0.14799999999999999</v>
      </c>
      <c r="J221" s="254"/>
      <c r="K221" s="254"/>
      <c r="L221" s="280"/>
      <c r="M221" s="254"/>
      <c r="N221" s="254"/>
      <c r="O221" s="280"/>
      <c r="P221" s="254"/>
      <c r="Q221" s="200">
        <v>0.14799999999999999</v>
      </c>
    </row>
    <row r="222" spans="1:17" hidden="1" outlineLevel="1" collapsed="1" x14ac:dyDescent="0.25">
      <c r="A222" s="197"/>
      <c r="B222" s="197"/>
      <c r="C222" s="197"/>
      <c r="D222" s="278">
        <v>140315499</v>
      </c>
      <c r="E222" s="254"/>
      <c r="F222" s="254"/>
      <c r="G222" s="254"/>
      <c r="H222" s="254"/>
      <c r="I222" s="279">
        <v>0.14799999999999999</v>
      </c>
      <c r="J222" s="254"/>
      <c r="K222" s="254"/>
      <c r="L222" s="280"/>
      <c r="M222" s="254"/>
      <c r="N222" s="254"/>
      <c r="O222" s="280"/>
      <c r="P222" s="254"/>
      <c r="Q222" s="200">
        <v>0.14799999999999999</v>
      </c>
    </row>
    <row r="223" spans="1:17" hidden="1" outlineLevel="1" collapsed="1" x14ac:dyDescent="0.25">
      <c r="A223" s="197"/>
      <c r="B223" s="197"/>
      <c r="C223" s="197"/>
      <c r="D223" s="278">
        <v>140315500</v>
      </c>
      <c r="E223" s="254"/>
      <c r="F223" s="254"/>
      <c r="G223" s="254"/>
      <c r="H223" s="254"/>
      <c r="I223" s="279">
        <v>0.14799999999999999</v>
      </c>
      <c r="J223" s="254"/>
      <c r="K223" s="254"/>
      <c r="L223" s="280"/>
      <c r="M223" s="254"/>
      <c r="N223" s="254"/>
      <c r="O223" s="280"/>
      <c r="P223" s="254"/>
      <c r="Q223" s="200">
        <v>0.14799999999999999</v>
      </c>
    </row>
    <row r="224" spans="1:17" hidden="1" outlineLevel="1" collapsed="1" x14ac:dyDescent="0.25">
      <c r="A224" s="197"/>
      <c r="B224" s="197"/>
      <c r="C224" s="197"/>
      <c r="D224" s="278">
        <v>140315179</v>
      </c>
      <c r="E224" s="254"/>
      <c r="F224" s="254"/>
      <c r="G224" s="254"/>
      <c r="H224" s="254"/>
      <c r="I224" s="279">
        <v>0.14799999999999999</v>
      </c>
      <c r="J224" s="254"/>
      <c r="K224" s="254"/>
      <c r="L224" s="280"/>
      <c r="M224" s="254"/>
      <c r="N224" s="254"/>
      <c r="O224" s="280"/>
      <c r="P224" s="254"/>
      <c r="Q224" s="200">
        <v>0.14799999999999999</v>
      </c>
    </row>
    <row r="225" spans="1:17" hidden="1" outlineLevel="1" collapsed="1" x14ac:dyDescent="0.25">
      <c r="A225" s="197"/>
      <c r="B225" s="197"/>
      <c r="C225" s="197"/>
      <c r="D225" s="278">
        <v>140315180</v>
      </c>
      <c r="E225" s="254"/>
      <c r="F225" s="254"/>
      <c r="G225" s="254"/>
      <c r="H225" s="254"/>
      <c r="I225" s="279">
        <v>0.14799999999999999</v>
      </c>
      <c r="J225" s="254"/>
      <c r="K225" s="254"/>
      <c r="L225" s="280"/>
      <c r="M225" s="254"/>
      <c r="N225" s="254"/>
      <c r="O225" s="280"/>
      <c r="P225" s="254"/>
      <c r="Q225" s="200">
        <v>0.14799999999999999</v>
      </c>
    </row>
    <row r="226" spans="1:17" hidden="1" outlineLevel="1" collapsed="1" x14ac:dyDescent="0.25">
      <c r="A226" s="197"/>
      <c r="B226" s="197"/>
      <c r="C226" s="197"/>
      <c r="D226" s="278">
        <v>140315181</v>
      </c>
      <c r="E226" s="254"/>
      <c r="F226" s="254"/>
      <c r="G226" s="254"/>
      <c r="H226" s="254"/>
      <c r="I226" s="279">
        <v>0.14799999999999999</v>
      </c>
      <c r="J226" s="254"/>
      <c r="K226" s="254"/>
      <c r="L226" s="280"/>
      <c r="M226" s="254"/>
      <c r="N226" s="254"/>
      <c r="O226" s="280"/>
      <c r="P226" s="254"/>
      <c r="Q226" s="200">
        <v>0.14799999999999999</v>
      </c>
    </row>
    <row r="227" spans="1:17" hidden="1" outlineLevel="1" collapsed="1" x14ac:dyDescent="0.25">
      <c r="A227" s="197"/>
      <c r="B227" s="197"/>
      <c r="C227" s="197"/>
      <c r="D227" s="278">
        <v>140315182</v>
      </c>
      <c r="E227" s="254"/>
      <c r="F227" s="254"/>
      <c r="G227" s="254"/>
      <c r="H227" s="254"/>
      <c r="I227" s="279">
        <v>4.4999999999999998E-2</v>
      </c>
      <c r="J227" s="254"/>
      <c r="K227" s="254"/>
      <c r="L227" s="280"/>
      <c r="M227" s="254"/>
      <c r="N227" s="254"/>
      <c r="O227" s="280"/>
      <c r="P227" s="254"/>
      <c r="Q227" s="200">
        <v>4.4999999999999998E-2</v>
      </c>
    </row>
    <row r="228" spans="1:17" hidden="1" outlineLevel="1" collapsed="1" x14ac:dyDescent="0.25">
      <c r="A228" s="197"/>
      <c r="B228" s="197"/>
      <c r="C228" s="197"/>
      <c r="D228" s="278">
        <v>140315183</v>
      </c>
      <c r="E228" s="254"/>
      <c r="F228" s="254"/>
      <c r="G228" s="254"/>
      <c r="H228" s="254"/>
      <c r="I228" s="279">
        <v>4.4999999999999998E-2</v>
      </c>
      <c r="J228" s="254"/>
      <c r="K228" s="254"/>
      <c r="L228" s="280"/>
      <c r="M228" s="254"/>
      <c r="N228" s="254"/>
      <c r="O228" s="280"/>
      <c r="P228" s="254"/>
      <c r="Q228" s="200">
        <v>4.4999999999999998E-2</v>
      </c>
    </row>
    <row r="229" spans="1:17" hidden="1" outlineLevel="1" collapsed="1" x14ac:dyDescent="0.25">
      <c r="A229" s="197"/>
      <c r="B229" s="197"/>
      <c r="C229" s="197"/>
      <c r="D229" s="278">
        <v>140315184</v>
      </c>
      <c r="E229" s="254"/>
      <c r="F229" s="254"/>
      <c r="G229" s="254"/>
      <c r="H229" s="254"/>
      <c r="I229" s="279">
        <v>4.4999999999999998E-2</v>
      </c>
      <c r="J229" s="254"/>
      <c r="K229" s="254"/>
      <c r="L229" s="280"/>
      <c r="M229" s="254"/>
      <c r="N229" s="254"/>
      <c r="O229" s="280"/>
      <c r="P229" s="254"/>
      <c r="Q229" s="200">
        <v>4.4999999999999998E-2</v>
      </c>
    </row>
    <row r="230" spans="1:17" hidden="1" outlineLevel="1" collapsed="1" x14ac:dyDescent="0.25">
      <c r="A230" s="197"/>
      <c r="B230" s="197"/>
      <c r="C230" s="197"/>
      <c r="D230" s="278">
        <v>140315185</v>
      </c>
      <c r="E230" s="254"/>
      <c r="F230" s="254"/>
      <c r="G230" s="254"/>
      <c r="H230" s="254"/>
      <c r="I230" s="279">
        <v>0.22950000000000001</v>
      </c>
      <c r="J230" s="254"/>
      <c r="K230" s="254"/>
      <c r="L230" s="280"/>
      <c r="M230" s="254"/>
      <c r="N230" s="254"/>
      <c r="O230" s="280"/>
      <c r="P230" s="254"/>
      <c r="Q230" s="200">
        <v>0.22950000000000001</v>
      </c>
    </row>
    <row r="231" spans="1:17" hidden="1" outlineLevel="1" collapsed="1" x14ac:dyDescent="0.25">
      <c r="A231" s="197"/>
      <c r="B231" s="197"/>
      <c r="C231" s="197"/>
      <c r="D231" s="278">
        <v>140315187</v>
      </c>
      <c r="E231" s="254"/>
      <c r="F231" s="254"/>
      <c r="G231" s="254"/>
      <c r="H231" s="254"/>
      <c r="I231" s="279">
        <v>4.4999999999999998E-2</v>
      </c>
      <c r="J231" s="254"/>
      <c r="K231" s="254"/>
      <c r="L231" s="280"/>
      <c r="M231" s="254"/>
      <c r="N231" s="254"/>
      <c r="O231" s="280"/>
      <c r="P231" s="254"/>
      <c r="Q231" s="200">
        <v>4.4999999999999998E-2</v>
      </c>
    </row>
    <row r="232" spans="1:17" hidden="1" outlineLevel="1" collapsed="1" x14ac:dyDescent="0.25">
      <c r="A232" s="197"/>
      <c r="B232" s="197"/>
      <c r="C232" s="197"/>
      <c r="D232" s="278">
        <v>140315188</v>
      </c>
      <c r="E232" s="254"/>
      <c r="F232" s="254"/>
      <c r="G232" s="254"/>
      <c r="H232" s="254"/>
      <c r="I232" s="279">
        <v>0.14799999999999999</v>
      </c>
      <c r="J232" s="254"/>
      <c r="K232" s="254"/>
      <c r="L232" s="280"/>
      <c r="M232" s="254"/>
      <c r="N232" s="254"/>
      <c r="O232" s="280"/>
      <c r="P232" s="254"/>
      <c r="Q232" s="200">
        <v>0.14799999999999999</v>
      </c>
    </row>
    <row r="233" spans="1:17" hidden="1" outlineLevel="1" collapsed="1" x14ac:dyDescent="0.25">
      <c r="A233" s="197"/>
      <c r="B233" s="197"/>
      <c r="C233" s="197"/>
      <c r="D233" s="278">
        <v>140315189</v>
      </c>
      <c r="E233" s="254"/>
      <c r="F233" s="254"/>
      <c r="G233" s="254"/>
      <c r="H233" s="254"/>
      <c r="I233" s="279">
        <v>0.14799999999999999</v>
      </c>
      <c r="J233" s="254"/>
      <c r="K233" s="254"/>
      <c r="L233" s="280"/>
      <c r="M233" s="254"/>
      <c r="N233" s="254"/>
      <c r="O233" s="280"/>
      <c r="P233" s="254"/>
      <c r="Q233" s="200">
        <v>0.14799999999999999</v>
      </c>
    </row>
    <row r="234" spans="1:17" hidden="1" outlineLevel="1" collapsed="1" x14ac:dyDescent="0.25">
      <c r="A234" s="197"/>
      <c r="B234" s="197"/>
      <c r="C234" s="197"/>
      <c r="D234" s="278">
        <v>140315190</v>
      </c>
      <c r="E234" s="254"/>
      <c r="F234" s="254"/>
      <c r="G234" s="254"/>
      <c r="H234" s="254"/>
      <c r="I234" s="279">
        <v>4.4999999999999998E-2</v>
      </c>
      <c r="J234" s="254"/>
      <c r="K234" s="254"/>
      <c r="L234" s="280"/>
      <c r="M234" s="254"/>
      <c r="N234" s="254"/>
      <c r="O234" s="280"/>
      <c r="P234" s="254"/>
      <c r="Q234" s="200">
        <v>4.4999999999999998E-2</v>
      </c>
    </row>
    <row r="235" spans="1:17" hidden="1" outlineLevel="1" collapsed="1" x14ac:dyDescent="0.25">
      <c r="A235" s="197"/>
      <c r="B235" s="197"/>
      <c r="C235" s="197"/>
      <c r="D235" s="278">
        <v>140315191</v>
      </c>
      <c r="E235" s="254"/>
      <c r="F235" s="254"/>
      <c r="G235" s="254"/>
      <c r="H235" s="254"/>
      <c r="I235" s="279">
        <v>0.14799999999999999</v>
      </c>
      <c r="J235" s="254"/>
      <c r="K235" s="254"/>
      <c r="L235" s="280"/>
      <c r="M235" s="254"/>
      <c r="N235" s="254"/>
      <c r="O235" s="280"/>
      <c r="P235" s="254"/>
      <c r="Q235" s="200">
        <v>0.14799999999999999</v>
      </c>
    </row>
    <row r="236" spans="1:17" hidden="1" outlineLevel="1" collapsed="1" x14ac:dyDescent="0.25">
      <c r="A236" s="197"/>
      <c r="B236" s="197"/>
      <c r="C236" s="197"/>
      <c r="D236" s="278">
        <v>140315192</v>
      </c>
      <c r="E236" s="254"/>
      <c r="F236" s="254"/>
      <c r="G236" s="254"/>
      <c r="H236" s="254"/>
      <c r="I236" s="279">
        <v>0.14799999999999999</v>
      </c>
      <c r="J236" s="254"/>
      <c r="K236" s="254"/>
      <c r="L236" s="280"/>
      <c r="M236" s="254"/>
      <c r="N236" s="254"/>
      <c r="O236" s="280"/>
      <c r="P236" s="254"/>
      <c r="Q236" s="200">
        <v>0.14799999999999999</v>
      </c>
    </row>
    <row r="237" spans="1:17" hidden="1" outlineLevel="1" collapsed="1" x14ac:dyDescent="0.25">
      <c r="A237" s="197"/>
      <c r="B237" s="197"/>
      <c r="C237" s="197"/>
      <c r="D237" s="278">
        <v>140315193</v>
      </c>
      <c r="E237" s="254"/>
      <c r="F237" s="254"/>
      <c r="G237" s="254"/>
      <c r="H237" s="254"/>
      <c r="I237" s="279">
        <v>0.14799999999999999</v>
      </c>
      <c r="J237" s="254"/>
      <c r="K237" s="254"/>
      <c r="L237" s="280"/>
      <c r="M237" s="254"/>
      <c r="N237" s="254"/>
      <c r="O237" s="280"/>
      <c r="P237" s="254"/>
      <c r="Q237" s="200">
        <v>0.14799999999999999</v>
      </c>
    </row>
    <row r="238" spans="1:17" hidden="1" outlineLevel="1" collapsed="1" x14ac:dyDescent="0.25">
      <c r="A238" s="197"/>
      <c r="B238" s="197"/>
      <c r="C238" s="197"/>
      <c r="D238" s="278">
        <v>140315194</v>
      </c>
      <c r="E238" s="254"/>
      <c r="F238" s="254"/>
      <c r="G238" s="254"/>
      <c r="H238" s="254"/>
      <c r="I238" s="279">
        <v>0.30599999999999999</v>
      </c>
      <c r="J238" s="254"/>
      <c r="K238" s="254"/>
      <c r="L238" s="280"/>
      <c r="M238" s="254"/>
      <c r="N238" s="254"/>
      <c r="O238" s="280"/>
      <c r="P238" s="254"/>
      <c r="Q238" s="200">
        <v>0.30599999999999999</v>
      </c>
    </row>
    <row r="239" spans="1:17" hidden="1" outlineLevel="1" collapsed="1" x14ac:dyDescent="0.25">
      <c r="A239" s="197"/>
      <c r="B239" s="197"/>
      <c r="C239" s="197"/>
      <c r="D239" s="278">
        <v>140315195</v>
      </c>
      <c r="E239" s="254"/>
      <c r="F239" s="254"/>
      <c r="G239" s="254"/>
      <c r="H239" s="254"/>
      <c r="I239" s="279">
        <v>0.14799999999999999</v>
      </c>
      <c r="J239" s="254"/>
      <c r="K239" s="254"/>
      <c r="L239" s="280"/>
      <c r="M239" s="254"/>
      <c r="N239" s="254"/>
      <c r="O239" s="280"/>
      <c r="P239" s="254"/>
      <c r="Q239" s="200">
        <v>0.14799999999999999</v>
      </c>
    </row>
    <row r="240" spans="1:17" hidden="1" outlineLevel="1" collapsed="1" x14ac:dyDescent="0.25">
      <c r="A240" s="197"/>
      <c r="B240" s="197"/>
      <c r="C240" s="197"/>
      <c r="D240" s="278">
        <v>140315196</v>
      </c>
      <c r="E240" s="254"/>
      <c r="F240" s="254"/>
      <c r="G240" s="254"/>
      <c r="H240" s="254"/>
      <c r="I240" s="279">
        <v>0.14799999999999999</v>
      </c>
      <c r="J240" s="254"/>
      <c r="K240" s="254"/>
      <c r="L240" s="280"/>
      <c r="M240" s="254"/>
      <c r="N240" s="254"/>
      <c r="O240" s="280"/>
      <c r="P240" s="254"/>
      <c r="Q240" s="200">
        <v>0.14799999999999999</v>
      </c>
    </row>
    <row r="241" spans="1:17" hidden="1" outlineLevel="1" collapsed="1" x14ac:dyDescent="0.25">
      <c r="A241" s="197"/>
      <c r="B241" s="197"/>
      <c r="C241" s="197"/>
      <c r="D241" s="278">
        <v>140315197</v>
      </c>
      <c r="E241" s="254"/>
      <c r="F241" s="254"/>
      <c r="G241" s="254"/>
      <c r="H241" s="254"/>
      <c r="I241" s="279">
        <v>4.4999999999999998E-2</v>
      </c>
      <c r="J241" s="254"/>
      <c r="K241" s="254"/>
      <c r="L241" s="280"/>
      <c r="M241" s="254"/>
      <c r="N241" s="254"/>
      <c r="O241" s="280"/>
      <c r="P241" s="254"/>
      <c r="Q241" s="200">
        <v>4.4999999999999998E-2</v>
      </c>
    </row>
    <row r="242" spans="1:17" hidden="1" outlineLevel="1" collapsed="1" x14ac:dyDescent="0.25">
      <c r="A242" s="197"/>
      <c r="B242" s="197"/>
      <c r="C242" s="197"/>
      <c r="D242" s="278">
        <v>140315198</v>
      </c>
      <c r="E242" s="254"/>
      <c r="F242" s="254"/>
      <c r="G242" s="254"/>
      <c r="H242" s="254"/>
      <c r="I242" s="279">
        <v>4.4999999999999998E-2</v>
      </c>
      <c r="J242" s="254"/>
      <c r="K242" s="254"/>
      <c r="L242" s="280"/>
      <c r="M242" s="254"/>
      <c r="N242" s="254"/>
      <c r="O242" s="280"/>
      <c r="P242" s="254"/>
      <c r="Q242" s="200">
        <v>4.4999999999999998E-2</v>
      </c>
    </row>
    <row r="243" spans="1:17" hidden="1" outlineLevel="1" collapsed="1" x14ac:dyDescent="0.25">
      <c r="A243" s="197"/>
      <c r="B243" s="197"/>
      <c r="C243" s="197"/>
      <c r="D243" s="278">
        <v>140315199</v>
      </c>
      <c r="E243" s="254"/>
      <c r="F243" s="254"/>
      <c r="G243" s="254"/>
      <c r="H243" s="254"/>
      <c r="I243" s="279">
        <v>0.14799999999999999</v>
      </c>
      <c r="J243" s="254"/>
      <c r="K243" s="254"/>
      <c r="L243" s="280"/>
      <c r="M243" s="254"/>
      <c r="N243" s="254"/>
      <c r="O243" s="280"/>
      <c r="P243" s="254"/>
      <c r="Q243" s="200">
        <v>0.14799999999999999</v>
      </c>
    </row>
    <row r="244" spans="1:17" hidden="1" outlineLevel="1" collapsed="1" x14ac:dyDescent="0.25">
      <c r="A244" s="197"/>
      <c r="B244" s="197"/>
      <c r="C244" s="197"/>
      <c r="D244" s="278">
        <v>140315200</v>
      </c>
      <c r="E244" s="254"/>
      <c r="F244" s="254"/>
      <c r="G244" s="254"/>
      <c r="H244" s="254"/>
      <c r="I244" s="279">
        <v>0.14799999999999999</v>
      </c>
      <c r="J244" s="254"/>
      <c r="K244" s="254"/>
      <c r="L244" s="280"/>
      <c r="M244" s="254"/>
      <c r="N244" s="254"/>
      <c r="O244" s="280"/>
      <c r="P244" s="254"/>
      <c r="Q244" s="200">
        <v>0.14799999999999999</v>
      </c>
    </row>
    <row r="245" spans="1:17" hidden="1" outlineLevel="1" collapsed="1" x14ac:dyDescent="0.25">
      <c r="A245" s="197"/>
      <c r="B245" s="197"/>
      <c r="C245" s="197"/>
      <c r="D245" s="278">
        <v>140315201</v>
      </c>
      <c r="E245" s="254"/>
      <c r="F245" s="254"/>
      <c r="G245" s="254"/>
      <c r="H245" s="254"/>
      <c r="I245" s="279">
        <v>0.22950000000000001</v>
      </c>
      <c r="J245" s="254"/>
      <c r="K245" s="254"/>
      <c r="L245" s="280"/>
      <c r="M245" s="254"/>
      <c r="N245" s="254"/>
      <c r="O245" s="280"/>
      <c r="P245" s="254"/>
      <c r="Q245" s="200">
        <v>0.22950000000000001</v>
      </c>
    </row>
    <row r="246" spans="1:17" hidden="1" outlineLevel="1" collapsed="1" x14ac:dyDescent="0.25">
      <c r="A246" s="197"/>
      <c r="B246" s="197"/>
      <c r="C246" s="197"/>
      <c r="D246" s="278">
        <v>140315202</v>
      </c>
      <c r="E246" s="254"/>
      <c r="F246" s="254"/>
      <c r="G246" s="254"/>
      <c r="H246" s="254"/>
      <c r="I246" s="279">
        <v>0.14799999999999999</v>
      </c>
      <c r="J246" s="254"/>
      <c r="K246" s="254"/>
      <c r="L246" s="280"/>
      <c r="M246" s="254"/>
      <c r="N246" s="254"/>
      <c r="O246" s="280"/>
      <c r="P246" s="254"/>
      <c r="Q246" s="200">
        <v>0.14799999999999999</v>
      </c>
    </row>
    <row r="247" spans="1:17" hidden="1" outlineLevel="1" collapsed="1" x14ac:dyDescent="0.25">
      <c r="A247" s="197"/>
      <c r="B247" s="197"/>
      <c r="C247" s="197"/>
      <c r="D247" s="278">
        <v>140315204</v>
      </c>
      <c r="E247" s="254"/>
      <c r="F247" s="254"/>
      <c r="G247" s="254"/>
      <c r="H247" s="254"/>
      <c r="I247" s="279">
        <v>4.4999999999999998E-2</v>
      </c>
      <c r="J247" s="254"/>
      <c r="K247" s="254"/>
      <c r="L247" s="280"/>
      <c r="M247" s="254"/>
      <c r="N247" s="254"/>
      <c r="O247" s="280"/>
      <c r="P247" s="254"/>
      <c r="Q247" s="200">
        <v>4.4999999999999998E-2</v>
      </c>
    </row>
    <row r="248" spans="1:17" hidden="1" outlineLevel="1" collapsed="1" x14ac:dyDescent="0.25">
      <c r="A248" s="197"/>
      <c r="B248" s="197"/>
      <c r="C248" s="197"/>
      <c r="D248" s="278">
        <v>140315205</v>
      </c>
      <c r="E248" s="254"/>
      <c r="F248" s="254"/>
      <c r="G248" s="254"/>
      <c r="H248" s="254"/>
      <c r="I248" s="279">
        <v>0.14799999999999999</v>
      </c>
      <c r="J248" s="254"/>
      <c r="K248" s="254"/>
      <c r="L248" s="280"/>
      <c r="M248" s="254"/>
      <c r="N248" s="254"/>
      <c r="O248" s="280"/>
      <c r="P248" s="254"/>
      <c r="Q248" s="200">
        <v>0.14799999999999999</v>
      </c>
    </row>
    <row r="249" spans="1:17" hidden="1" outlineLevel="1" collapsed="1" x14ac:dyDescent="0.25">
      <c r="A249" s="197"/>
      <c r="B249" s="197"/>
      <c r="C249" s="197"/>
      <c r="D249" s="278">
        <v>140315206</v>
      </c>
      <c r="E249" s="254"/>
      <c r="F249" s="254"/>
      <c r="G249" s="254"/>
      <c r="H249" s="254"/>
      <c r="I249" s="279">
        <v>0.14799999999999999</v>
      </c>
      <c r="J249" s="254"/>
      <c r="K249" s="254"/>
      <c r="L249" s="280"/>
      <c r="M249" s="254"/>
      <c r="N249" s="254"/>
      <c r="O249" s="280"/>
      <c r="P249" s="254"/>
      <c r="Q249" s="200">
        <v>0.14799999999999999</v>
      </c>
    </row>
    <row r="250" spans="1:17" hidden="1" outlineLevel="1" collapsed="1" x14ac:dyDescent="0.25">
      <c r="A250" s="197"/>
      <c r="B250" s="197"/>
      <c r="C250" s="197"/>
      <c r="D250" s="278">
        <v>140315207</v>
      </c>
      <c r="E250" s="254"/>
      <c r="F250" s="254"/>
      <c r="G250" s="254"/>
      <c r="H250" s="254"/>
      <c r="I250" s="279">
        <v>0.14799999999999999</v>
      </c>
      <c r="J250" s="254"/>
      <c r="K250" s="254"/>
      <c r="L250" s="280"/>
      <c r="M250" s="254"/>
      <c r="N250" s="254"/>
      <c r="O250" s="280"/>
      <c r="P250" s="254"/>
      <c r="Q250" s="200">
        <v>0.14799999999999999</v>
      </c>
    </row>
    <row r="251" spans="1:17" hidden="1" outlineLevel="1" collapsed="1" x14ac:dyDescent="0.25">
      <c r="A251" s="197"/>
      <c r="B251" s="197"/>
      <c r="C251" s="197"/>
      <c r="D251" s="278">
        <v>140315208</v>
      </c>
      <c r="E251" s="254"/>
      <c r="F251" s="254"/>
      <c r="G251" s="254"/>
      <c r="H251" s="254"/>
      <c r="I251" s="279">
        <v>0.14799999999999999</v>
      </c>
      <c r="J251" s="254"/>
      <c r="K251" s="254"/>
      <c r="L251" s="280"/>
      <c r="M251" s="254"/>
      <c r="N251" s="254"/>
      <c r="O251" s="280"/>
      <c r="P251" s="254"/>
      <c r="Q251" s="200">
        <v>0.14799999999999999</v>
      </c>
    </row>
    <row r="252" spans="1:17" hidden="1" outlineLevel="1" collapsed="1" x14ac:dyDescent="0.25">
      <c r="A252" s="197"/>
      <c r="B252" s="197"/>
      <c r="C252" s="197"/>
      <c r="D252" s="278">
        <v>140315209</v>
      </c>
      <c r="E252" s="254"/>
      <c r="F252" s="254"/>
      <c r="G252" s="254"/>
      <c r="H252" s="254"/>
      <c r="I252" s="279">
        <v>4.4999999999999998E-2</v>
      </c>
      <c r="J252" s="254"/>
      <c r="K252" s="254"/>
      <c r="L252" s="280"/>
      <c r="M252" s="254"/>
      <c r="N252" s="254"/>
      <c r="O252" s="280"/>
      <c r="P252" s="254"/>
      <c r="Q252" s="200">
        <v>4.4999999999999998E-2</v>
      </c>
    </row>
    <row r="253" spans="1:17" hidden="1" outlineLevel="1" collapsed="1" x14ac:dyDescent="0.25">
      <c r="A253" s="197"/>
      <c r="B253" s="197"/>
      <c r="C253" s="197"/>
      <c r="D253" s="278">
        <v>140315210</v>
      </c>
      <c r="E253" s="254"/>
      <c r="F253" s="254"/>
      <c r="G253" s="254"/>
      <c r="H253" s="254"/>
      <c r="I253" s="279">
        <v>4.4999999999999998E-2</v>
      </c>
      <c r="J253" s="254"/>
      <c r="K253" s="254"/>
      <c r="L253" s="280"/>
      <c r="M253" s="254"/>
      <c r="N253" s="254"/>
      <c r="O253" s="280"/>
      <c r="P253" s="254"/>
      <c r="Q253" s="200">
        <v>4.4999999999999998E-2</v>
      </c>
    </row>
    <row r="254" spans="1:17" hidden="1" outlineLevel="1" collapsed="1" x14ac:dyDescent="0.25">
      <c r="A254" s="197"/>
      <c r="B254" s="197"/>
      <c r="C254" s="197"/>
      <c r="D254" s="278">
        <v>140315211</v>
      </c>
      <c r="E254" s="254"/>
      <c r="F254" s="254"/>
      <c r="G254" s="254"/>
      <c r="H254" s="254"/>
      <c r="I254" s="279">
        <v>0.26350000000000001</v>
      </c>
      <c r="J254" s="254"/>
      <c r="K254" s="254"/>
      <c r="L254" s="280"/>
      <c r="M254" s="254"/>
      <c r="N254" s="254"/>
      <c r="O254" s="280"/>
      <c r="P254" s="254"/>
      <c r="Q254" s="200">
        <v>0.26350000000000001</v>
      </c>
    </row>
    <row r="255" spans="1:17" hidden="1" outlineLevel="1" collapsed="1" x14ac:dyDescent="0.25">
      <c r="A255" s="197"/>
      <c r="B255" s="197"/>
      <c r="C255" s="197"/>
      <c r="D255" s="278">
        <v>140315212</v>
      </c>
      <c r="E255" s="254"/>
      <c r="F255" s="254"/>
      <c r="G255" s="254"/>
      <c r="H255" s="254"/>
      <c r="I255" s="279">
        <v>4.4999999999999998E-2</v>
      </c>
      <c r="J255" s="254"/>
      <c r="K255" s="254"/>
      <c r="L255" s="280"/>
      <c r="M255" s="254"/>
      <c r="N255" s="254"/>
      <c r="O255" s="280"/>
      <c r="P255" s="254"/>
      <c r="Q255" s="200">
        <v>4.4999999999999998E-2</v>
      </c>
    </row>
    <row r="256" spans="1:17" hidden="1" outlineLevel="1" collapsed="1" x14ac:dyDescent="0.25">
      <c r="A256" s="197"/>
      <c r="B256" s="197"/>
      <c r="C256" s="197"/>
      <c r="D256" s="278">
        <v>140315213</v>
      </c>
      <c r="E256" s="254"/>
      <c r="F256" s="254"/>
      <c r="G256" s="254"/>
      <c r="H256" s="254"/>
      <c r="I256" s="279">
        <v>4.4999999999999998E-2</v>
      </c>
      <c r="J256" s="254"/>
      <c r="K256" s="254"/>
      <c r="L256" s="280"/>
      <c r="M256" s="254"/>
      <c r="N256" s="254"/>
      <c r="O256" s="280"/>
      <c r="P256" s="254"/>
      <c r="Q256" s="200">
        <v>4.4999999999999998E-2</v>
      </c>
    </row>
    <row r="257" spans="1:17" hidden="1" outlineLevel="1" collapsed="1" x14ac:dyDescent="0.25">
      <c r="A257" s="197"/>
      <c r="B257" s="197"/>
      <c r="C257" s="197"/>
      <c r="D257" s="278">
        <v>140315214</v>
      </c>
      <c r="E257" s="254"/>
      <c r="F257" s="254"/>
      <c r="G257" s="254"/>
      <c r="H257" s="254"/>
      <c r="I257" s="279">
        <v>0.14799999999999999</v>
      </c>
      <c r="J257" s="254"/>
      <c r="K257" s="254"/>
      <c r="L257" s="280"/>
      <c r="M257" s="254"/>
      <c r="N257" s="254"/>
      <c r="O257" s="280"/>
      <c r="P257" s="254"/>
      <c r="Q257" s="200">
        <v>0.14799999999999999</v>
      </c>
    </row>
    <row r="258" spans="1:17" hidden="1" outlineLevel="1" collapsed="1" x14ac:dyDescent="0.25">
      <c r="A258" s="197"/>
      <c r="B258" s="197"/>
      <c r="C258" s="197"/>
      <c r="D258" s="278">
        <v>140315215</v>
      </c>
      <c r="E258" s="254"/>
      <c r="F258" s="254"/>
      <c r="G258" s="254"/>
      <c r="H258" s="254"/>
      <c r="I258" s="279">
        <v>4.4999999999999998E-2</v>
      </c>
      <c r="J258" s="254"/>
      <c r="K258" s="254"/>
      <c r="L258" s="280"/>
      <c r="M258" s="254"/>
      <c r="N258" s="254"/>
      <c r="O258" s="280"/>
      <c r="P258" s="254"/>
      <c r="Q258" s="200">
        <v>4.4999999999999998E-2</v>
      </c>
    </row>
    <row r="259" spans="1:17" hidden="1" outlineLevel="1" collapsed="1" x14ac:dyDescent="0.25">
      <c r="A259" s="197"/>
      <c r="B259" s="197"/>
      <c r="C259" s="197"/>
      <c r="D259" s="278">
        <v>140315216</v>
      </c>
      <c r="E259" s="254"/>
      <c r="F259" s="254"/>
      <c r="G259" s="254"/>
      <c r="H259" s="254"/>
      <c r="I259" s="279">
        <v>0.26350000000000001</v>
      </c>
      <c r="J259" s="254"/>
      <c r="K259" s="254"/>
      <c r="L259" s="280"/>
      <c r="M259" s="254"/>
      <c r="N259" s="254"/>
      <c r="O259" s="280"/>
      <c r="P259" s="254"/>
      <c r="Q259" s="200">
        <v>0.26350000000000001</v>
      </c>
    </row>
    <row r="260" spans="1:17" hidden="1" outlineLevel="1" collapsed="1" x14ac:dyDescent="0.25">
      <c r="A260" s="197"/>
      <c r="B260" s="197"/>
      <c r="C260" s="197"/>
      <c r="D260" s="278">
        <v>140315217</v>
      </c>
      <c r="E260" s="254"/>
      <c r="F260" s="254"/>
      <c r="G260" s="254"/>
      <c r="H260" s="254"/>
      <c r="I260" s="279">
        <v>0.30599999999999999</v>
      </c>
      <c r="J260" s="254"/>
      <c r="K260" s="254"/>
      <c r="L260" s="280"/>
      <c r="M260" s="254"/>
      <c r="N260" s="254"/>
      <c r="O260" s="280"/>
      <c r="P260" s="254"/>
      <c r="Q260" s="200">
        <v>0.30599999999999999</v>
      </c>
    </row>
    <row r="261" spans="1:17" hidden="1" outlineLevel="1" collapsed="1" x14ac:dyDescent="0.25">
      <c r="A261" s="197"/>
      <c r="B261" s="197"/>
      <c r="C261" s="197"/>
      <c r="D261" s="278">
        <v>140315218</v>
      </c>
      <c r="E261" s="254"/>
      <c r="F261" s="254"/>
      <c r="G261" s="254"/>
      <c r="H261" s="254"/>
      <c r="I261" s="279">
        <v>4.4999999999999998E-2</v>
      </c>
      <c r="J261" s="254"/>
      <c r="K261" s="254"/>
      <c r="L261" s="280"/>
      <c r="M261" s="254"/>
      <c r="N261" s="254"/>
      <c r="O261" s="280"/>
      <c r="P261" s="254"/>
      <c r="Q261" s="200">
        <v>4.4999999999999998E-2</v>
      </c>
    </row>
    <row r="262" spans="1:17" hidden="1" outlineLevel="1" collapsed="1" x14ac:dyDescent="0.25">
      <c r="A262" s="197"/>
      <c r="B262" s="197"/>
      <c r="C262" s="197"/>
      <c r="D262" s="278">
        <v>140315219</v>
      </c>
      <c r="E262" s="254"/>
      <c r="F262" s="254"/>
      <c r="G262" s="254"/>
      <c r="H262" s="254"/>
      <c r="I262" s="279">
        <v>0.14799999999999999</v>
      </c>
      <c r="J262" s="254"/>
      <c r="K262" s="254"/>
      <c r="L262" s="280"/>
      <c r="M262" s="254"/>
      <c r="N262" s="254"/>
      <c r="O262" s="280"/>
      <c r="P262" s="254"/>
      <c r="Q262" s="200">
        <v>0.14799999999999999</v>
      </c>
    </row>
    <row r="263" spans="1:17" hidden="1" outlineLevel="1" collapsed="1" x14ac:dyDescent="0.25">
      <c r="A263" s="197"/>
      <c r="B263" s="197"/>
      <c r="C263" s="197"/>
      <c r="D263" s="278">
        <v>140315220</v>
      </c>
      <c r="E263" s="254"/>
      <c r="F263" s="254"/>
      <c r="G263" s="254"/>
      <c r="H263" s="254"/>
      <c r="I263" s="279">
        <v>4.4999999999999998E-2</v>
      </c>
      <c r="J263" s="254"/>
      <c r="K263" s="254"/>
      <c r="L263" s="280"/>
      <c r="M263" s="254"/>
      <c r="N263" s="254"/>
      <c r="O263" s="280"/>
      <c r="P263" s="254"/>
      <c r="Q263" s="200">
        <v>4.4999999999999998E-2</v>
      </c>
    </row>
    <row r="264" spans="1:17" hidden="1" outlineLevel="1" collapsed="1" x14ac:dyDescent="0.25">
      <c r="A264" s="197"/>
      <c r="B264" s="197"/>
      <c r="C264" s="197"/>
      <c r="D264" s="278">
        <v>140315221</v>
      </c>
      <c r="E264" s="254"/>
      <c r="F264" s="254"/>
      <c r="G264" s="254"/>
      <c r="H264" s="254"/>
      <c r="I264" s="279">
        <v>0.14799999999999999</v>
      </c>
      <c r="J264" s="254"/>
      <c r="K264" s="254"/>
      <c r="L264" s="280"/>
      <c r="M264" s="254"/>
      <c r="N264" s="254"/>
      <c r="O264" s="280"/>
      <c r="P264" s="254"/>
      <c r="Q264" s="200">
        <v>0.14799999999999999</v>
      </c>
    </row>
    <row r="265" spans="1:17" hidden="1" outlineLevel="1" collapsed="1" x14ac:dyDescent="0.25">
      <c r="A265" s="197"/>
      <c r="B265" s="197"/>
      <c r="C265" s="197"/>
      <c r="D265" s="278">
        <v>140315222</v>
      </c>
      <c r="E265" s="254"/>
      <c r="F265" s="254"/>
      <c r="G265" s="254"/>
      <c r="H265" s="254"/>
      <c r="I265" s="279">
        <v>0.26350000000000001</v>
      </c>
      <c r="J265" s="254"/>
      <c r="K265" s="254"/>
      <c r="L265" s="280"/>
      <c r="M265" s="254"/>
      <c r="N265" s="254"/>
      <c r="O265" s="280"/>
      <c r="P265" s="254"/>
      <c r="Q265" s="200">
        <v>0.26350000000000001</v>
      </c>
    </row>
    <row r="266" spans="1:17" hidden="1" outlineLevel="1" collapsed="1" x14ac:dyDescent="0.25">
      <c r="A266" s="197"/>
      <c r="B266" s="197"/>
      <c r="C266" s="197"/>
      <c r="D266" s="278">
        <v>140315223</v>
      </c>
      <c r="E266" s="254"/>
      <c r="F266" s="254"/>
      <c r="G266" s="254"/>
      <c r="H266" s="254"/>
      <c r="I266" s="279">
        <v>0.39950000000000002</v>
      </c>
      <c r="J266" s="254"/>
      <c r="K266" s="254"/>
      <c r="L266" s="280"/>
      <c r="M266" s="254"/>
      <c r="N266" s="254"/>
      <c r="O266" s="280"/>
      <c r="P266" s="254"/>
      <c r="Q266" s="200">
        <v>0.39950000000000002</v>
      </c>
    </row>
    <row r="267" spans="1:17" hidden="1" outlineLevel="1" collapsed="1" x14ac:dyDescent="0.25">
      <c r="A267" s="197"/>
      <c r="B267" s="197"/>
      <c r="C267" s="197"/>
      <c r="D267" s="278">
        <v>140315224</v>
      </c>
      <c r="E267" s="254"/>
      <c r="F267" s="254"/>
      <c r="G267" s="254"/>
      <c r="H267" s="254"/>
      <c r="I267" s="279">
        <v>4.4999999999999998E-2</v>
      </c>
      <c r="J267" s="254"/>
      <c r="K267" s="254"/>
      <c r="L267" s="280"/>
      <c r="M267" s="254"/>
      <c r="N267" s="254"/>
      <c r="O267" s="280"/>
      <c r="P267" s="254"/>
      <c r="Q267" s="200">
        <v>4.4999999999999998E-2</v>
      </c>
    </row>
    <row r="268" spans="1:17" hidden="1" outlineLevel="1" collapsed="1" x14ac:dyDescent="0.25">
      <c r="A268" s="197"/>
      <c r="B268" s="197"/>
      <c r="C268" s="197"/>
      <c r="D268" s="278">
        <v>140315225</v>
      </c>
      <c r="E268" s="254"/>
      <c r="F268" s="254"/>
      <c r="G268" s="254"/>
      <c r="H268" s="254"/>
      <c r="I268" s="279">
        <v>4.4999999999999998E-2</v>
      </c>
      <c r="J268" s="254"/>
      <c r="K268" s="254"/>
      <c r="L268" s="280"/>
      <c r="M268" s="254"/>
      <c r="N268" s="254"/>
      <c r="O268" s="280"/>
      <c r="P268" s="254"/>
      <c r="Q268" s="200">
        <v>4.4999999999999998E-2</v>
      </c>
    </row>
    <row r="269" spans="1:17" hidden="1" outlineLevel="1" collapsed="1" x14ac:dyDescent="0.25">
      <c r="A269" s="197"/>
      <c r="B269" s="197"/>
      <c r="C269" s="197"/>
      <c r="D269" s="278">
        <v>140315226</v>
      </c>
      <c r="E269" s="254"/>
      <c r="F269" s="254"/>
      <c r="G269" s="254"/>
      <c r="H269" s="254"/>
      <c r="I269" s="279">
        <v>0.14799999999999999</v>
      </c>
      <c r="J269" s="254"/>
      <c r="K269" s="254"/>
      <c r="L269" s="280"/>
      <c r="M269" s="254"/>
      <c r="N269" s="254"/>
      <c r="O269" s="280"/>
      <c r="P269" s="254"/>
      <c r="Q269" s="200">
        <v>0.14799999999999999</v>
      </c>
    </row>
    <row r="270" spans="1:17" hidden="1" outlineLevel="1" collapsed="1" x14ac:dyDescent="0.25">
      <c r="A270" s="197"/>
      <c r="B270" s="197"/>
      <c r="C270" s="197"/>
      <c r="D270" s="278">
        <v>140315228</v>
      </c>
      <c r="E270" s="254"/>
      <c r="F270" s="254"/>
      <c r="G270" s="254"/>
      <c r="H270" s="254"/>
      <c r="I270" s="279">
        <v>4.4999999999999998E-2</v>
      </c>
      <c r="J270" s="254"/>
      <c r="K270" s="254"/>
      <c r="L270" s="280"/>
      <c r="M270" s="254"/>
      <c r="N270" s="254"/>
      <c r="O270" s="280"/>
      <c r="P270" s="254"/>
      <c r="Q270" s="200">
        <v>4.4999999999999998E-2</v>
      </c>
    </row>
    <row r="271" spans="1:17" hidden="1" outlineLevel="1" collapsed="1" x14ac:dyDescent="0.25">
      <c r="A271" s="197"/>
      <c r="B271" s="197"/>
      <c r="C271" s="197"/>
      <c r="D271" s="278">
        <v>140315229</v>
      </c>
      <c r="E271" s="254"/>
      <c r="F271" s="254"/>
      <c r="G271" s="254"/>
      <c r="H271" s="254"/>
      <c r="I271" s="279">
        <v>0.14799999999999999</v>
      </c>
      <c r="J271" s="254"/>
      <c r="K271" s="254"/>
      <c r="L271" s="280"/>
      <c r="M271" s="254"/>
      <c r="N271" s="254"/>
      <c r="O271" s="280"/>
      <c r="P271" s="254"/>
      <c r="Q271" s="200">
        <v>0.14799999999999999</v>
      </c>
    </row>
    <row r="272" spans="1:17" hidden="1" outlineLevel="1" collapsed="1" x14ac:dyDescent="0.25">
      <c r="A272" s="197"/>
      <c r="B272" s="197"/>
      <c r="C272" s="197"/>
      <c r="D272" s="278">
        <v>140315230</v>
      </c>
      <c r="E272" s="254"/>
      <c r="F272" s="254"/>
      <c r="G272" s="254"/>
      <c r="H272" s="254"/>
      <c r="I272" s="279">
        <v>0.14799999999999999</v>
      </c>
      <c r="J272" s="254"/>
      <c r="K272" s="254"/>
      <c r="L272" s="280"/>
      <c r="M272" s="254"/>
      <c r="N272" s="254"/>
      <c r="O272" s="280"/>
      <c r="P272" s="254"/>
      <c r="Q272" s="200">
        <v>0.14799999999999999</v>
      </c>
    </row>
    <row r="273" spans="1:17" hidden="1" outlineLevel="1" collapsed="1" x14ac:dyDescent="0.25">
      <c r="A273" s="197"/>
      <c r="B273" s="197"/>
      <c r="C273" s="197"/>
      <c r="D273" s="278">
        <v>140315231</v>
      </c>
      <c r="E273" s="254"/>
      <c r="F273" s="254"/>
      <c r="G273" s="254"/>
      <c r="H273" s="254"/>
      <c r="I273" s="279">
        <v>4.4999999999999998E-2</v>
      </c>
      <c r="J273" s="254"/>
      <c r="K273" s="254"/>
      <c r="L273" s="280"/>
      <c r="M273" s="254"/>
      <c r="N273" s="254"/>
      <c r="O273" s="280"/>
      <c r="P273" s="254"/>
      <c r="Q273" s="200">
        <v>4.4999999999999998E-2</v>
      </c>
    </row>
    <row r="274" spans="1:17" hidden="1" outlineLevel="1" collapsed="1" x14ac:dyDescent="0.25">
      <c r="A274" s="197"/>
      <c r="B274" s="197"/>
      <c r="C274" s="197"/>
      <c r="D274" s="278">
        <v>140315232</v>
      </c>
      <c r="E274" s="254"/>
      <c r="F274" s="254"/>
      <c r="G274" s="254"/>
      <c r="H274" s="254"/>
      <c r="I274" s="279">
        <v>7.6499999999999999E-2</v>
      </c>
      <c r="J274" s="254"/>
      <c r="K274" s="254"/>
      <c r="L274" s="280"/>
      <c r="M274" s="254"/>
      <c r="N274" s="254"/>
      <c r="O274" s="280"/>
      <c r="P274" s="254"/>
      <c r="Q274" s="200">
        <v>7.6499999999999999E-2</v>
      </c>
    </row>
    <row r="275" spans="1:17" hidden="1" outlineLevel="1" collapsed="1" x14ac:dyDescent="0.25">
      <c r="A275" s="197"/>
      <c r="B275" s="197"/>
      <c r="C275" s="197"/>
      <c r="D275" s="278">
        <v>140315233</v>
      </c>
      <c r="E275" s="254"/>
      <c r="F275" s="254"/>
      <c r="G275" s="254"/>
      <c r="H275" s="254"/>
      <c r="I275" s="279">
        <v>0.14799999999999999</v>
      </c>
      <c r="J275" s="254"/>
      <c r="K275" s="254"/>
      <c r="L275" s="280"/>
      <c r="M275" s="254"/>
      <c r="N275" s="254"/>
      <c r="O275" s="280"/>
      <c r="P275" s="254"/>
      <c r="Q275" s="200">
        <v>0.14799999999999999</v>
      </c>
    </row>
    <row r="276" spans="1:17" hidden="1" outlineLevel="1" collapsed="1" x14ac:dyDescent="0.25">
      <c r="A276" s="197"/>
      <c r="B276" s="197"/>
      <c r="C276" s="197"/>
      <c r="D276" s="278">
        <v>140315234</v>
      </c>
      <c r="E276" s="254"/>
      <c r="F276" s="254"/>
      <c r="G276" s="254"/>
      <c r="H276" s="254"/>
      <c r="I276" s="279">
        <v>0.14799999999999999</v>
      </c>
      <c r="J276" s="254"/>
      <c r="K276" s="254"/>
      <c r="L276" s="280"/>
      <c r="M276" s="254"/>
      <c r="N276" s="254"/>
      <c r="O276" s="280"/>
      <c r="P276" s="254"/>
      <c r="Q276" s="200">
        <v>0.14799999999999999</v>
      </c>
    </row>
    <row r="277" spans="1:17" hidden="1" outlineLevel="1" collapsed="1" x14ac:dyDescent="0.25">
      <c r="A277" s="197"/>
      <c r="B277" s="197"/>
      <c r="C277" s="197"/>
      <c r="D277" s="278">
        <v>140315235</v>
      </c>
      <c r="E277" s="254"/>
      <c r="F277" s="254"/>
      <c r="G277" s="254"/>
      <c r="H277" s="254"/>
      <c r="I277" s="279">
        <v>4.4999999999999998E-2</v>
      </c>
      <c r="J277" s="254"/>
      <c r="K277" s="254"/>
      <c r="L277" s="280"/>
      <c r="M277" s="254"/>
      <c r="N277" s="254"/>
      <c r="O277" s="280"/>
      <c r="P277" s="254"/>
      <c r="Q277" s="200">
        <v>4.4999999999999998E-2</v>
      </c>
    </row>
    <row r="278" spans="1:17" hidden="1" outlineLevel="1" collapsed="1" x14ac:dyDescent="0.25">
      <c r="A278" s="197"/>
      <c r="B278" s="197"/>
      <c r="C278" s="197"/>
      <c r="D278" s="278">
        <v>140315236</v>
      </c>
      <c r="E278" s="254"/>
      <c r="F278" s="254"/>
      <c r="G278" s="254"/>
      <c r="H278" s="254"/>
      <c r="I278" s="279">
        <v>0.14799999999999999</v>
      </c>
      <c r="J278" s="254"/>
      <c r="K278" s="254"/>
      <c r="L278" s="280"/>
      <c r="M278" s="254"/>
      <c r="N278" s="254"/>
      <c r="O278" s="280"/>
      <c r="P278" s="254"/>
      <c r="Q278" s="200">
        <v>0.14799999999999999</v>
      </c>
    </row>
    <row r="279" spans="1:17" hidden="1" outlineLevel="1" collapsed="1" x14ac:dyDescent="0.25">
      <c r="A279" s="197"/>
      <c r="B279" s="197"/>
      <c r="C279" s="197"/>
      <c r="D279" s="278">
        <v>140315237</v>
      </c>
      <c r="E279" s="254"/>
      <c r="F279" s="254"/>
      <c r="G279" s="254"/>
      <c r="H279" s="254"/>
      <c r="I279" s="279">
        <v>0.14799999999999999</v>
      </c>
      <c r="J279" s="254"/>
      <c r="K279" s="254"/>
      <c r="L279" s="280"/>
      <c r="M279" s="254"/>
      <c r="N279" s="254"/>
      <c r="O279" s="280"/>
      <c r="P279" s="254"/>
      <c r="Q279" s="200">
        <v>0.14799999999999999</v>
      </c>
    </row>
    <row r="280" spans="1:17" hidden="1" outlineLevel="1" collapsed="1" x14ac:dyDescent="0.25">
      <c r="A280" s="197"/>
      <c r="B280" s="197"/>
      <c r="C280" s="197"/>
      <c r="D280" s="278">
        <v>140315238</v>
      </c>
      <c r="E280" s="254"/>
      <c r="F280" s="254"/>
      <c r="G280" s="254"/>
      <c r="H280" s="254"/>
      <c r="I280" s="279">
        <v>0.14799999999999999</v>
      </c>
      <c r="J280" s="254"/>
      <c r="K280" s="254"/>
      <c r="L280" s="280"/>
      <c r="M280" s="254"/>
      <c r="N280" s="254"/>
      <c r="O280" s="280"/>
      <c r="P280" s="254"/>
      <c r="Q280" s="200">
        <v>0.14799999999999999</v>
      </c>
    </row>
    <row r="281" spans="1:17" hidden="1" outlineLevel="1" collapsed="1" x14ac:dyDescent="0.25">
      <c r="A281" s="197"/>
      <c r="B281" s="197"/>
      <c r="C281" s="197"/>
      <c r="D281" s="278">
        <v>140315239</v>
      </c>
      <c r="E281" s="254"/>
      <c r="F281" s="254"/>
      <c r="G281" s="254"/>
      <c r="H281" s="254"/>
      <c r="I281" s="279">
        <v>0.14799999999999999</v>
      </c>
      <c r="J281" s="254"/>
      <c r="K281" s="254"/>
      <c r="L281" s="280"/>
      <c r="M281" s="254"/>
      <c r="N281" s="254"/>
      <c r="O281" s="280"/>
      <c r="P281" s="254"/>
      <c r="Q281" s="200">
        <v>0.14799999999999999</v>
      </c>
    </row>
    <row r="282" spans="1:17" hidden="1" outlineLevel="1" collapsed="1" x14ac:dyDescent="0.25">
      <c r="A282" s="197"/>
      <c r="B282" s="197"/>
      <c r="C282" s="197"/>
      <c r="D282" s="278">
        <v>140315240</v>
      </c>
      <c r="E282" s="254"/>
      <c r="F282" s="254"/>
      <c r="G282" s="254"/>
      <c r="H282" s="254"/>
      <c r="I282" s="279">
        <v>4.4999999999999998E-2</v>
      </c>
      <c r="J282" s="254"/>
      <c r="K282" s="254"/>
      <c r="L282" s="280"/>
      <c r="M282" s="254"/>
      <c r="N282" s="254"/>
      <c r="O282" s="280"/>
      <c r="P282" s="254"/>
      <c r="Q282" s="200">
        <v>4.4999999999999998E-2</v>
      </c>
    </row>
    <row r="283" spans="1:17" hidden="1" outlineLevel="1" collapsed="1" x14ac:dyDescent="0.25">
      <c r="A283" s="197"/>
      <c r="B283" s="197"/>
      <c r="C283" s="197"/>
      <c r="D283" s="278">
        <v>140315241</v>
      </c>
      <c r="E283" s="254"/>
      <c r="F283" s="254"/>
      <c r="G283" s="254"/>
      <c r="H283" s="254"/>
      <c r="I283" s="279">
        <v>4.4999999999999998E-2</v>
      </c>
      <c r="J283" s="254"/>
      <c r="K283" s="254"/>
      <c r="L283" s="280"/>
      <c r="M283" s="254"/>
      <c r="N283" s="254"/>
      <c r="O283" s="280"/>
      <c r="P283" s="254"/>
      <c r="Q283" s="200">
        <v>4.4999999999999998E-2</v>
      </c>
    </row>
    <row r="284" spans="1:17" hidden="1" outlineLevel="1" collapsed="1" x14ac:dyDescent="0.25">
      <c r="A284" s="197"/>
      <c r="B284" s="197"/>
      <c r="C284" s="197"/>
      <c r="D284" s="278">
        <v>140315243</v>
      </c>
      <c r="E284" s="254"/>
      <c r="F284" s="254"/>
      <c r="G284" s="254"/>
      <c r="H284" s="254"/>
      <c r="I284" s="279">
        <v>0.14799999999999999</v>
      </c>
      <c r="J284" s="254"/>
      <c r="K284" s="254"/>
      <c r="L284" s="280"/>
      <c r="M284" s="254"/>
      <c r="N284" s="254"/>
      <c r="O284" s="280"/>
      <c r="P284" s="254"/>
      <c r="Q284" s="200">
        <v>0.14799999999999999</v>
      </c>
    </row>
    <row r="285" spans="1:17" hidden="1" outlineLevel="1" collapsed="1" x14ac:dyDescent="0.25">
      <c r="A285" s="197"/>
      <c r="B285" s="197"/>
      <c r="C285" s="197"/>
      <c r="D285" s="278">
        <v>140315244</v>
      </c>
      <c r="E285" s="254"/>
      <c r="F285" s="254"/>
      <c r="G285" s="254"/>
      <c r="H285" s="254"/>
      <c r="I285" s="279">
        <v>0.20399999999999999</v>
      </c>
      <c r="J285" s="254"/>
      <c r="K285" s="254"/>
      <c r="L285" s="280"/>
      <c r="M285" s="254"/>
      <c r="N285" s="254"/>
      <c r="O285" s="280"/>
      <c r="P285" s="254"/>
      <c r="Q285" s="200">
        <v>0.20399999999999999</v>
      </c>
    </row>
    <row r="286" spans="1:17" hidden="1" outlineLevel="1" collapsed="1" x14ac:dyDescent="0.25">
      <c r="A286" s="197"/>
      <c r="B286" s="197"/>
      <c r="C286" s="197"/>
      <c r="D286" s="278">
        <v>140315245</v>
      </c>
      <c r="E286" s="254"/>
      <c r="F286" s="254"/>
      <c r="G286" s="254"/>
      <c r="H286" s="254"/>
      <c r="I286" s="279">
        <v>0.14799999999999999</v>
      </c>
      <c r="J286" s="254"/>
      <c r="K286" s="254"/>
      <c r="L286" s="280"/>
      <c r="M286" s="254"/>
      <c r="N286" s="254"/>
      <c r="O286" s="280"/>
      <c r="P286" s="254"/>
      <c r="Q286" s="200">
        <v>0.14799999999999999</v>
      </c>
    </row>
    <row r="287" spans="1:17" hidden="1" outlineLevel="1" collapsed="1" x14ac:dyDescent="0.25">
      <c r="A287" s="197"/>
      <c r="B287" s="197"/>
      <c r="C287" s="197"/>
      <c r="D287" s="278">
        <v>140315246</v>
      </c>
      <c r="E287" s="254"/>
      <c r="F287" s="254"/>
      <c r="G287" s="254"/>
      <c r="H287" s="254"/>
      <c r="I287" s="279">
        <v>0.14799999999999999</v>
      </c>
      <c r="J287" s="254"/>
      <c r="K287" s="254"/>
      <c r="L287" s="280"/>
      <c r="M287" s="254"/>
      <c r="N287" s="254"/>
      <c r="O287" s="280"/>
      <c r="P287" s="254"/>
      <c r="Q287" s="200">
        <v>0.14799999999999999</v>
      </c>
    </row>
    <row r="288" spans="1:17" hidden="1" outlineLevel="1" collapsed="1" x14ac:dyDescent="0.25">
      <c r="A288" s="197"/>
      <c r="B288" s="197"/>
      <c r="C288" s="197"/>
      <c r="D288" s="278">
        <v>140315247</v>
      </c>
      <c r="E288" s="254"/>
      <c r="F288" s="254"/>
      <c r="G288" s="254"/>
      <c r="H288" s="254"/>
      <c r="I288" s="279">
        <v>4.4999999999999998E-2</v>
      </c>
      <c r="J288" s="254"/>
      <c r="K288" s="254"/>
      <c r="L288" s="280"/>
      <c r="M288" s="254"/>
      <c r="N288" s="254"/>
      <c r="O288" s="280"/>
      <c r="P288" s="254"/>
      <c r="Q288" s="200">
        <v>4.4999999999999998E-2</v>
      </c>
    </row>
    <row r="289" spans="1:17" hidden="1" outlineLevel="1" collapsed="1" x14ac:dyDescent="0.25">
      <c r="A289" s="197"/>
      <c r="B289" s="197"/>
      <c r="C289" s="197"/>
      <c r="D289" s="278">
        <v>140315248</v>
      </c>
      <c r="E289" s="254"/>
      <c r="F289" s="254"/>
      <c r="G289" s="254"/>
      <c r="H289" s="254"/>
      <c r="I289" s="279">
        <v>0.14799999999999999</v>
      </c>
      <c r="J289" s="254"/>
      <c r="K289" s="254"/>
      <c r="L289" s="280"/>
      <c r="M289" s="254"/>
      <c r="N289" s="254"/>
      <c r="O289" s="280"/>
      <c r="P289" s="254"/>
      <c r="Q289" s="200">
        <v>0.14799999999999999</v>
      </c>
    </row>
    <row r="290" spans="1:17" hidden="1" outlineLevel="1" collapsed="1" x14ac:dyDescent="0.25">
      <c r="A290" s="197"/>
      <c r="B290" s="197"/>
      <c r="C290" s="197"/>
      <c r="D290" s="278">
        <v>140315249</v>
      </c>
      <c r="E290" s="254"/>
      <c r="F290" s="254"/>
      <c r="G290" s="254"/>
      <c r="H290" s="254"/>
      <c r="I290" s="279">
        <v>4.4999999999999998E-2</v>
      </c>
      <c r="J290" s="254"/>
      <c r="K290" s="254"/>
      <c r="L290" s="280"/>
      <c r="M290" s="254"/>
      <c r="N290" s="254"/>
      <c r="O290" s="280"/>
      <c r="P290" s="254"/>
      <c r="Q290" s="200">
        <v>4.4999999999999998E-2</v>
      </c>
    </row>
    <row r="291" spans="1:17" hidden="1" outlineLevel="1" collapsed="1" x14ac:dyDescent="0.25">
      <c r="A291" s="197"/>
      <c r="B291" s="197"/>
      <c r="C291" s="197"/>
      <c r="D291" s="278">
        <v>140315250</v>
      </c>
      <c r="E291" s="254"/>
      <c r="F291" s="254"/>
      <c r="G291" s="254"/>
      <c r="H291" s="254"/>
      <c r="I291" s="279">
        <v>0.14799999999999999</v>
      </c>
      <c r="J291" s="254"/>
      <c r="K291" s="254"/>
      <c r="L291" s="280"/>
      <c r="M291" s="254"/>
      <c r="N291" s="254"/>
      <c r="O291" s="280"/>
      <c r="P291" s="254"/>
      <c r="Q291" s="200">
        <v>0.14799999999999999</v>
      </c>
    </row>
    <row r="292" spans="1:17" hidden="1" outlineLevel="1" collapsed="1" x14ac:dyDescent="0.25">
      <c r="A292" s="197"/>
      <c r="B292" s="197"/>
      <c r="C292" s="197"/>
      <c r="D292" s="278">
        <v>140315251</v>
      </c>
      <c r="E292" s="254"/>
      <c r="F292" s="254"/>
      <c r="G292" s="254"/>
      <c r="H292" s="254"/>
      <c r="I292" s="279">
        <v>0.14799999999999999</v>
      </c>
      <c r="J292" s="254"/>
      <c r="K292" s="254"/>
      <c r="L292" s="280"/>
      <c r="M292" s="254"/>
      <c r="N292" s="254"/>
      <c r="O292" s="280"/>
      <c r="P292" s="254"/>
      <c r="Q292" s="200">
        <v>0.14799999999999999</v>
      </c>
    </row>
    <row r="293" spans="1:17" hidden="1" outlineLevel="1" collapsed="1" x14ac:dyDescent="0.25">
      <c r="A293" s="197"/>
      <c r="B293" s="197"/>
      <c r="C293" s="197"/>
      <c r="D293" s="278">
        <v>140315252</v>
      </c>
      <c r="E293" s="254"/>
      <c r="F293" s="254"/>
      <c r="G293" s="254"/>
      <c r="H293" s="254"/>
      <c r="I293" s="279">
        <v>4.4999999999999998E-2</v>
      </c>
      <c r="J293" s="254"/>
      <c r="K293" s="254"/>
      <c r="L293" s="280"/>
      <c r="M293" s="254"/>
      <c r="N293" s="254"/>
      <c r="O293" s="280"/>
      <c r="P293" s="254"/>
      <c r="Q293" s="200">
        <v>4.4999999999999998E-2</v>
      </c>
    </row>
    <row r="294" spans="1:17" hidden="1" outlineLevel="1" collapsed="1" x14ac:dyDescent="0.25">
      <c r="A294" s="197"/>
      <c r="B294" s="197"/>
      <c r="C294" s="197"/>
      <c r="D294" s="278">
        <v>140315253</v>
      </c>
      <c r="E294" s="254"/>
      <c r="F294" s="254"/>
      <c r="G294" s="254"/>
      <c r="H294" s="254"/>
      <c r="I294" s="279">
        <v>0.14799999999999999</v>
      </c>
      <c r="J294" s="254"/>
      <c r="K294" s="254"/>
      <c r="L294" s="280"/>
      <c r="M294" s="254"/>
      <c r="N294" s="254"/>
      <c r="O294" s="280"/>
      <c r="P294" s="254"/>
      <c r="Q294" s="200">
        <v>0.14799999999999999</v>
      </c>
    </row>
    <row r="295" spans="1:17" hidden="1" outlineLevel="1" collapsed="1" x14ac:dyDescent="0.25">
      <c r="A295" s="197"/>
      <c r="B295" s="197"/>
      <c r="C295" s="197"/>
      <c r="D295" s="278">
        <v>140315254</v>
      </c>
      <c r="E295" s="254"/>
      <c r="F295" s="254"/>
      <c r="G295" s="254"/>
      <c r="H295" s="254"/>
      <c r="I295" s="279">
        <v>0.14799999999999999</v>
      </c>
      <c r="J295" s="254"/>
      <c r="K295" s="254"/>
      <c r="L295" s="280"/>
      <c r="M295" s="254"/>
      <c r="N295" s="254"/>
      <c r="O295" s="280"/>
      <c r="P295" s="254"/>
      <c r="Q295" s="200">
        <v>0.14799999999999999</v>
      </c>
    </row>
    <row r="296" spans="1:17" hidden="1" outlineLevel="1" collapsed="1" x14ac:dyDescent="0.25">
      <c r="A296" s="197"/>
      <c r="B296" s="197"/>
      <c r="C296" s="197"/>
      <c r="D296" s="278">
        <v>140315255</v>
      </c>
      <c r="E296" s="254"/>
      <c r="F296" s="254"/>
      <c r="G296" s="254"/>
      <c r="H296" s="254"/>
      <c r="I296" s="279">
        <v>4.4999999999999998E-2</v>
      </c>
      <c r="J296" s="254"/>
      <c r="K296" s="254"/>
      <c r="L296" s="280"/>
      <c r="M296" s="254"/>
      <c r="N296" s="254"/>
      <c r="O296" s="280"/>
      <c r="P296" s="254"/>
      <c r="Q296" s="200">
        <v>4.4999999999999998E-2</v>
      </c>
    </row>
    <row r="297" spans="1:17" hidden="1" outlineLevel="1" collapsed="1" x14ac:dyDescent="0.25">
      <c r="A297" s="197"/>
      <c r="B297" s="197"/>
      <c r="C297" s="197"/>
      <c r="D297" s="278">
        <v>140315257</v>
      </c>
      <c r="E297" s="254"/>
      <c r="F297" s="254"/>
      <c r="G297" s="254"/>
      <c r="H297" s="254"/>
      <c r="I297" s="279">
        <v>1.2070000000000001</v>
      </c>
      <c r="J297" s="254"/>
      <c r="K297" s="254"/>
      <c r="L297" s="280"/>
      <c r="M297" s="254"/>
      <c r="N297" s="254"/>
      <c r="O297" s="280"/>
      <c r="P297" s="254"/>
      <c r="Q297" s="200">
        <v>1.2070000000000001</v>
      </c>
    </row>
    <row r="298" spans="1:17" hidden="1" outlineLevel="1" collapsed="1" x14ac:dyDescent="0.25">
      <c r="A298" s="197"/>
      <c r="B298" s="197"/>
      <c r="C298" s="197"/>
      <c r="D298" s="278">
        <v>140315258</v>
      </c>
      <c r="E298" s="254"/>
      <c r="F298" s="254"/>
      <c r="G298" s="254"/>
      <c r="H298" s="254"/>
      <c r="I298" s="279">
        <v>0.14799999999999999</v>
      </c>
      <c r="J298" s="254"/>
      <c r="K298" s="254"/>
      <c r="L298" s="280"/>
      <c r="M298" s="254"/>
      <c r="N298" s="254"/>
      <c r="O298" s="280"/>
      <c r="P298" s="254"/>
      <c r="Q298" s="200">
        <v>0.14799999999999999</v>
      </c>
    </row>
    <row r="299" spans="1:17" hidden="1" outlineLevel="1" collapsed="1" x14ac:dyDescent="0.25">
      <c r="A299" s="197"/>
      <c r="B299" s="197"/>
      <c r="C299" s="197"/>
      <c r="D299" s="278">
        <v>140315259</v>
      </c>
      <c r="E299" s="254"/>
      <c r="F299" s="254"/>
      <c r="G299" s="254"/>
      <c r="H299" s="254"/>
      <c r="I299" s="279">
        <v>0.14799999999999999</v>
      </c>
      <c r="J299" s="254"/>
      <c r="K299" s="254"/>
      <c r="L299" s="280"/>
      <c r="M299" s="254"/>
      <c r="N299" s="254"/>
      <c r="O299" s="280"/>
      <c r="P299" s="254"/>
      <c r="Q299" s="200">
        <v>0.14799999999999999</v>
      </c>
    </row>
    <row r="300" spans="1:17" hidden="1" outlineLevel="1" collapsed="1" x14ac:dyDescent="0.25">
      <c r="A300" s="197"/>
      <c r="B300" s="197"/>
      <c r="C300" s="197"/>
      <c r="D300" s="278">
        <v>140315260</v>
      </c>
      <c r="E300" s="254"/>
      <c r="F300" s="254"/>
      <c r="G300" s="254"/>
      <c r="H300" s="254"/>
      <c r="I300" s="279">
        <v>0.1615</v>
      </c>
      <c r="J300" s="254"/>
      <c r="K300" s="254"/>
      <c r="L300" s="280"/>
      <c r="M300" s="254"/>
      <c r="N300" s="254"/>
      <c r="O300" s="280"/>
      <c r="P300" s="254"/>
      <c r="Q300" s="200">
        <v>0.1615</v>
      </c>
    </row>
    <row r="301" spans="1:17" hidden="1" outlineLevel="1" collapsed="1" x14ac:dyDescent="0.25">
      <c r="A301" s="197"/>
      <c r="B301" s="197"/>
      <c r="C301" s="197"/>
      <c r="D301" s="278">
        <v>140315261</v>
      </c>
      <c r="E301" s="254"/>
      <c r="F301" s="254"/>
      <c r="G301" s="254"/>
      <c r="H301" s="254"/>
      <c r="I301" s="279">
        <v>4.4999999999999998E-2</v>
      </c>
      <c r="J301" s="254"/>
      <c r="K301" s="254"/>
      <c r="L301" s="280"/>
      <c r="M301" s="254"/>
      <c r="N301" s="254"/>
      <c r="O301" s="280"/>
      <c r="P301" s="254"/>
      <c r="Q301" s="200">
        <v>4.4999999999999998E-2</v>
      </c>
    </row>
    <row r="302" spans="1:17" hidden="1" outlineLevel="1" collapsed="1" x14ac:dyDescent="0.25">
      <c r="A302" s="197"/>
      <c r="B302" s="197"/>
      <c r="C302" s="197"/>
      <c r="D302" s="278">
        <v>140315262</v>
      </c>
      <c r="E302" s="254"/>
      <c r="F302" s="254"/>
      <c r="G302" s="254"/>
      <c r="H302" s="254"/>
      <c r="I302" s="279">
        <v>0.14799999999999999</v>
      </c>
      <c r="J302" s="254"/>
      <c r="K302" s="254"/>
      <c r="L302" s="280"/>
      <c r="M302" s="254"/>
      <c r="N302" s="254"/>
      <c r="O302" s="280"/>
      <c r="P302" s="254"/>
      <c r="Q302" s="200">
        <v>0.14799999999999999</v>
      </c>
    </row>
    <row r="303" spans="1:17" hidden="1" outlineLevel="1" collapsed="1" x14ac:dyDescent="0.25">
      <c r="A303" s="197"/>
      <c r="B303" s="197"/>
      <c r="C303" s="197"/>
      <c r="D303" s="278">
        <v>140315263</v>
      </c>
      <c r="E303" s="254"/>
      <c r="F303" s="254"/>
      <c r="G303" s="254"/>
      <c r="H303" s="254"/>
      <c r="I303" s="279">
        <v>0.14799999999999999</v>
      </c>
      <c r="J303" s="254"/>
      <c r="K303" s="254"/>
      <c r="L303" s="280"/>
      <c r="M303" s="254"/>
      <c r="N303" s="254"/>
      <c r="O303" s="280"/>
      <c r="P303" s="254"/>
      <c r="Q303" s="200">
        <v>0.14799999999999999</v>
      </c>
    </row>
    <row r="304" spans="1:17" hidden="1" outlineLevel="1" collapsed="1" x14ac:dyDescent="0.25">
      <c r="A304" s="197"/>
      <c r="B304" s="197"/>
      <c r="C304" s="197"/>
      <c r="D304" s="278">
        <v>140315265</v>
      </c>
      <c r="E304" s="254"/>
      <c r="F304" s="254"/>
      <c r="G304" s="254"/>
      <c r="H304" s="254"/>
      <c r="I304" s="279">
        <v>0.3145</v>
      </c>
      <c r="J304" s="254"/>
      <c r="K304" s="254"/>
      <c r="L304" s="280"/>
      <c r="M304" s="254"/>
      <c r="N304" s="254"/>
      <c r="O304" s="280"/>
      <c r="P304" s="254"/>
      <c r="Q304" s="200">
        <v>0.3145</v>
      </c>
    </row>
    <row r="305" spans="1:17" hidden="1" outlineLevel="1" collapsed="1" x14ac:dyDescent="0.25">
      <c r="A305" s="197"/>
      <c r="B305" s="197"/>
      <c r="C305" s="197"/>
      <c r="D305" s="278">
        <v>140315266</v>
      </c>
      <c r="E305" s="254"/>
      <c r="F305" s="254"/>
      <c r="G305" s="254"/>
      <c r="H305" s="254"/>
      <c r="I305" s="279">
        <v>0.14799999999999999</v>
      </c>
      <c r="J305" s="254"/>
      <c r="K305" s="254"/>
      <c r="L305" s="280"/>
      <c r="M305" s="254"/>
      <c r="N305" s="254"/>
      <c r="O305" s="280"/>
      <c r="P305" s="254"/>
      <c r="Q305" s="200">
        <v>0.14799999999999999</v>
      </c>
    </row>
    <row r="306" spans="1:17" hidden="1" outlineLevel="1" collapsed="1" x14ac:dyDescent="0.25">
      <c r="A306" s="197"/>
      <c r="B306" s="197"/>
      <c r="C306" s="197"/>
      <c r="D306" s="278">
        <v>140315267</v>
      </c>
      <c r="E306" s="254"/>
      <c r="F306" s="254"/>
      <c r="G306" s="254"/>
      <c r="H306" s="254"/>
      <c r="I306" s="279">
        <v>0.14799999999999999</v>
      </c>
      <c r="J306" s="254"/>
      <c r="K306" s="254"/>
      <c r="L306" s="280"/>
      <c r="M306" s="254"/>
      <c r="N306" s="254"/>
      <c r="O306" s="280"/>
      <c r="P306" s="254"/>
      <c r="Q306" s="200">
        <v>0.14799999999999999</v>
      </c>
    </row>
    <row r="307" spans="1:17" hidden="1" outlineLevel="1" collapsed="1" x14ac:dyDescent="0.25">
      <c r="A307" s="197"/>
      <c r="B307" s="197"/>
      <c r="C307" s="197"/>
      <c r="D307" s="278">
        <v>140315268</v>
      </c>
      <c r="E307" s="254"/>
      <c r="F307" s="254"/>
      <c r="G307" s="254"/>
      <c r="H307" s="254"/>
      <c r="I307" s="279">
        <v>0.14799999999999999</v>
      </c>
      <c r="J307" s="254"/>
      <c r="K307" s="254"/>
      <c r="L307" s="280"/>
      <c r="M307" s="254"/>
      <c r="N307" s="254"/>
      <c r="O307" s="280"/>
      <c r="P307" s="254"/>
      <c r="Q307" s="200">
        <v>0.14799999999999999</v>
      </c>
    </row>
    <row r="308" spans="1:17" hidden="1" outlineLevel="1" collapsed="1" x14ac:dyDescent="0.25">
      <c r="A308" s="197"/>
      <c r="B308" s="197"/>
      <c r="C308" s="197"/>
      <c r="D308" s="278">
        <v>140315269</v>
      </c>
      <c r="E308" s="254"/>
      <c r="F308" s="254"/>
      <c r="G308" s="254"/>
      <c r="H308" s="254"/>
      <c r="I308" s="279">
        <v>4.4999999999999998E-2</v>
      </c>
      <c r="J308" s="254"/>
      <c r="K308" s="254"/>
      <c r="L308" s="280"/>
      <c r="M308" s="254"/>
      <c r="N308" s="254"/>
      <c r="O308" s="280"/>
      <c r="P308" s="254"/>
      <c r="Q308" s="200">
        <v>4.4999999999999998E-2</v>
      </c>
    </row>
    <row r="309" spans="1:17" hidden="1" outlineLevel="1" collapsed="1" x14ac:dyDescent="0.25">
      <c r="A309" s="197"/>
      <c r="B309" s="197"/>
      <c r="C309" s="197"/>
      <c r="D309" s="278">
        <v>140315270</v>
      </c>
      <c r="E309" s="254"/>
      <c r="F309" s="254"/>
      <c r="G309" s="254"/>
      <c r="H309" s="254"/>
      <c r="I309" s="279">
        <v>0.14799999999999999</v>
      </c>
      <c r="J309" s="254"/>
      <c r="K309" s="254"/>
      <c r="L309" s="280"/>
      <c r="M309" s="254"/>
      <c r="N309" s="254"/>
      <c r="O309" s="280"/>
      <c r="P309" s="254"/>
      <c r="Q309" s="200">
        <v>0.14799999999999999</v>
      </c>
    </row>
    <row r="310" spans="1:17" hidden="1" outlineLevel="1" collapsed="1" x14ac:dyDescent="0.25">
      <c r="A310" s="197"/>
      <c r="B310" s="197"/>
      <c r="C310" s="197"/>
      <c r="D310" s="278">
        <v>140315271</v>
      </c>
      <c r="E310" s="254"/>
      <c r="F310" s="254"/>
      <c r="G310" s="254"/>
      <c r="H310" s="254"/>
      <c r="I310" s="279">
        <v>4.4999999999999998E-2</v>
      </c>
      <c r="J310" s="254"/>
      <c r="K310" s="254"/>
      <c r="L310" s="280"/>
      <c r="M310" s="254"/>
      <c r="N310" s="254"/>
      <c r="O310" s="280"/>
      <c r="P310" s="254"/>
      <c r="Q310" s="200">
        <v>4.4999999999999998E-2</v>
      </c>
    </row>
    <row r="311" spans="1:17" hidden="1" outlineLevel="1" collapsed="1" x14ac:dyDescent="0.25">
      <c r="A311" s="197"/>
      <c r="B311" s="197"/>
      <c r="C311" s="197"/>
      <c r="D311" s="278">
        <v>140315272</v>
      </c>
      <c r="E311" s="254"/>
      <c r="F311" s="254"/>
      <c r="G311" s="254"/>
      <c r="H311" s="254"/>
      <c r="I311" s="279">
        <v>0.45050000000000001</v>
      </c>
      <c r="J311" s="254"/>
      <c r="K311" s="254"/>
      <c r="L311" s="280"/>
      <c r="M311" s="254"/>
      <c r="N311" s="254"/>
      <c r="O311" s="280"/>
      <c r="P311" s="254"/>
      <c r="Q311" s="200">
        <v>0.45050000000000001</v>
      </c>
    </row>
    <row r="312" spans="1:17" hidden="1" outlineLevel="1" collapsed="1" x14ac:dyDescent="0.25">
      <c r="A312" s="197"/>
      <c r="B312" s="197"/>
      <c r="C312" s="197"/>
      <c r="D312" s="278">
        <v>140315273</v>
      </c>
      <c r="E312" s="254"/>
      <c r="F312" s="254"/>
      <c r="G312" s="254"/>
      <c r="H312" s="254"/>
      <c r="I312" s="279">
        <v>0.14799999999999999</v>
      </c>
      <c r="J312" s="254"/>
      <c r="K312" s="254"/>
      <c r="L312" s="280"/>
      <c r="M312" s="254"/>
      <c r="N312" s="254"/>
      <c r="O312" s="280"/>
      <c r="P312" s="254"/>
      <c r="Q312" s="200">
        <v>0.14799999999999999</v>
      </c>
    </row>
    <row r="313" spans="1:17" hidden="1" outlineLevel="1" collapsed="1" x14ac:dyDescent="0.25">
      <c r="A313" s="197"/>
      <c r="B313" s="197"/>
      <c r="C313" s="197"/>
      <c r="D313" s="278">
        <v>140315274</v>
      </c>
      <c r="E313" s="254"/>
      <c r="F313" s="254"/>
      <c r="G313" s="254"/>
      <c r="H313" s="254"/>
      <c r="I313" s="279">
        <v>0.14799999999999999</v>
      </c>
      <c r="J313" s="254"/>
      <c r="K313" s="254"/>
      <c r="L313" s="280"/>
      <c r="M313" s="254"/>
      <c r="N313" s="254"/>
      <c r="O313" s="280"/>
      <c r="P313" s="254"/>
      <c r="Q313" s="200">
        <v>0.14799999999999999</v>
      </c>
    </row>
    <row r="314" spans="1:17" hidden="1" outlineLevel="1" collapsed="1" x14ac:dyDescent="0.25">
      <c r="A314" s="197"/>
      <c r="B314" s="197"/>
      <c r="C314" s="197"/>
      <c r="D314" s="278">
        <v>140315275</v>
      </c>
      <c r="E314" s="254"/>
      <c r="F314" s="254"/>
      <c r="G314" s="254"/>
      <c r="H314" s="254"/>
      <c r="I314" s="279">
        <v>0.14799999999999999</v>
      </c>
      <c r="J314" s="254"/>
      <c r="K314" s="254"/>
      <c r="L314" s="280"/>
      <c r="M314" s="254"/>
      <c r="N314" s="254"/>
      <c r="O314" s="280"/>
      <c r="P314" s="254"/>
      <c r="Q314" s="200">
        <v>0.14799999999999999</v>
      </c>
    </row>
    <row r="315" spans="1:17" hidden="1" outlineLevel="1" collapsed="1" x14ac:dyDescent="0.25">
      <c r="A315" s="197"/>
      <c r="B315" s="197"/>
      <c r="C315" s="197"/>
      <c r="D315" s="278">
        <v>140315276</v>
      </c>
      <c r="E315" s="254"/>
      <c r="F315" s="254"/>
      <c r="G315" s="254"/>
      <c r="H315" s="254"/>
      <c r="I315" s="279">
        <v>0.14799999999999999</v>
      </c>
      <c r="J315" s="254"/>
      <c r="K315" s="254"/>
      <c r="L315" s="280"/>
      <c r="M315" s="254"/>
      <c r="N315" s="254"/>
      <c r="O315" s="280"/>
      <c r="P315" s="254"/>
      <c r="Q315" s="200">
        <v>0.14799999999999999</v>
      </c>
    </row>
    <row r="316" spans="1:17" hidden="1" outlineLevel="1" collapsed="1" x14ac:dyDescent="0.25">
      <c r="A316" s="197"/>
      <c r="B316" s="197"/>
      <c r="C316" s="197"/>
      <c r="D316" s="278">
        <v>140315277</v>
      </c>
      <c r="E316" s="254"/>
      <c r="F316" s="254"/>
      <c r="G316" s="254"/>
      <c r="H316" s="254"/>
      <c r="I316" s="279">
        <v>4.4999999999999998E-2</v>
      </c>
      <c r="J316" s="254"/>
      <c r="K316" s="254"/>
      <c r="L316" s="280"/>
      <c r="M316" s="254"/>
      <c r="N316" s="254"/>
      <c r="O316" s="280"/>
      <c r="P316" s="254"/>
      <c r="Q316" s="200">
        <v>4.4999999999999998E-2</v>
      </c>
    </row>
    <row r="317" spans="1:17" hidden="1" outlineLevel="1" collapsed="1" x14ac:dyDescent="0.25">
      <c r="A317" s="197"/>
      <c r="B317" s="197"/>
      <c r="C317" s="197"/>
      <c r="D317" s="278">
        <v>140315278</v>
      </c>
      <c r="E317" s="254"/>
      <c r="F317" s="254"/>
      <c r="G317" s="254"/>
      <c r="H317" s="254"/>
      <c r="I317" s="279">
        <v>0.14799999999999999</v>
      </c>
      <c r="J317" s="254"/>
      <c r="K317" s="254"/>
      <c r="L317" s="280"/>
      <c r="M317" s="254"/>
      <c r="N317" s="254"/>
      <c r="O317" s="280"/>
      <c r="P317" s="254"/>
      <c r="Q317" s="200">
        <v>0.14799999999999999</v>
      </c>
    </row>
    <row r="318" spans="1:17" hidden="1" outlineLevel="1" collapsed="1" x14ac:dyDescent="0.25">
      <c r="A318" s="197"/>
      <c r="B318" s="197"/>
      <c r="C318" s="197"/>
      <c r="D318" s="278">
        <v>140315279</v>
      </c>
      <c r="E318" s="254"/>
      <c r="F318" s="254"/>
      <c r="G318" s="254"/>
      <c r="H318" s="254"/>
      <c r="I318" s="279">
        <v>0.26350000000000001</v>
      </c>
      <c r="J318" s="254"/>
      <c r="K318" s="254"/>
      <c r="L318" s="280"/>
      <c r="M318" s="254"/>
      <c r="N318" s="254"/>
      <c r="O318" s="280"/>
      <c r="P318" s="254"/>
      <c r="Q318" s="200">
        <v>0.26350000000000001</v>
      </c>
    </row>
    <row r="319" spans="1:17" hidden="1" outlineLevel="1" collapsed="1" x14ac:dyDescent="0.25">
      <c r="A319" s="197"/>
      <c r="B319" s="197"/>
      <c r="C319" s="197"/>
      <c r="D319" s="278">
        <v>140315280</v>
      </c>
      <c r="E319" s="254"/>
      <c r="F319" s="254"/>
      <c r="G319" s="254"/>
      <c r="H319" s="254"/>
      <c r="I319" s="279">
        <v>0.20399999999999999</v>
      </c>
      <c r="J319" s="254"/>
      <c r="K319" s="254"/>
      <c r="L319" s="280"/>
      <c r="M319" s="254"/>
      <c r="N319" s="254"/>
      <c r="O319" s="280"/>
      <c r="P319" s="254"/>
      <c r="Q319" s="200">
        <v>0.20399999999999999</v>
      </c>
    </row>
    <row r="320" spans="1:17" hidden="1" outlineLevel="1" collapsed="1" x14ac:dyDescent="0.25">
      <c r="A320" s="197"/>
      <c r="B320" s="197"/>
      <c r="C320" s="197"/>
      <c r="D320" s="278">
        <v>140315281</v>
      </c>
      <c r="E320" s="254"/>
      <c r="F320" s="254"/>
      <c r="G320" s="254"/>
      <c r="H320" s="254"/>
      <c r="I320" s="279">
        <v>4.4999999999999998E-2</v>
      </c>
      <c r="J320" s="254"/>
      <c r="K320" s="254"/>
      <c r="L320" s="280"/>
      <c r="M320" s="254"/>
      <c r="N320" s="254"/>
      <c r="O320" s="280"/>
      <c r="P320" s="254"/>
      <c r="Q320" s="200">
        <v>4.4999999999999998E-2</v>
      </c>
    </row>
    <row r="321" spans="1:17" hidden="1" outlineLevel="1" collapsed="1" x14ac:dyDescent="0.25">
      <c r="A321" s="197"/>
      <c r="B321" s="197"/>
      <c r="C321" s="197"/>
      <c r="D321" s="278">
        <v>140315282</v>
      </c>
      <c r="E321" s="254"/>
      <c r="F321" s="254"/>
      <c r="G321" s="254"/>
      <c r="H321" s="254"/>
      <c r="I321" s="279">
        <v>4.4999999999999998E-2</v>
      </c>
      <c r="J321" s="254"/>
      <c r="K321" s="254"/>
      <c r="L321" s="280"/>
      <c r="M321" s="254"/>
      <c r="N321" s="254"/>
      <c r="O321" s="280"/>
      <c r="P321" s="254"/>
      <c r="Q321" s="200">
        <v>4.4999999999999998E-2</v>
      </c>
    </row>
    <row r="322" spans="1:17" hidden="1" outlineLevel="1" collapsed="1" x14ac:dyDescent="0.25">
      <c r="A322" s="197"/>
      <c r="B322" s="197"/>
      <c r="C322" s="197"/>
      <c r="D322" s="278">
        <v>140315283</v>
      </c>
      <c r="E322" s="254"/>
      <c r="F322" s="254"/>
      <c r="G322" s="254"/>
      <c r="H322" s="254"/>
      <c r="I322" s="279">
        <v>0.14799999999999999</v>
      </c>
      <c r="J322" s="254"/>
      <c r="K322" s="254"/>
      <c r="L322" s="280"/>
      <c r="M322" s="254"/>
      <c r="N322" s="254"/>
      <c r="O322" s="280"/>
      <c r="P322" s="254"/>
      <c r="Q322" s="200">
        <v>0.14799999999999999</v>
      </c>
    </row>
    <row r="323" spans="1:17" hidden="1" outlineLevel="1" collapsed="1" x14ac:dyDescent="0.25">
      <c r="A323" s="197"/>
      <c r="B323" s="197"/>
      <c r="C323" s="197"/>
      <c r="D323" s="278">
        <v>140315284</v>
      </c>
      <c r="E323" s="254"/>
      <c r="F323" s="254"/>
      <c r="G323" s="254"/>
      <c r="H323" s="254"/>
      <c r="I323" s="279">
        <v>0.14799999999999999</v>
      </c>
      <c r="J323" s="254"/>
      <c r="K323" s="254"/>
      <c r="L323" s="280"/>
      <c r="M323" s="254"/>
      <c r="N323" s="254"/>
      <c r="O323" s="280"/>
      <c r="P323" s="254"/>
      <c r="Q323" s="200">
        <v>0.14799999999999999</v>
      </c>
    </row>
    <row r="324" spans="1:17" hidden="1" outlineLevel="1" collapsed="1" x14ac:dyDescent="0.25">
      <c r="A324" s="197"/>
      <c r="B324" s="197"/>
      <c r="C324" s="197"/>
      <c r="D324" s="278">
        <v>140315285</v>
      </c>
      <c r="E324" s="254"/>
      <c r="F324" s="254"/>
      <c r="G324" s="254"/>
      <c r="H324" s="254"/>
      <c r="I324" s="279">
        <v>0.14799999999999999</v>
      </c>
      <c r="J324" s="254"/>
      <c r="K324" s="254"/>
      <c r="L324" s="280"/>
      <c r="M324" s="254"/>
      <c r="N324" s="254"/>
      <c r="O324" s="280"/>
      <c r="P324" s="254"/>
      <c r="Q324" s="200">
        <v>0.14799999999999999</v>
      </c>
    </row>
    <row r="325" spans="1:17" hidden="1" outlineLevel="1" collapsed="1" x14ac:dyDescent="0.25">
      <c r="A325" s="197"/>
      <c r="B325" s="197"/>
      <c r="C325" s="197"/>
      <c r="D325" s="278">
        <v>140314958</v>
      </c>
      <c r="E325" s="254"/>
      <c r="F325" s="254"/>
      <c r="G325" s="254"/>
      <c r="H325" s="254"/>
      <c r="I325" s="279">
        <v>4.4999999999999998E-2</v>
      </c>
      <c r="J325" s="254"/>
      <c r="K325" s="254"/>
      <c r="L325" s="280"/>
      <c r="M325" s="254"/>
      <c r="N325" s="254"/>
      <c r="O325" s="280"/>
      <c r="P325" s="254"/>
      <c r="Q325" s="200">
        <v>4.4999999999999998E-2</v>
      </c>
    </row>
    <row r="326" spans="1:17" hidden="1" outlineLevel="1" collapsed="1" x14ac:dyDescent="0.25">
      <c r="A326" s="197"/>
      <c r="B326" s="197"/>
      <c r="C326" s="197"/>
      <c r="D326" s="278">
        <v>140314959</v>
      </c>
      <c r="E326" s="254"/>
      <c r="F326" s="254"/>
      <c r="G326" s="254"/>
      <c r="H326" s="254"/>
      <c r="I326" s="279">
        <v>0.14799999999999999</v>
      </c>
      <c r="J326" s="254"/>
      <c r="K326" s="254"/>
      <c r="L326" s="280"/>
      <c r="M326" s="254"/>
      <c r="N326" s="254"/>
      <c r="O326" s="280"/>
      <c r="P326" s="254"/>
      <c r="Q326" s="200">
        <v>0.14799999999999999</v>
      </c>
    </row>
    <row r="327" spans="1:17" hidden="1" outlineLevel="1" collapsed="1" x14ac:dyDescent="0.25">
      <c r="A327" s="197"/>
      <c r="B327" s="197"/>
      <c r="C327" s="197"/>
      <c r="D327" s="278">
        <v>140314960</v>
      </c>
      <c r="E327" s="254"/>
      <c r="F327" s="254"/>
      <c r="G327" s="254"/>
      <c r="H327" s="254"/>
      <c r="I327" s="279">
        <v>0.14799999999999999</v>
      </c>
      <c r="J327" s="254"/>
      <c r="K327" s="254"/>
      <c r="L327" s="280"/>
      <c r="M327" s="254"/>
      <c r="N327" s="254"/>
      <c r="O327" s="280"/>
      <c r="P327" s="254"/>
      <c r="Q327" s="200">
        <v>0.14799999999999999</v>
      </c>
    </row>
    <row r="328" spans="1:17" hidden="1" outlineLevel="1" collapsed="1" x14ac:dyDescent="0.25">
      <c r="A328" s="197"/>
      <c r="B328" s="197"/>
      <c r="C328" s="197"/>
      <c r="D328" s="278">
        <v>140314961</v>
      </c>
      <c r="E328" s="254"/>
      <c r="F328" s="254"/>
      <c r="G328" s="254"/>
      <c r="H328" s="254"/>
      <c r="I328" s="279">
        <v>0.14799999999999999</v>
      </c>
      <c r="J328" s="254"/>
      <c r="K328" s="254"/>
      <c r="L328" s="280"/>
      <c r="M328" s="254"/>
      <c r="N328" s="254"/>
      <c r="O328" s="280"/>
      <c r="P328" s="254"/>
      <c r="Q328" s="200">
        <v>0.14799999999999999</v>
      </c>
    </row>
    <row r="329" spans="1:17" hidden="1" outlineLevel="1" collapsed="1" x14ac:dyDescent="0.25">
      <c r="A329" s="197"/>
      <c r="B329" s="197"/>
      <c r="C329" s="197"/>
      <c r="D329" s="278">
        <v>140314962</v>
      </c>
      <c r="E329" s="254"/>
      <c r="F329" s="254"/>
      <c r="G329" s="254"/>
      <c r="H329" s="254"/>
      <c r="I329" s="279">
        <v>0.14799999999999999</v>
      </c>
      <c r="J329" s="254"/>
      <c r="K329" s="254"/>
      <c r="L329" s="280"/>
      <c r="M329" s="254"/>
      <c r="N329" s="254"/>
      <c r="O329" s="280"/>
      <c r="P329" s="254"/>
      <c r="Q329" s="200">
        <v>0.14799999999999999</v>
      </c>
    </row>
    <row r="330" spans="1:17" hidden="1" outlineLevel="1" collapsed="1" x14ac:dyDescent="0.25">
      <c r="A330" s="197"/>
      <c r="B330" s="197"/>
      <c r="C330" s="197"/>
      <c r="D330" s="278">
        <v>140314963</v>
      </c>
      <c r="E330" s="254"/>
      <c r="F330" s="254"/>
      <c r="G330" s="254"/>
      <c r="H330" s="254"/>
      <c r="I330" s="279">
        <v>0.17849999999999999</v>
      </c>
      <c r="J330" s="254"/>
      <c r="K330" s="254"/>
      <c r="L330" s="280"/>
      <c r="M330" s="254"/>
      <c r="N330" s="254"/>
      <c r="O330" s="280"/>
      <c r="P330" s="254"/>
      <c r="Q330" s="200">
        <v>0.17849999999999999</v>
      </c>
    </row>
    <row r="331" spans="1:17" hidden="1" outlineLevel="1" collapsed="1" x14ac:dyDescent="0.25">
      <c r="A331" s="197"/>
      <c r="B331" s="197"/>
      <c r="C331" s="197"/>
      <c r="D331" s="278">
        <v>140314964</v>
      </c>
      <c r="E331" s="254"/>
      <c r="F331" s="254"/>
      <c r="G331" s="254"/>
      <c r="H331" s="254"/>
      <c r="I331" s="279">
        <v>0.14799999999999999</v>
      </c>
      <c r="J331" s="254"/>
      <c r="K331" s="254"/>
      <c r="L331" s="280"/>
      <c r="M331" s="254"/>
      <c r="N331" s="254"/>
      <c r="O331" s="280"/>
      <c r="P331" s="254"/>
      <c r="Q331" s="200">
        <v>0.14799999999999999</v>
      </c>
    </row>
    <row r="332" spans="1:17" hidden="1" outlineLevel="1" collapsed="1" x14ac:dyDescent="0.25">
      <c r="A332" s="197"/>
      <c r="B332" s="197"/>
      <c r="C332" s="197"/>
      <c r="D332" s="278">
        <v>140314965</v>
      </c>
      <c r="E332" s="254"/>
      <c r="F332" s="254"/>
      <c r="G332" s="254"/>
      <c r="H332" s="254"/>
      <c r="I332" s="279">
        <v>0.68</v>
      </c>
      <c r="J332" s="254"/>
      <c r="K332" s="254"/>
      <c r="L332" s="280"/>
      <c r="M332" s="254"/>
      <c r="N332" s="254"/>
      <c r="O332" s="280"/>
      <c r="P332" s="254"/>
      <c r="Q332" s="200">
        <v>0.68</v>
      </c>
    </row>
    <row r="333" spans="1:17" hidden="1" outlineLevel="1" collapsed="1" x14ac:dyDescent="0.25">
      <c r="A333" s="197"/>
      <c r="B333" s="197"/>
      <c r="C333" s="197"/>
      <c r="D333" s="278">
        <v>140314966</v>
      </c>
      <c r="E333" s="254"/>
      <c r="F333" s="254"/>
      <c r="G333" s="254"/>
      <c r="H333" s="254"/>
      <c r="I333" s="279">
        <v>0.30599999999999999</v>
      </c>
      <c r="J333" s="254"/>
      <c r="K333" s="254"/>
      <c r="L333" s="280"/>
      <c r="M333" s="254"/>
      <c r="N333" s="254"/>
      <c r="O333" s="280"/>
      <c r="P333" s="254"/>
      <c r="Q333" s="200">
        <v>0.30599999999999999</v>
      </c>
    </row>
    <row r="334" spans="1:17" hidden="1" outlineLevel="1" collapsed="1" x14ac:dyDescent="0.25">
      <c r="A334" s="197"/>
      <c r="B334" s="197"/>
      <c r="C334" s="197"/>
      <c r="D334" s="278">
        <v>140314967</v>
      </c>
      <c r="E334" s="254"/>
      <c r="F334" s="254"/>
      <c r="G334" s="254"/>
      <c r="H334" s="254"/>
      <c r="I334" s="279">
        <v>0.14799999999999999</v>
      </c>
      <c r="J334" s="254"/>
      <c r="K334" s="254"/>
      <c r="L334" s="280"/>
      <c r="M334" s="254"/>
      <c r="N334" s="254"/>
      <c r="O334" s="280"/>
      <c r="P334" s="254"/>
      <c r="Q334" s="200">
        <v>0.14799999999999999</v>
      </c>
    </row>
    <row r="335" spans="1:17" hidden="1" outlineLevel="1" collapsed="1" x14ac:dyDescent="0.25">
      <c r="A335" s="197"/>
      <c r="B335" s="197"/>
      <c r="C335" s="197"/>
      <c r="D335" s="278">
        <v>140314968</v>
      </c>
      <c r="E335" s="254"/>
      <c r="F335" s="254"/>
      <c r="G335" s="254"/>
      <c r="H335" s="254"/>
      <c r="I335" s="279">
        <v>0.14799999999999999</v>
      </c>
      <c r="J335" s="254"/>
      <c r="K335" s="254"/>
      <c r="L335" s="280"/>
      <c r="M335" s="254"/>
      <c r="N335" s="254"/>
      <c r="O335" s="280"/>
      <c r="P335" s="254"/>
      <c r="Q335" s="200">
        <v>0.14799999999999999</v>
      </c>
    </row>
    <row r="336" spans="1:17" hidden="1" outlineLevel="1" collapsed="1" x14ac:dyDescent="0.25">
      <c r="A336" s="197"/>
      <c r="B336" s="197"/>
      <c r="C336" s="197"/>
      <c r="D336" s="278">
        <v>140314969</v>
      </c>
      <c r="E336" s="254"/>
      <c r="F336" s="254"/>
      <c r="G336" s="254"/>
      <c r="H336" s="254"/>
      <c r="I336" s="279">
        <v>0.22950000000000001</v>
      </c>
      <c r="J336" s="254"/>
      <c r="K336" s="254"/>
      <c r="L336" s="280"/>
      <c r="M336" s="254"/>
      <c r="N336" s="254"/>
      <c r="O336" s="280"/>
      <c r="P336" s="254"/>
      <c r="Q336" s="200">
        <v>0.22950000000000001</v>
      </c>
    </row>
    <row r="337" spans="1:17" hidden="1" outlineLevel="1" collapsed="1" x14ac:dyDescent="0.25">
      <c r="A337" s="197"/>
      <c r="B337" s="197"/>
      <c r="C337" s="197"/>
      <c r="D337" s="278">
        <v>140314970</v>
      </c>
      <c r="E337" s="254"/>
      <c r="F337" s="254"/>
      <c r="G337" s="254"/>
      <c r="H337" s="254"/>
      <c r="I337" s="279">
        <v>4.4999999999999998E-2</v>
      </c>
      <c r="J337" s="254"/>
      <c r="K337" s="254"/>
      <c r="L337" s="280"/>
      <c r="M337" s="254"/>
      <c r="N337" s="254"/>
      <c r="O337" s="280"/>
      <c r="P337" s="254"/>
      <c r="Q337" s="200">
        <v>4.4999999999999998E-2</v>
      </c>
    </row>
    <row r="338" spans="1:17" hidden="1" outlineLevel="1" collapsed="1" x14ac:dyDescent="0.25">
      <c r="A338" s="197"/>
      <c r="B338" s="197"/>
      <c r="C338" s="197"/>
      <c r="D338" s="278">
        <v>140314971</v>
      </c>
      <c r="E338" s="254"/>
      <c r="F338" s="254"/>
      <c r="G338" s="254"/>
      <c r="H338" s="254"/>
      <c r="I338" s="279">
        <v>4.4999999999999998E-2</v>
      </c>
      <c r="J338" s="254"/>
      <c r="K338" s="254"/>
      <c r="L338" s="280"/>
      <c r="M338" s="254"/>
      <c r="N338" s="254"/>
      <c r="O338" s="280"/>
      <c r="P338" s="254"/>
      <c r="Q338" s="200">
        <v>4.4999999999999998E-2</v>
      </c>
    </row>
    <row r="339" spans="1:17" hidden="1" outlineLevel="1" collapsed="1" x14ac:dyDescent="0.25">
      <c r="A339" s="197"/>
      <c r="B339" s="197"/>
      <c r="C339" s="197"/>
      <c r="D339" s="278">
        <v>140314972</v>
      </c>
      <c r="E339" s="254"/>
      <c r="F339" s="254"/>
      <c r="G339" s="254"/>
      <c r="H339" s="254"/>
      <c r="I339" s="279">
        <v>0.14799999999999999</v>
      </c>
      <c r="J339" s="254"/>
      <c r="K339" s="254"/>
      <c r="L339" s="280"/>
      <c r="M339" s="254"/>
      <c r="N339" s="254"/>
      <c r="O339" s="280"/>
      <c r="P339" s="254"/>
      <c r="Q339" s="200">
        <v>0.14799999999999999</v>
      </c>
    </row>
    <row r="340" spans="1:17" hidden="1" outlineLevel="1" collapsed="1" x14ac:dyDescent="0.25">
      <c r="A340" s="197"/>
      <c r="B340" s="197"/>
      <c r="C340" s="197"/>
      <c r="D340" s="278">
        <v>140314973</v>
      </c>
      <c r="E340" s="254"/>
      <c r="F340" s="254"/>
      <c r="G340" s="254"/>
      <c r="H340" s="254"/>
      <c r="I340" s="279">
        <v>0.17849999999999999</v>
      </c>
      <c r="J340" s="254"/>
      <c r="K340" s="254"/>
      <c r="L340" s="280"/>
      <c r="M340" s="254"/>
      <c r="N340" s="254"/>
      <c r="O340" s="280"/>
      <c r="P340" s="254"/>
      <c r="Q340" s="200">
        <v>0.17849999999999999</v>
      </c>
    </row>
    <row r="341" spans="1:17" hidden="1" outlineLevel="1" collapsed="1" x14ac:dyDescent="0.25">
      <c r="A341" s="197"/>
      <c r="B341" s="197"/>
      <c r="C341" s="197"/>
      <c r="D341" s="278">
        <v>140314974</v>
      </c>
      <c r="E341" s="254"/>
      <c r="F341" s="254"/>
      <c r="G341" s="254"/>
      <c r="H341" s="254"/>
      <c r="I341" s="279">
        <v>4.4999999999999998E-2</v>
      </c>
      <c r="J341" s="254"/>
      <c r="K341" s="254"/>
      <c r="L341" s="280"/>
      <c r="M341" s="254"/>
      <c r="N341" s="254"/>
      <c r="O341" s="280"/>
      <c r="P341" s="254"/>
      <c r="Q341" s="200">
        <v>4.4999999999999998E-2</v>
      </c>
    </row>
    <row r="342" spans="1:17" hidden="1" outlineLevel="1" collapsed="1" x14ac:dyDescent="0.25">
      <c r="A342" s="197"/>
      <c r="B342" s="197"/>
      <c r="C342" s="197"/>
      <c r="D342" s="278">
        <v>140314975</v>
      </c>
      <c r="E342" s="254"/>
      <c r="F342" s="254"/>
      <c r="G342" s="254"/>
      <c r="H342" s="254"/>
      <c r="I342" s="279">
        <v>4.4999999999999998E-2</v>
      </c>
      <c r="J342" s="254"/>
      <c r="K342" s="254"/>
      <c r="L342" s="280"/>
      <c r="M342" s="254"/>
      <c r="N342" s="254"/>
      <c r="O342" s="280"/>
      <c r="P342" s="254"/>
      <c r="Q342" s="200">
        <v>4.4999999999999998E-2</v>
      </c>
    </row>
    <row r="343" spans="1:17" hidden="1" outlineLevel="1" collapsed="1" x14ac:dyDescent="0.25">
      <c r="A343" s="197"/>
      <c r="B343" s="197"/>
      <c r="C343" s="197"/>
      <c r="D343" s="278">
        <v>140314976</v>
      </c>
      <c r="E343" s="254"/>
      <c r="F343" s="254"/>
      <c r="G343" s="254"/>
      <c r="H343" s="254"/>
      <c r="I343" s="279">
        <v>0.14799999999999999</v>
      </c>
      <c r="J343" s="254"/>
      <c r="K343" s="254"/>
      <c r="L343" s="280"/>
      <c r="M343" s="254"/>
      <c r="N343" s="254"/>
      <c r="O343" s="280"/>
      <c r="P343" s="254"/>
      <c r="Q343" s="200">
        <v>0.14799999999999999</v>
      </c>
    </row>
    <row r="344" spans="1:17" hidden="1" outlineLevel="1" collapsed="1" x14ac:dyDescent="0.25">
      <c r="A344" s="197"/>
      <c r="B344" s="197"/>
      <c r="C344" s="197"/>
      <c r="D344" s="278">
        <v>140314977</v>
      </c>
      <c r="E344" s="254"/>
      <c r="F344" s="254"/>
      <c r="G344" s="254"/>
      <c r="H344" s="254"/>
      <c r="I344" s="279">
        <v>4.4999999999999998E-2</v>
      </c>
      <c r="J344" s="254"/>
      <c r="K344" s="254"/>
      <c r="L344" s="280"/>
      <c r="M344" s="254"/>
      <c r="N344" s="254"/>
      <c r="O344" s="280"/>
      <c r="P344" s="254"/>
      <c r="Q344" s="200">
        <v>4.4999999999999998E-2</v>
      </c>
    </row>
    <row r="345" spans="1:17" hidden="1" outlineLevel="1" collapsed="1" x14ac:dyDescent="0.25">
      <c r="A345" s="197"/>
      <c r="B345" s="197"/>
      <c r="C345" s="197"/>
      <c r="D345" s="278">
        <v>140314978</v>
      </c>
      <c r="E345" s="254"/>
      <c r="F345" s="254"/>
      <c r="G345" s="254"/>
      <c r="H345" s="254"/>
      <c r="I345" s="279">
        <v>0.14799999999999999</v>
      </c>
      <c r="J345" s="254"/>
      <c r="K345" s="254"/>
      <c r="L345" s="280"/>
      <c r="M345" s="254"/>
      <c r="N345" s="254"/>
      <c r="O345" s="280"/>
      <c r="P345" s="254"/>
      <c r="Q345" s="200">
        <v>0.14799999999999999</v>
      </c>
    </row>
    <row r="346" spans="1:17" hidden="1" outlineLevel="1" collapsed="1" x14ac:dyDescent="0.25">
      <c r="A346" s="197"/>
      <c r="B346" s="197"/>
      <c r="C346" s="197"/>
      <c r="D346" s="278">
        <v>140314979</v>
      </c>
      <c r="E346" s="254"/>
      <c r="F346" s="254"/>
      <c r="G346" s="254"/>
      <c r="H346" s="254"/>
      <c r="I346" s="279">
        <v>0.14799999999999999</v>
      </c>
      <c r="J346" s="254"/>
      <c r="K346" s="254"/>
      <c r="L346" s="280"/>
      <c r="M346" s="254"/>
      <c r="N346" s="254"/>
      <c r="O346" s="280"/>
      <c r="P346" s="254"/>
      <c r="Q346" s="200">
        <v>0.14799999999999999</v>
      </c>
    </row>
    <row r="347" spans="1:17" hidden="1" outlineLevel="1" collapsed="1" x14ac:dyDescent="0.25">
      <c r="A347" s="197"/>
      <c r="B347" s="197"/>
      <c r="C347" s="197"/>
      <c r="D347" s="278">
        <v>140314980</v>
      </c>
      <c r="E347" s="254"/>
      <c r="F347" s="254"/>
      <c r="G347" s="254"/>
      <c r="H347" s="254"/>
      <c r="I347" s="279">
        <v>0.22950000000000001</v>
      </c>
      <c r="J347" s="254"/>
      <c r="K347" s="254"/>
      <c r="L347" s="280"/>
      <c r="M347" s="254"/>
      <c r="N347" s="254"/>
      <c r="O347" s="280"/>
      <c r="P347" s="254"/>
      <c r="Q347" s="200">
        <v>0.22950000000000001</v>
      </c>
    </row>
    <row r="348" spans="1:17" hidden="1" outlineLevel="1" collapsed="1" x14ac:dyDescent="0.25">
      <c r="A348" s="197"/>
      <c r="B348" s="197"/>
      <c r="C348" s="197"/>
      <c r="D348" s="278">
        <v>140314981</v>
      </c>
      <c r="E348" s="254"/>
      <c r="F348" s="254"/>
      <c r="G348" s="254"/>
      <c r="H348" s="254"/>
      <c r="I348" s="279">
        <v>4.4999999999999998E-2</v>
      </c>
      <c r="J348" s="254"/>
      <c r="K348" s="254"/>
      <c r="L348" s="280"/>
      <c r="M348" s="254"/>
      <c r="N348" s="254"/>
      <c r="O348" s="280"/>
      <c r="P348" s="254"/>
      <c r="Q348" s="200">
        <v>4.4999999999999998E-2</v>
      </c>
    </row>
    <row r="349" spans="1:17" hidden="1" outlineLevel="1" collapsed="1" x14ac:dyDescent="0.25">
      <c r="A349" s="197"/>
      <c r="B349" s="197"/>
      <c r="C349" s="197"/>
      <c r="D349" s="278">
        <v>140314982</v>
      </c>
      <c r="E349" s="254"/>
      <c r="F349" s="254"/>
      <c r="G349" s="254"/>
      <c r="H349" s="254"/>
      <c r="I349" s="279">
        <v>0.14799999999999999</v>
      </c>
      <c r="J349" s="254"/>
      <c r="K349" s="254"/>
      <c r="L349" s="280"/>
      <c r="M349" s="254"/>
      <c r="N349" s="254"/>
      <c r="O349" s="280"/>
      <c r="P349" s="254"/>
      <c r="Q349" s="200">
        <v>0.14799999999999999</v>
      </c>
    </row>
    <row r="350" spans="1:17" hidden="1" outlineLevel="1" collapsed="1" x14ac:dyDescent="0.25">
      <c r="A350" s="197"/>
      <c r="B350" s="197"/>
      <c r="C350" s="197"/>
      <c r="D350" s="278">
        <v>140314983</v>
      </c>
      <c r="E350" s="254"/>
      <c r="F350" s="254"/>
      <c r="G350" s="254"/>
      <c r="H350" s="254"/>
      <c r="I350" s="279">
        <v>0.50149999999999995</v>
      </c>
      <c r="J350" s="254"/>
      <c r="K350" s="254"/>
      <c r="L350" s="280"/>
      <c r="M350" s="254"/>
      <c r="N350" s="254"/>
      <c r="O350" s="280"/>
      <c r="P350" s="254"/>
      <c r="Q350" s="200">
        <v>0.50149999999999995</v>
      </c>
    </row>
    <row r="351" spans="1:17" hidden="1" outlineLevel="1" collapsed="1" x14ac:dyDescent="0.25">
      <c r="A351" s="197"/>
      <c r="B351" s="197"/>
      <c r="C351" s="197"/>
      <c r="D351" s="278">
        <v>140314984</v>
      </c>
      <c r="E351" s="254"/>
      <c r="F351" s="254"/>
      <c r="G351" s="254"/>
      <c r="H351" s="254"/>
      <c r="I351" s="279">
        <v>0.14799999999999999</v>
      </c>
      <c r="J351" s="254"/>
      <c r="K351" s="254"/>
      <c r="L351" s="280"/>
      <c r="M351" s="254"/>
      <c r="N351" s="254"/>
      <c r="O351" s="280"/>
      <c r="P351" s="254"/>
      <c r="Q351" s="200">
        <v>0.14799999999999999</v>
      </c>
    </row>
    <row r="352" spans="1:17" hidden="1" outlineLevel="1" collapsed="1" x14ac:dyDescent="0.25">
      <c r="A352" s="197"/>
      <c r="B352" s="197"/>
      <c r="C352" s="197"/>
      <c r="D352" s="278">
        <v>140314985</v>
      </c>
      <c r="E352" s="254"/>
      <c r="F352" s="254"/>
      <c r="G352" s="254"/>
      <c r="H352" s="254"/>
      <c r="I352" s="279">
        <v>4.4999999999999998E-2</v>
      </c>
      <c r="J352" s="254"/>
      <c r="K352" s="254"/>
      <c r="L352" s="280"/>
      <c r="M352" s="254"/>
      <c r="N352" s="254"/>
      <c r="O352" s="280"/>
      <c r="P352" s="254"/>
      <c r="Q352" s="200">
        <v>4.4999999999999998E-2</v>
      </c>
    </row>
    <row r="353" spans="1:17" hidden="1" outlineLevel="1" collapsed="1" x14ac:dyDescent="0.25">
      <c r="A353" s="197"/>
      <c r="B353" s="197"/>
      <c r="C353" s="197"/>
      <c r="D353" s="278">
        <v>140314986</v>
      </c>
      <c r="E353" s="254"/>
      <c r="F353" s="254"/>
      <c r="G353" s="254"/>
      <c r="H353" s="254"/>
      <c r="I353" s="279">
        <v>0.14799999999999999</v>
      </c>
      <c r="J353" s="254"/>
      <c r="K353" s="254"/>
      <c r="L353" s="280"/>
      <c r="M353" s="254"/>
      <c r="N353" s="254"/>
      <c r="O353" s="280"/>
      <c r="P353" s="254"/>
      <c r="Q353" s="200">
        <v>0.14799999999999999</v>
      </c>
    </row>
    <row r="354" spans="1:17" hidden="1" outlineLevel="1" collapsed="1" x14ac:dyDescent="0.25">
      <c r="A354" s="197"/>
      <c r="B354" s="197"/>
      <c r="C354" s="197"/>
      <c r="D354" s="278">
        <v>140314987</v>
      </c>
      <c r="E354" s="254"/>
      <c r="F354" s="254"/>
      <c r="G354" s="254"/>
      <c r="H354" s="254"/>
      <c r="I354" s="279">
        <v>7.6499999999999999E-2</v>
      </c>
      <c r="J354" s="254"/>
      <c r="K354" s="254"/>
      <c r="L354" s="280"/>
      <c r="M354" s="254"/>
      <c r="N354" s="254"/>
      <c r="O354" s="280"/>
      <c r="P354" s="254"/>
      <c r="Q354" s="200">
        <v>7.6499999999999999E-2</v>
      </c>
    </row>
    <row r="355" spans="1:17" hidden="1" outlineLevel="1" collapsed="1" x14ac:dyDescent="0.25">
      <c r="A355" s="197"/>
      <c r="B355" s="197"/>
      <c r="C355" s="197"/>
      <c r="D355" s="278">
        <v>140314988</v>
      </c>
      <c r="E355" s="254"/>
      <c r="F355" s="254"/>
      <c r="G355" s="254"/>
      <c r="H355" s="254"/>
      <c r="I355" s="279">
        <v>0.14799999999999999</v>
      </c>
      <c r="J355" s="254"/>
      <c r="K355" s="254"/>
      <c r="L355" s="280"/>
      <c r="M355" s="254"/>
      <c r="N355" s="254"/>
      <c r="O355" s="280"/>
      <c r="P355" s="254"/>
      <c r="Q355" s="200">
        <v>0.14799999999999999</v>
      </c>
    </row>
    <row r="356" spans="1:17" hidden="1" outlineLevel="1" collapsed="1" x14ac:dyDescent="0.25">
      <c r="A356" s="197"/>
      <c r="B356" s="197"/>
      <c r="C356" s="197"/>
      <c r="D356" s="278">
        <v>140314989</v>
      </c>
      <c r="E356" s="254"/>
      <c r="F356" s="254"/>
      <c r="G356" s="254"/>
      <c r="H356" s="254"/>
      <c r="I356" s="279">
        <v>4.4999999999999998E-2</v>
      </c>
      <c r="J356" s="254"/>
      <c r="K356" s="254"/>
      <c r="L356" s="280"/>
      <c r="M356" s="254"/>
      <c r="N356" s="254"/>
      <c r="O356" s="280"/>
      <c r="P356" s="254"/>
      <c r="Q356" s="200">
        <v>4.4999999999999998E-2</v>
      </c>
    </row>
    <row r="357" spans="1:17" hidden="1" outlineLevel="1" collapsed="1" x14ac:dyDescent="0.25">
      <c r="A357" s="197"/>
      <c r="B357" s="197"/>
      <c r="C357" s="197"/>
      <c r="D357" s="278">
        <v>140314990</v>
      </c>
      <c r="E357" s="254"/>
      <c r="F357" s="254"/>
      <c r="G357" s="254"/>
      <c r="H357" s="254"/>
      <c r="I357" s="279">
        <v>2.0145</v>
      </c>
      <c r="J357" s="254"/>
      <c r="K357" s="254"/>
      <c r="L357" s="280"/>
      <c r="M357" s="254"/>
      <c r="N357" s="254"/>
      <c r="O357" s="280"/>
      <c r="P357" s="254"/>
      <c r="Q357" s="200">
        <v>2.0145</v>
      </c>
    </row>
    <row r="358" spans="1:17" hidden="1" outlineLevel="1" collapsed="1" x14ac:dyDescent="0.25">
      <c r="A358" s="197"/>
      <c r="B358" s="197"/>
      <c r="C358" s="197"/>
      <c r="D358" s="278">
        <v>140315354</v>
      </c>
      <c r="E358" s="254"/>
      <c r="F358" s="254"/>
      <c r="G358" s="254"/>
      <c r="H358" s="254"/>
      <c r="I358" s="279">
        <v>4.4999999999999998E-2</v>
      </c>
      <c r="J358" s="254"/>
      <c r="K358" s="254"/>
      <c r="L358" s="280"/>
      <c r="M358" s="254"/>
      <c r="N358" s="254"/>
      <c r="O358" s="280"/>
      <c r="P358" s="254"/>
      <c r="Q358" s="200">
        <v>4.4999999999999998E-2</v>
      </c>
    </row>
    <row r="359" spans="1:17" hidden="1" outlineLevel="1" collapsed="1" x14ac:dyDescent="0.25">
      <c r="A359" s="197"/>
      <c r="B359" s="197"/>
      <c r="C359" s="197"/>
      <c r="D359" s="278">
        <v>140315355</v>
      </c>
      <c r="E359" s="254"/>
      <c r="F359" s="254"/>
      <c r="G359" s="254"/>
      <c r="H359" s="254"/>
      <c r="I359" s="279">
        <v>2.0314999999999999</v>
      </c>
      <c r="J359" s="254"/>
      <c r="K359" s="254"/>
      <c r="L359" s="280"/>
      <c r="M359" s="254"/>
      <c r="N359" s="254"/>
      <c r="O359" s="280"/>
      <c r="P359" s="254"/>
      <c r="Q359" s="200">
        <v>2.0314999999999999</v>
      </c>
    </row>
    <row r="360" spans="1:17" hidden="1" outlineLevel="1" collapsed="1" x14ac:dyDescent="0.25">
      <c r="A360" s="197"/>
      <c r="B360" s="197"/>
      <c r="C360" s="197"/>
      <c r="D360" s="278">
        <v>140315356</v>
      </c>
      <c r="E360" s="254"/>
      <c r="F360" s="254"/>
      <c r="G360" s="254"/>
      <c r="H360" s="254"/>
      <c r="I360" s="279">
        <v>0.14799999999999999</v>
      </c>
      <c r="J360" s="254"/>
      <c r="K360" s="254"/>
      <c r="L360" s="280"/>
      <c r="M360" s="254"/>
      <c r="N360" s="254"/>
      <c r="O360" s="280"/>
      <c r="P360" s="254"/>
      <c r="Q360" s="200">
        <v>0.14799999999999999</v>
      </c>
    </row>
    <row r="361" spans="1:17" hidden="1" outlineLevel="1" collapsed="1" x14ac:dyDescent="0.25">
      <c r="A361" s="197"/>
      <c r="B361" s="197"/>
      <c r="C361" s="197"/>
      <c r="D361" s="278">
        <v>140315357</v>
      </c>
      <c r="E361" s="254"/>
      <c r="F361" s="254"/>
      <c r="G361" s="254"/>
      <c r="H361" s="254"/>
      <c r="I361" s="279">
        <v>4.4999999999999998E-2</v>
      </c>
      <c r="J361" s="254"/>
      <c r="K361" s="254"/>
      <c r="L361" s="280"/>
      <c r="M361" s="254"/>
      <c r="N361" s="254"/>
      <c r="O361" s="280"/>
      <c r="P361" s="254"/>
      <c r="Q361" s="200">
        <v>4.4999999999999998E-2</v>
      </c>
    </row>
    <row r="362" spans="1:17" hidden="1" outlineLevel="1" collapsed="1" x14ac:dyDescent="0.25">
      <c r="A362" s="197"/>
      <c r="B362" s="197"/>
      <c r="C362" s="197"/>
      <c r="D362" s="278">
        <v>140315362</v>
      </c>
      <c r="E362" s="254"/>
      <c r="F362" s="254"/>
      <c r="G362" s="254"/>
      <c r="H362" s="254"/>
      <c r="I362" s="279">
        <v>0.14799999999999999</v>
      </c>
      <c r="J362" s="254"/>
      <c r="K362" s="254"/>
      <c r="L362" s="280"/>
      <c r="M362" s="254"/>
      <c r="N362" s="254"/>
      <c r="O362" s="280"/>
      <c r="P362" s="254"/>
      <c r="Q362" s="200">
        <v>0.14799999999999999</v>
      </c>
    </row>
    <row r="363" spans="1:17" hidden="1" outlineLevel="1" collapsed="1" x14ac:dyDescent="0.25">
      <c r="A363" s="197"/>
      <c r="B363" s="197"/>
      <c r="C363" s="197"/>
      <c r="D363" s="278">
        <v>140315363</v>
      </c>
      <c r="E363" s="254"/>
      <c r="F363" s="254"/>
      <c r="G363" s="254"/>
      <c r="H363" s="254"/>
      <c r="I363" s="279">
        <v>4.4999999999999998E-2</v>
      </c>
      <c r="J363" s="254"/>
      <c r="K363" s="254"/>
      <c r="L363" s="280"/>
      <c r="M363" s="254"/>
      <c r="N363" s="254"/>
      <c r="O363" s="280"/>
      <c r="P363" s="254"/>
      <c r="Q363" s="200">
        <v>4.4999999999999998E-2</v>
      </c>
    </row>
    <row r="364" spans="1:17" hidden="1" outlineLevel="1" collapsed="1" x14ac:dyDescent="0.25">
      <c r="A364" s="197"/>
      <c r="B364" s="197"/>
      <c r="C364" s="197"/>
      <c r="D364" s="278">
        <v>140315364</v>
      </c>
      <c r="E364" s="254"/>
      <c r="F364" s="254"/>
      <c r="G364" s="254"/>
      <c r="H364" s="254"/>
      <c r="I364" s="279">
        <v>4.4999999999999998E-2</v>
      </c>
      <c r="J364" s="254"/>
      <c r="K364" s="254"/>
      <c r="L364" s="280"/>
      <c r="M364" s="254"/>
      <c r="N364" s="254"/>
      <c r="O364" s="280"/>
      <c r="P364" s="254"/>
      <c r="Q364" s="200">
        <v>4.4999999999999998E-2</v>
      </c>
    </row>
    <row r="365" spans="1:17" hidden="1" outlineLevel="1" collapsed="1" x14ac:dyDescent="0.25">
      <c r="A365" s="197"/>
      <c r="B365" s="197"/>
      <c r="C365" s="197"/>
      <c r="D365" s="278">
        <v>140315365</v>
      </c>
      <c r="E365" s="254"/>
      <c r="F365" s="254"/>
      <c r="G365" s="254"/>
      <c r="H365" s="254"/>
      <c r="I365" s="279">
        <v>4.4999999999999998E-2</v>
      </c>
      <c r="J365" s="254"/>
      <c r="K365" s="254"/>
      <c r="L365" s="280"/>
      <c r="M365" s="254"/>
      <c r="N365" s="254"/>
      <c r="O365" s="280"/>
      <c r="P365" s="254"/>
      <c r="Q365" s="200">
        <v>4.4999999999999998E-2</v>
      </c>
    </row>
    <row r="366" spans="1:17" hidden="1" outlineLevel="1" collapsed="1" x14ac:dyDescent="0.25">
      <c r="A366" s="197"/>
      <c r="B366" s="197"/>
      <c r="C366" s="197"/>
      <c r="D366" s="278">
        <v>140315366</v>
      </c>
      <c r="E366" s="254"/>
      <c r="F366" s="254"/>
      <c r="G366" s="254"/>
      <c r="H366" s="254"/>
      <c r="I366" s="279">
        <v>4.4999999999999998E-2</v>
      </c>
      <c r="J366" s="254"/>
      <c r="K366" s="254"/>
      <c r="L366" s="280"/>
      <c r="M366" s="254"/>
      <c r="N366" s="254"/>
      <c r="O366" s="280"/>
      <c r="P366" s="254"/>
      <c r="Q366" s="200">
        <v>4.4999999999999998E-2</v>
      </c>
    </row>
    <row r="367" spans="1:17" hidden="1" outlineLevel="1" collapsed="1" x14ac:dyDescent="0.25">
      <c r="A367" s="197"/>
      <c r="B367" s="197"/>
      <c r="C367" s="197"/>
      <c r="D367" s="278">
        <v>140315367</v>
      </c>
      <c r="E367" s="254"/>
      <c r="F367" s="254"/>
      <c r="G367" s="254"/>
      <c r="H367" s="254"/>
      <c r="I367" s="279">
        <v>0.14799999999999999</v>
      </c>
      <c r="J367" s="254"/>
      <c r="K367" s="254"/>
      <c r="L367" s="280"/>
      <c r="M367" s="254"/>
      <c r="N367" s="254"/>
      <c r="O367" s="280"/>
      <c r="P367" s="254"/>
      <c r="Q367" s="200">
        <v>0.14799999999999999</v>
      </c>
    </row>
    <row r="368" spans="1:17" hidden="1" outlineLevel="1" collapsed="1" x14ac:dyDescent="0.25">
      <c r="A368" s="197"/>
      <c r="B368" s="197"/>
      <c r="C368" s="197"/>
      <c r="D368" s="278">
        <v>140315368</v>
      </c>
      <c r="E368" s="254"/>
      <c r="F368" s="254"/>
      <c r="G368" s="254"/>
      <c r="H368" s="254"/>
      <c r="I368" s="279">
        <v>4.4999999999999998E-2</v>
      </c>
      <c r="J368" s="254"/>
      <c r="K368" s="254"/>
      <c r="L368" s="280"/>
      <c r="M368" s="254"/>
      <c r="N368" s="254"/>
      <c r="O368" s="280"/>
      <c r="P368" s="254"/>
      <c r="Q368" s="200">
        <v>4.4999999999999998E-2</v>
      </c>
    </row>
    <row r="369" spans="1:17" hidden="1" outlineLevel="1" collapsed="1" x14ac:dyDescent="0.25">
      <c r="A369" s="197"/>
      <c r="B369" s="197"/>
      <c r="C369" s="197"/>
      <c r="D369" s="278">
        <v>140315369</v>
      </c>
      <c r="E369" s="254"/>
      <c r="F369" s="254"/>
      <c r="G369" s="254"/>
      <c r="H369" s="254"/>
      <c r="I369" s="279">
        <v>4.4999999999999998E-2</v>
      </c>
      <c r="J369" s="254"/>
      <c r="K369" s="254"/>
      <c r="L369" s="280"/>
      <c r="M369" s="254"/>
      <c r="N369" s="254"/>
      <c r="O369" s="280"/>
      <c r="P369" s="254"/>
      <c r="Q369" s="200">
        <v>4.4999999999999998E-2</v>
      </c>
    </row>
    <row r="370" spans="1:17" hidden="1" outlineLevel="1" collapsed="1" x14ac:dyDescent="0.25">
      <c r="A370" s="197"/>
      <c r="B370" s="197"/>
      <c r="C370" s="197"/>
      <c r="D370" s="278">
        <v>140315370</v>
      </c>
      <c r="E370" s="254"/>
      <c r="F370" s="254"/>
      <c r="G370" s="254"/>
      <c r="H370" s="254"/>
      <c r="I370" s="279">
        <v>0.14799999999999999</v>
      </c>
      <c r="J370" s="254"/>
      <c r="K370" s="254"/>
      <c r="L370" s="280"/>
      <c r="M370" s="254"/>
      <c r="N370" s="254"/>
      <c r="O370" s="280"/>
      <c r="P370" s="254"/>
      <c r="Q370" s="200">
        <v>0.14799999999999999</v>
      </c>
    </row>
    <row r="371" spans="1:17" hidden="1" outlineLevel="1" collapsed="1" x14ac:dyDescent="0.25">
      <c r="A371" s="197"/>
      <c r="B371" s="197"/>
      <c r="C371" s="197"/>
      <c r="D371" s="278">
        <v>140315371</v>
      </c>
      <c r="E371" s="254"/>
      <c r="F371" s="254"/>
      <c r="G371" s="254"/>
      <c r="H371" s="254"/>
      <c r="I371" s="279">
        <v>0.14799999999999999</v>
      </c>
      <c r="J371" s="254"/>
      <c r="K371" s="254"/>
      <c r="L371" s="280"/>
      <c r="M371" s="254"/>
      <c r="N371" s="254"/>
      <c r="O371" s="280"/>
      <c r="P371" s="254"/>
      <c r="Q371" s="200">
        <v>0.14799999999999999</v>
      </c>
    </row>
    <row r="372" spans="1:17" hidden="1" outlineLevel="1" collapsed="1" x14ac:dyDescent="0.25">
      <c r="A372" s="197"/>
      <c r="B372" s="197"/>
      <c r="C372" s="197"/>
      <c r="D372" s="278">
        <v>140315372</v>
      </c>
      <c r="E372" s="254"/>
      <c r="F372" s="254"/>
      <c r="G372" s="254"/>
      <c r="H372" s="254"/>
      <c r="I372" s="279">
        <v>4.4999999999999998E-2</v>
      </c>
      <c r="J372" s="254"/>
      <c r="K372" s="254"/>
      <c r="L372" s="280"/>
      <c r="M372" s="254"/>
      <c r="N372" s="254"/>
      <c r="O372" s="280"/>
      <c r="P372" s="254"/>
      <c r="Q372" s="200">
        <v>4.4999999999999998E-2</v>
      </c>
    </row>
    <row r="373" spans="1:17" hidden="1" outlineLevel="1" collapsed="1" x14ac:dyDescent="0.25">
      <c r="A373" s="197"/>
      <c r="B373" s="197"/>
      <c r="C373" s="197"/>
      <c r="D373" s="278">
        <v>140315373</v>
      </c>
      <c r="E373" s="254"/>
      <c r="F373" s="254"/>
      <c r="G373" s="254"/>
      <c r="H373" s="254"/>
      <c r="I373" s="279">
        <v>0.14799999999999999</v>
      </c>
      <c r="J373" s="254"/>
      <c r="K373" s="254"/>
      <c r="L373" s="280"/>
      <c r="M373" s="254"/>
      <c r="N373" s="254"/>
      <c r="O373" s="280"/>
      <c r="P373" s="254"/>
      <c r="Q373" s="200">
        <v>0.14799999999999999</v>
      </c>
    </row>
    <row r="374" spans="1:17" hidden="1" outlineLevel="1" collapsed="1" x14ac:dyDescent="0.25">
      <c r="A374" s="197"/>
      <c r="B374" s="197"/>
      <c r="C374" s="197"/>
      <c r="D374" s="278">
        <v>140315374</v>
      </c>
      <c r="E374" s="254"/>
      <c r="F374" s="254"/>
      <c r="G374" s="254"/>
      <c r="H374" s="254"/>
      <c r="I374" s="279">
        <v>7.6499999999999999E-2</v>
      </c>
      <c r="J374" s="254"/>
      <c r="K374" s="254"/>
      <c r="L374" s="280"/>
      <c r="M374" s="254"/>
      <c r="N374" s="254"/>
      <c r="O374" s="280"/>
      <c r="P374" s="254"/>
      <c r="Q374" s="200">
        <v>7.6499999999999999E-2</v>
      </c>
    </row>
    <row r="375" spans="1:17" hidden="1" outlineLevel="1" collapsed="1" x14ac:dyDescent="0.25">
      <c r="A375" s="197"/>
      <c r="B375" s="197"/>
      <c r="C375" s="197"/>
      <c r="D375" s="278">
        <v>140315376</v>
      </c>
      <c r="E375" s="254"/>
      <c r="F375" s="254"/>
      <c r="G375" s="254"/>
      <c r="H375" s="254"/>
      <c r="I375" s="279">
        <v>0.14799999999999999</v>
      </c>
      <c r="J375" s="254"/>
      <c r="K375" s="254"/>
      <c r="L375" s="280"/>
      <c r="M375" s="254"/>
      <c r="N375" s="254"/>
      <c r="O375" s="280"/>
      <c r="P375" s="254"/>
      <c r="Q375" s="200">
        <v>0.14799999999999999</v>
      </c>
    </row>
    <row r="376" spans="1:17" hidden="1" outlineLevel="1" collapsed="1" x14ac:dyDescent="0.25">
      <c r="A376" s="197"/>
      <c r="B376" s="197"/>
      <c r="C376" s="197"/>
      <c r="D376" s="278">
        <v>140315377</v>
      </c>
      <c r="E376" s="254"/>
      <c r="F376" s="254"/>
      <c r="G376" s="254"/>
      <c r="H376" s="254"/>
      <c r="I376" s="279">
        <v>5.9499999999999997E-2</v>
      </c>
      <c r="J376" s="254"/>
      <c r="K376" s="254"/>
      <c r="L376" s="280"/>
      <c r="M376" s="254"/>
      <c r="N376" s="254"/>
      <c r="O376" s="280"/>
      <c r="P376" s="254"/>
      <c r="Q376" s="200">
        <v>5.9499999999999997E-2</v>
      </c>
    </row>
    <row r="377" spans="1:17" hidden="1" outlineLevel="1" collapsed="1" x14ac:dyDescent="0.25">
      <c r="A377" s="197"/>
      <c r="B377" s="197"/>
      <c r="C377" s="197"/>
      <c r="D377" s="278">
        <v>140315378</v>
      </c>
      <c r="E377" s="254"/>
      <c r="F377" s="254"/>
      <c r="G377" s="254"/>
      <c r="H377" s="254"/>
      <c r="I377" s="279">
        <v>4.4999999999999998E-2</v>
      </c>
      <c r="J377" s="254"/>
      <c r="K377" s="254"/>
      <c r="L377" s="280"/>
      <c r="M377" s="254"/>
      <c r="N377" s="254"/>
      <c r="O377" s="280"/>
      <c r="P377" s="254"/>
      <c r="Q377" s="200">
        <v>4.4999999999999998E-2</v>
      </c>
    </row>
    <row r="378" spans="1:17" hidden="1" outlineLevel="1" collapsed="1" x14ac:dyDescent="0.25">
      <c r="A378" s="197"/>
      <c r="B378" s="197"/>
      <c r="C378" s="197"/>
      <c r="D378" s="278">
        <v>140315379</v>
      </c>
      <c r="E378" s="254"/>
      <c r="F378" s="254"/>
      <c r="G378" s="254"/>
      <c r="H378" s="254"/>
      <c r="I378" s="279">
        <v>4.4999999999999998E-2</v>
      </c>
      <c r="J378" s="254"/>
      <c r="K378" s="254"/>
      <c r="L378" s="280"/>
      <c r="M378" s="254"/>
      <c r="N378" s="254"/>
      <c r="O378" s="280"/>
      <c r="P378" s="254"/>
      <c r="Q378" s="200">
        <v>4.4999999999999998E-2</v>
      </c>
    </row>
    <row r="379" spans="1:17" hidden="1" outlineLevel="1" collapsed="1" x14ac:dyDescent="0.25">
      <c r="A379" s="197"/>
      <c r="B379" s="197"/>
      <c r="C379" s="197"/>
      <c r="D379" s="278">
        <v>140315380</v>
      </c>
      <c r="E379" s="254"/>
      <c r="F379" s="254"/>
      <c r="G379" s="254"/>
      <c r="H379" s="254"/>
      <c r="I379" s="279">
        <v>4.4999999999999998E-2</v>
      </c>
      <c r="J379" s="254"/>
      <c r="K379" s="254"/>
      <c r="L379" s="280"/>
      <c r="M379" s="254"/>
      <c r="N379" s="254"/>
      <c r="O379" s="280"/>
      <c r="P379" s="254"/>
      <c r="Q379" s="200">
        <v>4.4999999999999998E-2</v>
      </c>
    </row>
    <row r="380" spans="1:17" hidden="1" outlineLevel="1" collapsed="1" x14ac:dyDescent="0.25">
      <c r="A380" s="197"/>
      <c r="B380" s="197"/>
      <c r="C380" s="197"/>
      <c r="D380" s="278">
        <v>140315382</v>
      </c>
      <c r="E380" s="254"/>
      <c r="F380" s="254"/>
      <c r="G380" s="254"/>
      <c r="H380" s="254"/>
      <c r="I380" s="279">
        <v>0.14799999999999999</v>
      </c>
      <c r="J380" s="254"/>
      <c r="K380" s="254"/>
      <c r="L380" s="280"/>
      <c r="M380" s="254"/>
      <c r="N380" s="254"/>
      <c r="O380" s="280"/>
      <c r="P380" s="254"/>
      <c r="Q380" s="200">
        <v>0.14799999999999999</v>
      </c>
    </row>
    <row r="381" spans="1:17" hidden="1" outlineLevel="1" collapsed="1" x14ac:dyDescent="0.25">
      <c r="A381" s="197"/>
      <c r="B381" s="197"/>
      <c r="C381" s="197"/>
      <c r="D381" s="278">
        <v>140315383</v>
      </c>
      <c r="E381" s="254"/>
      <c r="F381" s="254"/>
      <c r="G381" s="254"/>
      <c r="H381" s="254"/>
      <c r="I381" s="279">
        <v>0.14799999999999999</v>
      </c>
      <c r="J381" s="254"/>
      <c r="K381" s="254"/>
      <c r="L381" s="280"/>
      <c r="M381" s="254"/>
      <c r="N381" s="254"/>
      <c r="O381" s="280"/>
      <c r="P381" s="254"/>
      <c r="Q381" s="200">
        <v>0.14799999999999999</v>
      </c>
    </row>
    <row r="382" spans="1:17" hidden="1" outlineLevel="1" collapsed="1" x14ac:dyDescent="0.25">
      <c r="A382" s="197"/>
      <c r="B382" s="197"/>
      <c r="C382" s="197"/>
      <c r="D382" s="278">
        <v>140315385</v>
      </c>
      <c r="E382" s="254"/>
      <c r="F382" s="254"/>
      <c r="G382" s="254"/>
      <c r="H382" s="254"/>
      <c r="I382" s="279">
        <v>4.4999999999999998E-2</v>
      </c>
      <c r="J382" s="254"/>
      <c r="K382" s="254"/>
      <c r="L382" s="280"/>
      <c r="M382" s="254"/>
      <c r="N382" s="254"/>
      <c r="O382" s="280"/>
      <c r="P382" s="254"/>
      <c r="Q382" s="200">
        <v>4.4999999999999998E-2</v>
      </c>
    </row>
    <row r="383" spans="1:17" hidden="1" outlineLevel="1" collapsed="1" x14ac:dyDescent="0.25">
      <c r="A383" s="197"/>
      <c r="B383" s="197"/>
      <c r="C383" s="197"/>
      <c r="D383" s="278">
        <v>140315386</v>
      </c>
      <c r="E383" s="254"/>
      <c r="F383" s="254"/>
      <c r="G383" s="254"/>
      <c r="H383" s="254"/>
      <c r="I383" s="279">
        <v>0.14799999999999999</v>
      </c>
      <c r="J383" s="254"/>
      <c r="K383" s="254"/>
      <c r="L383" s="280"/>
      <c r="M383" s="254"/>
      <c r="N383" s="254"/>
      <c r="O383" s="280"/>
      <c r="P383" s="254"/>
      <c r="Q383" s="200">
        <v>0.14799999999999999</v>
      </c>
    </row>
    <row r="384" spans="1:17" hidden="1" outlineLevel="1" collapsed="1" x14ac:dyDescent="0.25">
      <c r="A384" s="197"/>
      <c r="B384" s="197"/>
      <c r="C384" s="197"/>
      <c r="D384" s="278">
        <v>140315387</v>
      </c>
      <c r="E384" s="254"/>
      <c r="F384" s="254"/>
      <c r="G384" s="254"/>
      <c r="H384" s="254"/>
      <c r="I384" s="279">
        <v>4.4999999999999998E-2</v>
      </c>
      <c r="J384" s="254"/>
      <c r="K384" s="254"/>
      <c r="L384" s="280"/>
      <c r="M384" s="254"/>
      <c r="N384" s="254"/>
      <c r="O384" s="280"/>
      <c r="P384" s="254"/>
      <c r="Q384" s="200">
        <v>4.4999999999999998E-2</v>
      </c>
    </row>
    <row r="385" spans="1:17" hidden="1" outlineLevel="1" collapsed="1" x14ac:dyDescent="0.25">
      <c r="A385" s="197"/>
      <c r="B385" s="197"/>
      <c r="C385" s="197"/>
      <c r="D385" s="278">
        <v>140315389</v>
      </c>
      <c r="E385" s="254"/>
      <c r="F385" s="254"/>
      <c r="G385" s="254"/>
      <c r="H385" s="254"/>
      <c r="I385" s="279">
        <v>0.14799999999999999</v>
      </c>
      <c r="J385" s="254"/>
      <c r="K385" s="254"/>
      <c r="L385" s="280"/>
      <c r="M385" s="254"/>
      <c r="N385" s="254"/>
      <c r="O385" s="280"/>
      <c r="P385" s="254"/>
      <c r="Q385" s="200">
        <v>0.14799999999999999</v>
      </c>
    </row>
    <row r="386" spans="1:17" hidden="1" outlineLevel="1" collapsed="1" x14ac:dyDescent="0.25">
      <c r="A386" s="197"/>
      <c r="B386" s="197"/>
      <c r="C386" s="197"/>
      <c r="D386" s="278">
        <v>140315391</v>
      </c>
      <c r="E386" s="254"/>
      <c r="F386" s="254"/>
      <c r="G386" s="254"/>
      <c r="H386" s="254"/>
      <c r="I386" s="279">
        <v>4.4999999999999998E-2</v>
      </c>
      <c r="J386" s="254"/>
      <c r="K386" s="254"/>
      <c r="L386" s="280"/>
      <c r="M386" s="254"/>
      <c r="N386" s="254"/>
      <c r="O386" s="280"/>
      <c r="P386" s="254"/>
      <c r="Q386" s="200">
        <v>4.4999999999999998E-2</v>
      </c>
    </row>
    <row r="387" spans="1:17" hidden="1" outlineLevel="1" collapsed="1" x14ac:dyDescent="0.25">
      <c r="A387" s="197"/>
      <c r="B387" s="197"/>
      <c r="C387" s="197"/>
      <c r="D387" s="278">
        <v>140315392</v>
      </c>
      <c r="E387" s="254"/>
      <c r="F387" s="254"/>
      <c r="G387" s="254"/>
      <c r="H387" s="254"/>
      <c r="I387" s="279">
        <v>0.14799999999999999</v>
      </c>
      <c r="J387" s="254"/>
      <c r="K387" s="254"/>
      <c r="L387" s="280"/>
      <c r="M387" s="254"/>
      <c r="N387" s="254"/>
      <c r="O387" s="280"/>
      <c r="P387" s="254"/>
      <c r="Q387" s="200">
        <v>0.14799999999999999</v>
      </c>
    </row>
    <row r="388" spans="1:17" hidden="1" outlineLevel="1" collapsed="1" x14ac:dyDescent="0.25">
      <c r="A388" s="197"/>
      <c r="B388" s="197"/>
      <c r="C388" s="197"/>
      <c r="D388" s="278">
        <v>140315393</v>
      </c>
      <c r="E388" s="254"/>
      <c r="F388" s="254"/>
      <c r="G388" s="254"/>
      <c r="H388" s="254"/>
      <c r="I388" s="279">
        <v>0.255</v>
      </c>
      <c r="J388" s="254"/>
      <c r="K388" s="254"/>
      <c r="L388" s="280"/>
      <c r="M388" s="254"/>
      <c r="N388" s="254"/>
      <c r="O388" s="280"/>
      <c r="P388" s="254"/>
      <c r="Q388" s="200">
        <v>0.255</v>
      </c>
    </row>
    <row r="389" spans="1:17" hidden="1" outlineLevel="1" collapsed="1" x14ac:dyDescent="0.25">
      <c r="A389" s="197"/>
      <c r="B389" s="197"/>
      <c r="C389" s="197"/>
      <c r="D389" s="278">
        <v>140315394</v>
      </c>
      <c r="E389" s="254"/>
      <c r="F389" s="254"/>
      <c r="G389" s="254"/>
      <c r="H389" s="254"/>
      <c r="I389" s="279">
        <v>0.14799999999999999</v>
      </c>
      <c r="J389" s="254"/>
      <c r="K389" s="254"/>
      <c r="L389" s="280"/>
      <c r="M389" s="254"/>
      <c r="N389" s="254"/>
      <c r="O389" s="280"/>
      <c r="P389" s="254"/>
      <c r="Q389" s="200">
        <v>0.14799999999999999</v>
      </c>
    </row>
    <row r="390" spans="1:17" hidden="1" outlineLevel="1" collapsed="1" x14ac:dyDescent="0.25">
      <c r="A390" s="197"/>
      <c r="B390" s="197"/>
      <c r="C390" s="197"/>
      <c r="D390" s="278">
        <v>140315395</v>
      </c>
      <c r="E390" s="254"/>
      <c r="F390" s="254"/>
      <c r="G390" s="254"/>
      <c r="H390" s="254"/>
      <c r="I390" s="279">
        <v>4.4999999999999998E-2</v>
      </c>
      <c r="J390" s="254"/>
      <c r="K390" s="254"/>
      <c r="L390" s="280"/>
      <c r="M390" s="254"/>
      <c r="N390" s="254"/>
      <c r="O390" s="280"/>
      <c r="P390" s="254"/>
      <c r="Q390" s="200">
        <v>4.4999999999999998E-2</v>
      </c>
    </row>
    <row r="391" spans="1:17" hidden="1" outlineLevel="1" collapsed="1" x14ac:dyDescent="0.25">
      <c r="A391" s="197"/>
      <c r="B391" s="197"/>
      <c r="C391" s="197"/>
      <c r="D391" s="278">
        <v>140315398</v>
      </c>
      <c r="E391" s="254"/>
      <c r="F391" s="254"/>
      <c r="G391" s="254"/>
      <c r="H391" s="254"/>
      <c r="I391" s="279">
        <v>0.68</v>
      </c>
      <c r="J391" s="254"/>
      <c r="K391" s="254"/>
      <c r="L391" s="280"/>
      <c r="M391" s="254"/>
      <c r="N391" s="254"/>
      <c r="O391" s="280"/>
      <c r="P391" s="254"/>
      <c r="Q391" s="200">
        <v>0.68</v>
      </c>
    </row>
    <row r="392" spans="1:17" hidden="1" outlineLevel="1" collapsed="1" x14ac:dyDescent="0.25">
      <c r="A392" s="197"/>
      <c r="B392" s="197"/>
      <c r="C392" s="197"/>
      <c r="D392" s="278">
        <v>140315399</v>
      </c>
      <c r="E392" s="254"/>
      <c r="F392" s="254"/>
      <c r="G392" s="254"/>
      <c r="H392" s="254"/>
      <c r="I392" s="279">
        <v>4.4999999999999998E-2</v>
      </c>
      <c r="J392" s="254"/>
      <c r="K392" s="254"/>
      <c r="L392" s="280"/>
      <c r="M392" s="254"/>
      <c r="N392" s="254"/>
      <c r="O392" s="280"/>
      <c r="P392" s="254"/>
      <c r="Q392" s="200">
        <v>4.4999999999999998E-2</v>
      </c>
    </row>
    <row r="393" spans="1:17" hidden="1" outlineLevel="1" collapsed="1" x14ac:dyDescent="0.25">
      <c r="A393" s="197"/>
      <c r="B393" s="197"/>
      <c r="C393" s="197"/>
      <c r="D393" s="278">
        <v>140315401</v>
      </c>
      <c r="E393" s="254"/>
      <c r="F393" s="254"/>
      <c r="G393" s="254"/>
      <c r="H393" s="254"/>
      <c r="I393" s="279">
        <v>0.34</v>
      </c>
      <c r="J393" s="254"/>
      <c r="K393" s="254"/>
      <c r="L393" s="280"/>
      <c r="M393" s="254"/>
      <c r="N393" s="254"/>
      <c r="O393" s="280"/>
      <c r="P393" s="254"/>
      <c r="Q393" s="200">
        <v>0.34</v>
      </c>
    </row>
    <row r="394" spans="1:17" hidden="1" outlineLevel="1" collapsed="1" x14ac:dyDescent="0.25">
      <c r="A394" s="197"/>
      <c r="B394" s="197"/>
      <c r="C394" s="197"/>
      <c r="D394" s="278">
        <v>140315403</v>
      </c>
      <c r="E394" s="254"/>
      <c r="F394" s="254"/>
      <c r="G394" s="254"/>
      <c r="H394" s="254"/>
      <c r="I394" s="279">
        <v>0.153</v>
      </c>
      <c r="J394" s="254"/>
      <c r="K394" s="254"/>
      <c r="L394" s="280"/>
      <c r="M394" s="254"/>
      <c r="N394" s="254"/>
      <c r="O394" s="280"/>
      <c r="P394" s="254"/>
      <c r="Q394" s="200">
        <v>0.153</v>
      </c>
    </row>
    <row r="395" spans="1:17" hidden="1" outlineLevel="1" collapsed="1" x14ac:dyDescent="0.25">
      <c r="A395" s="197"/>
      <c r="B395" s="197"/>
      <c r="C395" s="197"/>
      <c r="D395" s="278">
        <v>140315404</v>
      </c>
      <c r="E395" s="254"/>
      <c r="F395" s="254"/>
      <c r="G395" s="254"/>
      <c r="H395" s="254"/>
      <c r="I395" s="279">
        <v>0.22950000000000001</v>
      </c>
      <c r="J395" s="254"/>
      <c r="K395" s="254"/>
      <c r="L395" s="280"/>
      <c r="M395" s="254"/>
      <c r="N395" s="254"/>
      <c r="O395" s="280"/>
      <c r="P395" s="254"/>
      <c r="Q395" s="200">
        <v>0.22950000000000001</v>
      </c>
    </row>
    <row r="396" spans="1:17" hidden="1" outlineLevel="1" collapsed="1" x14ac:dyDescent="0.25">
      <c r="A396" s="197"/>
      <c r="B396" s="197"/>
      <c r="C396" s="197"/>
      <c r="D396" s="278">
        <v>140315405</v>
      </c>
      <c r="E396" s="254"/>
      <c r="F396" s="254"/>
      <c r="G396" s="254"/>
      <c r="H396" s="254"/>
      <c r="I396" s="279">
        <v>0.14799999999999999</v>
      </c>
      <c r="J396" s="254"/>
      <c r="K396" s="254"/>
      <c r="L396" s="280"/>
      <c r="M396" s="254"/>
      <c r="N396" s="254"/>
      <c r="O396" s="280"/>
      <c r="P396" s="254"/>
      <c r="Q396" s="200">
        <v>0.14799999999999999</v>
      </c>
    </row>
    <row r="397" spans="1:17" hidden="1" outlineLevel="1" collapsed="1" x14ac:dyDescent="0.25">
      <c r="A397" s="197"/>
      <c r="B397" s="197"/>
      <c r="C397" s="197"/>
      <c r="D397" s="278">
        <v>140315406</v>
      </c>
      <c r="E397" s="254"/>
      <c r="F397" s="254"/>
      <c r="G397" s="254"/>
      <c r="H397" s="254"/>
      <c r="I397" s="279">
        <v>4.4999999999999998E-2</v>
      </c>
      <c r="J397" s="254"/>
      <c r="K397" s="254"/>
      <c r="L397" s="280"/>
      <c r="M397" s="254"/>
      <c r="N397" s="254"/>
      <c r="O397" s="280"/>
      <c r="P397" s="254"/>
      <c r="Q397" s="200">
        <v>4.4999999999999998E-2</v>
      </c>
    </row>
    <row r="398" spans="1:17" hidden="1" outlineLevel="1" collapsed="1" x14ac:dyDescent="0.25">
      <c r="A398" s="197"/>
      <c r="B398" s="197"/>
      <c r="C398" s="197"/>
      <c r="D398" s="278">
        <v>140315407</v>
      </c>
      <c r="E398" s="254"/>
      <c r="F398" s="254"/>
      <c r="G398" s="254"/>
      <c r="H398" s="254"/>
      <c r="I398" s="279">
        <v>0.68</v>
      </c>
      <c r="J398" s="254"/>
      <c r="K398" s="254"/>
      <c r="L398" s="280"/>
      <c r="M398" s="254"/>
      <c r="N398" s="254"/>
      <c r="O398" s="280"/>
      <c r="P398" s="254"/>
      <c r="Q398" s="200">
        <v>0.68</v>
      </c>
    </row>
    <row r="399" spans="1:17" hidden="1" outlineLevel="1" collapsed="1" x14ac:dyDescent="0.25">
      <c r="A399" s="197"/>
      <c r="B399" s="197"/>
      <c r="C399" s="197"/>
      <c r="D399" s="278">
        <v>140315408</v>
      </c>
      <c r="E399" s="254"/>
      <c r="F399" s="254"/>
      <c r="G399" s="254"/>
      <c r="H399" s="254"/>
      <c r="I399" s="279">
        <v>0.14799999999999999</v>
      </c>
      <c r="J399" s="254"/>
      <c r="K399" s="254"/>
      <c r="L399" s="280"/>
      <c r="M399" s="254"/>
      <c r="N399" s="254"/>
      <c r="O399" s="280"/>
      <c r="P399" s="254"/>
      <c r="Q399" s="200">
        <v>0.14799999999999999</v>
      </c>
    </row>
    <row r="400" spans="1:17" hidden="1" outlineLevel="1" collapsed="1" x14ac:dyDescent="0.25">
      <c r="A400" s="197"/>
      <c r="B400" s="197"/>
      <c r="C400" s="197"/>
      <c r="D400" s="278">
        <v>140315409</v>
      </c>
      <c r="E400" s="254"/>
      <c r="F400" s="254"/>
      <c r="G400" s="254"/>
      <c r="H400" s="254"/>
      <c r="I400" s="279">
        <v>0.68</v>
      </c>
      <c r="J400" s="254"/>
      <c r="K400" s="254"/>
      <c r="L400" s="280"/>
      <c r="M400" s="254"/>
      <c r="N400" s="254"/>
      <c r="O400" s="280"/>
      <c r="P400" s="254"/>
      <c r="Q400" s="200">
        <v>0.68</v>
      </c>
    </row>
    <row r="401" spans="1:17" hidden="1" outlineLevel="1" collapsed="1" x14ac:dyDescent="0.25">
      <c r="A401" s="197"/>
      <c r="B401" s="197"/>
      <c r="C401" s="197"/>
      <c r="D401" s="278">
        <v>140315410</v>
      </c>
      <c r="E401" s="254"/>
      <c r="F401" s="254"/>
      <c r="G401" s="254"/>
      <c r="H401" s="254"/>
      <c r="I401" s="279">
        <v>4.4999999999999998E-2</v>
      </c>
      <c r="J401" s="254"/>
      <c r="K401" s="254"/>
      <c r="L401" s="280"/>
      <c r="M401" s="254"/>
      <c r="N401" s="254"/>
      <c r="O401" s="280"/>
      <c r="P401" s="254"/>
      <c r="Q401" s="200">
        <v>4.4999999999999998E-2</v>
      </c>
    </row>
    <row r="402" spans="1:17" hidden="1" outlineLevel="1" collapsed="1" x14ac:dyDescent="0.25">
      <c r="A402" s="197"/>
      <c r="B402" s="197"/>
      <c r="C402" s="197"/>
      <c r="D402" s="278">
        <v>140315411</v>
      </c>
      <c r="E402" s="254"/>
      <c r="F402" s="254"/>
      <c r="G402" s="254"/>
      <c r="H402" s="254"/>
      <c r="I402" s="279">
        <v>0.14799999999999999</v>
      </c>
      <c r="J402" s="254"/>
      <c r="K402" s="254"/>
      <c r="L402" s="280"/>
      <c r="M402" s="254"/>
      <c r="N402" s="254"/>
      <c r="O402" s="280"/>
      <c r="P402" s="254"/>
      <c r="Q402" s="200">
        <v>0.14799999999999999</v>
      </c>
    </row>
    <row r="403" spans="1:17" hidden="1" outlineLevel="1" collapsed="1" x14ac:dyDescent="0.25">
      <c r="A403" s="197"/>
      <c r="B403" s="197"/>
      <c r="C403" s="197"/>
      <c r="D403" s="278">
        <v>140315412</v>
      </c>
      <c r="E403" s="254"/>
      <c r="F403" s="254"/>
      <c r="G403" s="254"/>
      <c r="H403" s="254"/>
      <c r="I403" s="279">
        <v>0.20399999999999999</v>
      </c>
      <c r="J403" s="254"/>
      <c r="K403" s="254"/>
      <c r="L403" s="280"/>
      <c r="M403" s="254"/>
      <c r="N403" s="254"/>
      <c r="O403" s="280"/>
      <c r="P403" s="254"/>
      <c r="Q403" s="200">
        <v>0.20399999999999999</v>
      </c>
    </row>
    <row r="404" spans="1:17" hidden="1" outlineLevel="1" collapsed="1" x14ac:dyDescent="0.25">
      <c r="A404" s="197"/>
      <c r="B404" s="197"/>
      <c r="C404" s="197"/>
      <c r="D404" s="278">
        <v>140315413</v>
      </c>
      <c r="E404" s="254"/>
      <c r="F404" s="254"/>
      <c r="G404" s="254"/>
      <c r="H404" s="254"/>
      <c r="I404" s="279">
        <v>4.4999999999999998E-2</v>
      </c>
      <c r="J404" s="254"/>
      <c r="K404" s="254"/>
      <c r="L404" s="280"/>
      <c r="M404" s="254"/>
      <c r="N404" s="254"/>
      <c r="O404" s="280"/>
      <c r="P404" s="254"/>
      <c r="Q404" s="200">
        <v>4.4999999999999998E-2</v>
      </c>
    </row>
    <row r="405" spans="1:17" hidden="1" outlineLevel="1" collapsed="1" x14ac:dyDescent="0.25">
      <c r="A405" s="197"/>
      <c r="B405" s="197"/>
      <c r="C405" s="197"/>
      <c r="D405" s="278">
        <v>140315414</v>
      </c>
      <c r="E405" s="254"/>
      <c r="F405" s="254"/>
      <c r="G405" s="254"/>
      <c r="H405" s="254"/>
      <c r="I405" s="279">
        <v>0.14799999999999999</v>
      </c>
      <c r="J405" s="254"/>
      <c r="K405" s="254"/>
      <c r="L405" s="280"/>
      <c r="M405" s="254"/>
      <c r="N405" s="254"/>
      <c r="O405" s="280"/>
      <c r="P405" s="254"/>
      <c r="Q405" s="200">
        <v>0.14799999999999999</v>
      </c>
    </row>
    <row r="406" spans="1:17" hidden="1" outlineLevel="1" collapsed="1" x14ac:dyDescent="0.25">
      <c r="A406" s="197"/>
      <c r="B406" s="197"/>
      <c r="C406" s="197"/>
      <c r="D406" s="278">
        <v>140315415</v>
      </c>
      <c r="E406" s="254"/>
      <c r="F406" s="254"/>
      <c r="G406" s="254"/>
      <c r="H406" s="254"/>
      <c r="I406" s="279">
        <v>0.14799999999999999</v>
      </c>
      <c r="J406" s="254"/>
      <c r="K406" s="254"/>
      <c r="L406" s="280"/>
      <c r="M406" s="254"/>
      <c r="N406" s="254"/>
      <c r="O406" s="280"/>
      <c r="P406" s="254"/>
      <c r="Q406" s="200">
        <v>0.14799999999999999</v>
      </c>
    </row>
    <row r="407" spans="1:17" hidden="1" outlineLevel="1" collapsed="1" x14ac:dyDescent="0.25">
      <c r="A407" s="197"/>
      <c r="B407" s="197"/>
      <c r="C407" s="197"/>
      <c r="D407" s="278">
        <v>140315416</v>
      </c>
      <c r="E407" s="254"/>
      <c r="F407" s="254"/>
      <c r="G407" s="254"/>
      <c r="H407" s="254"/>
      <c r="I407" s="279">
        <v>4.4999999999999998E-2</v>
      </c>
      <c r="J407" s="254"/>
      <c r="K407" s="254"/>
      <c r="L407" s="280"/>
      <c r="M407" s="254"/>
      <c r="N407" s="254"/>
      <c r="O407" s="280"/>
      <c r="P407" s="254"/>
      <c r="Q407" s="200">
        <v>4.4999999999999998E-2</v>
      </c>
    </row>
    <row r="408" spans="1:17" hidden="1" outlineLevel="1" collapsed="1" x14ac:dyDescent="0.25">
      <c r="A408" s="197"/>
      <c r="B408" s="197"/>
      <c r="C408" s="197"/>
      <c r="D408" s="278">
        <v>140315418</v>
      </c>
      <c r="E408" s="254"/>
      <c r="F408" s="254"/>
      <c r="G408" s="254"/>
      <c r="H408" s="254"/>
      <c r="I408" s="279">
        <v>0.14799999999999999</v>
      </c>
      <c r="J408" s="254"/>
      <c r="K408" s="254"/>
      <c r="L408" s="280"/>
      <c r="M408" s="254"/>
      <c r="N408" s="254"/>
      <c r="O408" s="280"/>
      <c r="P408" s="254"/>
      <c r="Q408" s="200">
        <v>0.14799999999999999</v>
      </c>
    </row>
    <row r="409" spans="1:17" hidden="1" outlineLevel="1" collapsed="1" x14ac:dyDescent="0.25">
      <c r="A409" s="197"/>
      <c r="B409" s="197"/>
      <c r="C409" s="197"/>
      <c r="D409" s="278">
        <v>140315420</v>
      </c>
      <c r="E409" s="254"/>
      <c r="F409" s="254"/>
      <c r="G409" s="254"/>
      <c r="H409" s="254"/>
      <c r="I409" s="279">
        <v>0.14799999999999999</v>
      </c>
      <c r="J409" s="254"/>
      <c r="K409" s="254"/>
      <c r="L409" s="280"/>
      <c r="M409" s="254"/>
      <c r="N409" s="254"/>
      <c r="O409" s="280"/>
      <c r="P409" s="254"/>
      <c r="Q409" s="200">
        <v>0.14799999999999999</v>
      </c>
    </row>
    <row r="410" spans="1:17" hidden="1" outlineLevel="1" collapsed="1" x14ac:dyDescent="0.25">
      <c r="A410" s="197"/>
      <c r="B410" s="197"/>
      <c r="C410" s="197"/>
      <c r="D410" s="278">
        <v>140315421</v>
      </c>
      <c r="E410" s="254"/>
      <c r="F410" s="254"/>
      <c r="G410" s="254"/>
      <c r="H410" s="254"/>
      <c r="I410" s="279">
        <v>4.4999999999999998E-2</v>
      </c>
      <c r="J410" s="254"/>
      <c r="K410" s="254"/>
      <c r="L410" s="280"/>
      <c r="M410" s="254"/>
      <c r="N410" s="254"/>
      <c r="O410" s="280"/>
      <c r="P410" s="254"/>
      <c r="Q410" s="200">
        <v>4.4999999999999998E-2</v>
      </c>
    </row>
    <row r="411" spans="1:17" hidden="1" outlineLevel="1" collapsed="1" x14ac:dyDescent="0.25">
      <c r="A411" s="197"/>
      <c r="B411" s="197"/>
      <c r="C411" s="197"/>
      <c r="D411" s="278">
        <v>140315422</v>
      </c>
      <c r="E411" s="254"/>
      <c r="F411" s="254"/>
      <c r="G411" s="254"/>
      <c r="H411" s="254"/>
      <c r="I411" s="279">
        <v>0.255</v>
      </c>
      <c r="J411" s="254"/>
      <c r="K411" s="254"/>
      <c r="L411" s="280"/>
      <c r="M411" s="254"/>
      <c r="N411" s="254"/>
      <c r="O411" s="280"/>
      <c r="P411" s="254"/>
      <c r="Q411" s="200">
        <v>0.255</v>
      </c>
    </row>
    <row r="412" spans="1:17" hidden="1" outlineLevel="1" collapsed="1" x14ac:dyDescent="0.25">
      <c r="A412" s="197"/>
      <c r="B412" s="197"/>
      <c r="C412" s="197"/>
      <c r="D412" s="278">
        <v>140315423</v>
      </c>
      <c r="E412" s="254"/>
      <c r="F412" s="254"/>
      <c r="G412" s="254"/>
      <c r="H412" s="254"/>
      <c r="I412" s="279">
        <v>0.68</v>
      </c>
      <c r="J412" s="254"/>
      <c r="K412" s="254"/>
      <c r="L412" s="280"/>
      <c r="M412" s="254"/>
      <c r="N412" s="254"/>
      <c r="O412" s="280"/>
      <c r="P412" s="254"/>
      <c r="Q412" s="200">
        <v>0.68</v>
      </c>
    </row>
    <row r="413" spans="1:17" hidden="1" outlineLevel="1" collapsed="1" x14ac:dyDescent="0.25">
      <c r="A413" s="197"/>
      <c r="B413" s="197"/>
      <c r="C413" s="197"/>
      <c r="D413" s="278">
        <v>140315424</v>
      </c>
      <c r="E413" s="254"/>
      <c r="F413" s="254"/>
      <c r="G413" s="254"/>
      <c r="H413" s="254"/>
      <c r="I413" s="279">
        <v>4.4999999999999998E-2</v>
      </c>
      <c r="J413" s="254"/>
      <c r="K413" s="254"/>
      <c r="L413" s="280"/>
      <c r="M413" s="254"/>
      <c r="N413" s="254"/>
      <c r="O413" s="280"/>
      <c r="P413" s="254"/>
      <c r="Q413" s="200">
        <v>4.4999999999999998E-2</v>
      </c>
    </row>
    <row r="414" spans="1:17" hidden="1" outlineLevel="1" collapsed="1" x14ac:dyDescent="0.25">
      <c r="A414" s="197"/>
      <c r="B414" s="197"/>
      <c r="C414" s="197"/>
      <c r="D414" s="278">
        <v>140315425</v>
      </c>
      <c r="E414" s="254"/>
      <c r="F414" s="254"/>
      <c r="G414" s="254"/>
      <c r="H414" s="254"/>
      <c r="I414" s="279">
        <v>0.14799999999999999</v>
      </c>
      <c r="J414" s="254"/>
      <c r="K414" s="254"/>
      <c r="L414" s="280"/>
      <c r="M414" s="254"/>
      <c r="N414" s="254"/>
      <c r="O414" s="280"/>
      <c r="P414" s="254"/>
      <c r="Q414" s="200">
        <v>0.14799999999999999</v>
      </c>
    </row>
    <row r="415" spans="1:17" hidden="1" outlineLevel="1" collapsed="1" x14ac:dyDescent="0.25">
      <c r="A415" s="197"/>
      <c r="B415" s="197"/>
      <c r="C415" s="197"/>
      <c r="D415" s="278">
        <v>140315426</v>
      </c>
      <c r="E415" s="254"/>
      <c r="F415" s="254"/>
      <c r="G415" s="254"/>
      <c r="H415" s="254"/>
      <c r="I415" s="279">
        <v>0.14799999999999999</v>
      </c>
      <c r="J415" s="254"/>
      <c r="K415" s="254"/>
      <c r="L415" s="280"/>
      <c r="M415" s="254"/>
      <c r="N415" s="254"/>
      <c r="O415" s="280"/>
      <c r="P415" s="254"/>
      <c r="Q415" s="200">
        <v>0.14799999999999999</v>
      </c>
    </row>
    <row r="416" spans="1:17" hidden="1" outlineLevel="1" collapsed="1" x14ac:dyDescent="0.25">
      <c r="A416" s="197"/>
      <c r="B416" s="197"/>
      <c r="C416" s="197"/>
      <c r="D416" s="278">
        <v>140315427</v>
      </c>
      <c r="E416" s="254"/>
      <c r="F416" s="254"/>
      <c r="G416" s="254"/>
      <c r="H416" s="254"/>
      <c r="I416" s="279">
        <v>0.14799999999999999</v>
      </c>
      <c r="J416" s="254"/>
      <c r="K416" s="254"/>
      <c r="L416" s="280"/>
      <c r="M416" s="254"/>
      <c r="N416" s="254"/>
      <c r="O416" s="280"/>
      <c r="P416" s="254"/>
      <c r="Q416" s="200">
        <v>0.14799999999999999</v>
      </c>
    </row>
    <row r="417" spans="1:17" hidden="1" outlineLevel="1" collapsed="1" x14ac:dyDescent="0.25">
      <c r="A417" s="197"/>
      <c r="B417" s="197"/>
      <c r="C417" s="197"/>
      <c r="D417" s="278">
        <v>140315428</v>
      </c>
      <c r="E417" s="254"/>
      <c r="F417" s="254"/>
      <c r="G417" s="254"/>
      <c r="H417" s="254"/>
      <c r="I417" s="279">
        <v>0.14799999999999999</v>
      </c>
      <c r="J417" s="254"/>
      <c r="K417" s="254"/>
      <c r="L417" s="280"/>
      <c r="M417" s="254"/>
      <c r="N417" s="254"/>
      <c r="O417" s="280"/>
      <c r="P417" s="254"/>
      <c r="Q417" s="200">
        <v>0.14799999999999999</v>
      </c>
    </row>
    <row r="418" spans="1:17" hidden="1" outlineLevel="1" collapsed="1" x14ac:dyDescent="0.25">
      <c r="A418" s="197"/>
      <c r="B418" s="197"/>
      <c r="C418" s="197"/>
      <c r="D418" s="278">
        <v>140315429</v>
      </c>
      <c r="E418" s="254"/>
      <c r="F418" s="254"/>
      <c r="G418" s="254"/>
      <c r="H418" s="254"/>
      <c r="I418" s="279">
        <v>0.1105</v>
      </c>
      <c r="J418" s="254"/>
      <c r="K418" s="254"/>
      <c r="L418" s="280"/>
      <c r="M418" s="254"/>
      <c r="N418" s="254"/>
      <c r="O418" s="280"/>
      <c r="P418" s="254"/>
      <c r="Q418" s="200">
        <v>0.1105</v>
      </c>
    </row>
    <row r="419" spans="1:17" hidden="1" outlineLevel="1" collapsed="1" x14ac:dyDescent="0.25">
      <c r="A419" s="197"/>
      <c r="B419" s="197"/>
      <c r="C419" s="197"/>
      <c r="D419" s="278">
        <v>140315430</v>
      </c>
      <c r="E419" s="254"/>
      <c r="F419" s="254"/>
      <c r="G419" s="254"/>
      <c r="H419" s="254"/>
      <c r="I419" s="279">
        <v>0.14799999999999999</v>
      </c>
      <c r="J419" s="254"/>
      <c r="K419" s="254"/>
      <c r="L419" s="280"/>
      <c r="M419" s="254"/>
      <c r="N419" s="254"/>
      <c r="O419" s="280"/>
      <c r="P419" s="254"/>
      <c r="Q419" s="200">
        <v>0.14799999999999999</v>
      </c>
    </row>
    <row r="420" spans="1:17" hidden="1" outlineLevel="1" collapsed="1" x14ac:dyDescent="0.25">
      <c r="A420" s="197"/>
      <c r="B420" s="197"/>
      <c r="C420" s="197"/>
      <c r="D420" s="278">
        <v>140315431</v>
      </c>
      <c r="E420" s="254"/>
      <c r="F420" s="254"/>
      <c r="G420" s="254"/>
      <c r="H420" s="254"/>
      <c r="I420" s="279">
        <v>4.4999999999999998E-2</v>
      </c>
      <c r="J420" s="254"/>
      <c r="K420" s="254"/>
      <c r="L420" s="280"/>
      <c r="M420" s="254"/>
      <c r="N420" s="254"/>
      <c r="O420" s="280"/>
      <c r="P420" s="254"/>
      <c r="Q420" s="200">
        <v>4.4999999999999998E-2</v>
      </c>
    </row>
    <row r="421" spans="1:17" hidden="1" outlineLevel="1" collapsed="1" x14ac:dyDescent="0.25">
      <c r="A421" s="197"/>
      <c r="B421" s="197"/>
      <c r="C421" s="197"/>
      <c r="D421" s="278">
        <v>140315432</v>
      </c>
      <c r="E421" s="254"/>
      <c r="F421" s="254"/>
      <c r="G421" s="254"/>
      <c r="H421" s="254"/>
      <c r="I421" s="279">
        <v>0.14799999999999999</v>
      </c>
      <c r="J421" s="254"/>
      <c r="K421" s="254"/>
      <c r="L421" s="280"/>
      <c r="M421" s="254"/>
      <c r="N421" s="254"/>
      <c r="O421" s="280"/>
      <c r="P421" s="254"/>
      <c r="Q421" s="200">
        <v>0.14799999999999999</v>
      </c>
    </row>
    <row r="422" spans="1:17" hidden="1" outlineLevel="1" collapsed="1" x14ac:dyDescent="0.25">
      <c r="A422" s="197"/>
      <c r="B422" s="197"/>
      <c r="C422" s="197"/>
      <c r="D422" s="278">
        <v>140315433</v>
      </c>
      <c r="E422" s="254"/>
      <c r="F422" s="254"/>
      <c r="G422" s="254"/>
      <c r="H422" s="254"/>
      <c r="I422" s="279">
        <v>4.4999999999999998E-2</v>
      </c>
      <c r="J422" s="254"/>
      <c r="K422" s="254"/>
      <c r="L422" s="280"/>
      <c r="M422" s="254"/>
      <c r="N422" s="254"/>
      <c r="O422" s="280"/>
      <c r="P422" s="254"/>
      <c r="Q422" s="200">
        <v>4.4999999999999998E-2</v>
      </c>
    </row>
    <row r="423" spans="1:17" hidden="1" outlineLevel="1" collapsed="1" x14ac:dyDescent="0.25">
      <c r="A423" s="197"/>
      <c r="B423" s="197"/>
      <c r="C423" s="197"/>
      <c r="D423" s="278">
        <v>140315434</v>
      </c>
      <c r="E423" s="254"/>
      <c r="F423" s="254"/>
      <c r="G423" s="254"/>
      <c r="H423" s="254"/>
      <c r="I423" s="279">
        <v>0.14799999999999999</v>
      </c>
      <c r="J423" s="254"/>
      <c r="K423" s="254"/>
      <c r="L423" s="280"/>
      <c r="M423" s="254"/>
      <c r="N423" s="254"/>
      <c r="O423" s="280"/>
      <c r="P423" s="254"/>
      <c r="Q423" s="200">
        <v>0.14799999999999999</v>
      </c>
    </row>
    <row r="424" spans="1:17" hidden="1" outlineLevel="1" collapsed="1" x14ac:dyDescent="0.25">
      <c r="A424" s="197"/>
      <c r="B424" s="197"/>
      <c r="C424" s="197"/>
      <c r="D424" s="278">
        <v>140315435</v>
      </c>
      <c r="E424" s="254"/>
      <c r="F424" s="254"/>
      <c r="G424" s="254"/>
      <c r="H424" s="254"/>
      <c r="I424" s="279">
        <v>0.68</v>
      </c>
      <c r="J424" s="254"/>
      <c r="K424" s="254"/>
      <c r="L424" s="280"/>
      <c r="M424" s="254"/>
      <c r="N424" s="254"/>
      <c r="O424" s="280"/>
      <c r="P424" s="254"/>
      <c r="Q424" s="200">
        <v>0.68</v>
      </c>
    </row>
    <row r="425" spans="1:17" hidden="1" outlineLevel="1" collapsed="1" x14ac:dyDescent="0.25">
      <c r="A425" s="197"/>
      <c r="B425" s="197"/>
      <c r="C425" s="197"/>
      <c r="D425" s="278">
        <v>140315436</v>
      </c>
      <c r="E425" s="254"/>
      <c r="F425" s="254"/>
      <c r="G425" s="254"/>
      <c r="H425" s="254"/>
      <c r="I425" s="279">
        <v>0.14799999999999999</v>
      </c>
      <c r="J425" s="254"/>
      <c r="K425" s="254"/>
      <c r="L425" s="280"/>
      <c r="M425" s="254"/>
      <c r="N425" s="254"/>
      <c r="O425" s="280"/>
      <c r="P425" s="254"/>
      <c r="Q425" s="200">
        <v>0.14799999999999999</v>
      </c>
    </row>
    <row r="426" spans="1:17" hidden="1" outlineLevel="1" collapsed="1" x14ac:dyDescent="0.25">
      <c r="A426" s="197"/>
      <c r="B426" s="197"/>
      <c r="C426" s="197"/>
      <c r="D426" s="278">
        <v>140315286</v>
      </c>
      <c r="E426" s="254"/>
      <c r="F426" s="254"/>
      <c r="G426" s="254"/>
      <c r="H426" s="254"/>
      <c r="I426" s="279">
        <v>0.14799999999999999</v>
      </c>
      <c r="J426" s="254"/>
      <c r="K426" s="254"/>
      <c r="L426" s="280"/>
      <c r="M426" s="254"/>
      <c r="N426" s="254"/>
      <c r="O426" s="280"/>
      <c r="P426" s="254"/>
      <c r="Q426" s="200">
        <v>0.14799999999999999</v>
      </c>
    </row>
    <row r="427" spans="1:17" hidden="1" outlineLevel="1" collapsed="1" x14ac:dyDescent="0.25">
      <c r="A427" s="197"/>
      <c r="B427" s="197"/>
      <c r="C427" s="197"/>
      <c r="D427" s="278">
        <v>140315287</v>
      </c>
      <c r="E427" s="254"/>
      <c r="F427" s="254"/>
      <c r="G427" s="254"/>
      <c r="H427" s="254"/>
      <c r="I427" s="279">
        <v>0.14799999999999999</v>
      </c>
      <c r="J427" s="254"/>
      <c r="K427" s="254"/>
      <c r="L427" s="280"/>
      <c r="M427" s="254"/>
      <c r="N427" s="254"/>
      <c r="O427" s="280"/>
      <c r="P427" s="254"/>
      <c r="Q427" s="200">
        <v>0.14799999999999999</v>
      </c>
    </row>
    <row r="428" spans="1:17" hidden="1" outlineLevel="1" collapsed="1" x14ac:dyDescent="0.25">
      <c r="A428" s="197"/>
      <c r="B428" s="197"/>
      <c r="C428" s="197"/>
      <c r="D428" s="278">
        <v>140315501</v>
      </c>
      <c r="E428" s="254"/>
      <c r="F428" s="254"/>
      <c r="G428" s="254"/>
      <c r="H428" s="254"/>
      <c r="I428" s="279">
        <v>0.14799999999999999</v>
      </c>
      <c r="J428" s="254"/>
      <c r="K428" s="254"/>
      <c r="L428" s="280"/>
      <c r="M428" s="254"/>
      <c r="N428" s="254"/>
      <c r="O428" s="280"/>
      <c r="P428" s="254"/>
      <c r="Q428" s="200">
        <v>0.14799999999999999</v>
      </c>
    </row>
    <row r="429" spans="1:17" hidden="1" outlineLevel="1" collapsed="1" x14ac:dyDescent="0.25">
      <c r="A429" s="197"/>
      <c r="B429" s="197"/>
      <c r="C429" s="197"/>
      <c r="D429" s="278">
        <v>140315503</v>
      </c>
      <c r="E429" s="254"/>
      <c r="F429" s="254"/>
      <c r="G429" s="254"/>
      <c r="H429" s="254"/>
      <c r="I429" s="279">
        <v>0.374</v>
      </c>
      <c r="J429" s="254"/>
      <c r="K429" s="254"/>
      <c r="L429" s="280"/>
      <c r="M429" s="254"/>
      <c r="N429" s="254"/>
      <c r="O429" s="280"/>
      <c r="P429" s="254"/>
      <c r="Q429" s="200">
        <v>0.374</v>
      </c>
    </row>
    <row r="430" spans="1:17" hidden="1" outlineLevel="1" collapsed="1" x14ac:dyDescent="0.25">
      <c r="A430" s="197"/>
      <c r="B430" s="197"/>
      <c r="C430" s="197"/>
      <c r="D430" s="278">
        <v>140315504</v>
      </c>
      <c r="E430" s="254"/>
      <c r="F430" s="254"/>
      <c r="G430" s="254"/>
      <c r="H430" s="254"/>
      <c r="I430" s="279">
        <v>0.14799999999999999</v>
      </c>
      <c r="J430" s="254"/>
      <c r="K430" s="254"/>
      <c r="L430" s="280"/>
      <c r="M430" s="254"/>
      <c r="N430" s="254"/>
      <c r="O430" s="280"/>
      <c r="P430" s="254"/>
      <c r="Q430" s="200">
        <v>0.14799999999999999</v>
      </c>
    </row>
    <row r="431" spans="1:17" hidden="1" outlineLevel="1" collapsed="1" x14ac:dyDescent="0.25">
      <c r="A431" s="197"/>
      <c r="B431" s="197"/>
      <c r="C431" s="197"/>
      <c r="D431" s="278">
        <v>140315505</v>
      </c>
      <c r="E431" s="254"/>
      <c r="F431" s="254"/>
      <c r="G431" s="254"/>
      <c r="H431" s="254"/>
      <c r="I431" s="279">
        <v>0.14799999999999999</v>
      </c>
      <c r="J431" s="254"/>
      <c r="K431" s="254"/>
      <c r="L431" s="280"/>
      <c r="M431" s="254"/>
      <c r="N431" s="254"/>
      <c r="O431" s="280"/>
      <c r="P431" s="254"/>
      <c r="Q431" s="200">
        <v>0.14799999999999999</v>
      </c>
    </row>
    <row r="432" spans="1:17" hidden="1" outlineLevel="1" collapsed="1" x14ac:dyDescent="0.25">
      <c r="A432" s="197"/>
      <c r="B432" s="197"/>
      <c r="C432" s="197"/>
      <c r="D432" s="278">
        <v>140315506</v>
      </c>
      <c r="E432" s="254"/>
      <c r="F432" s="254"/>
      <c r="G432" s="254"/>
      <c r="H432" s="254"/>
      <c r="I432" s="279">
        <v>0.14799999999999999</v>
      </c>
      <c r="J432" s="254"/>
      <c r="K432" s="254"/>
      <c r="L432" s="280"/>
      <c r="M432" s="254"/>
      <c r="N432" s="254"/>
      <c r="O432" s="280"/>
      <c r="P432" s="254"/>
      <c r="Q432" s="200">
        <v>0.14799999999999999</v>
      </c>
    </row>
    <row r="433" spans="1:17" hidden="1" outlineLevel="1" collapsed="1" x14ac:dyDescent="0.25">
      <c r="A433" s="197"/>
      <c r="B433" s="197"/>
      <c r="C433" s="197"/>
      <c r="D433" s="278">
        <v>140315507</v>
      </c>
      <c r="E433" s="254"/>
      <c r="F433" s="254"/>
      <c r="G433" s="254"/>
      <c r="H433" s="254"/>
      <c r="I433" s="279">
        <v>0.14799999999999999</v>
      </c>
      <c r="J433" s="254"/>
      <c r="K433" s="254"/>
      <c r="L433" s="280"/>
      <c r="M433" s="254"/>
      <c r="N433" s="254"/>
      <c r="O433" s="280"/>
      <c r="P433" s="254"/>
      <c r="Q433" s="200">
        <v>0.14799999999999999</v>
      </c>
    </row>
    <row r="434" spans="1:17" hidden="1" outlineLevel="1" collapsed="1" x14ac:dyDescent="0.25">
      <c r="A434" s="197"/>
      <c r="B434" s="197"/>
      <c r="C434" s="197"/>
      <c r="D434" s="278">
        <v>140315508</v>
      </c>
      <c r="E434" s="254"/>
      <c r="F434" s="254"/>
      <c r="G434" s="254"/>
      <c r="H434" s="254"/>
      <c r="I434" s="279">
        <v>4.4999999999999998E-2</v>
      </c>
      <c r="J434" s="254"/>
      <c r="K434" s="254"/>
      <c r="L434" s="280"/>
      <c r="M434" s="254"/>
      <c r="N434" s="254"/>
      <c r="O434" s="280"/>
      <c r="P434" s="254"/>
      <c r="Q434" s="200">
        <v>4.4999999999999998E-2</v>
      </c>
    </row>
    <row r="435" spans="1:17" hidden="1" outlineLevel="1" collapsed="1" x14ac:dyDescent="0.25">
      <c r="A435" s="197"/>
      <c r="B435" s="197"/>
      <c r="C435" s="197"/>
      <c r="D435" s="278">
        <v>140315509</v>
      </c>
      <c r="E435" s="254"/>
      <c r="F435" s="254"/>
      <c r="G435" s="254"/>
      <c r="H435" s="254"/>
      <c r="I435" s="279">
        <v>4.4999999999999998E-2</v>
      </c>
      <c r="J435" s="254"/>
      <c r="K435" s="254"/>
      <c r="L435" s="280"/>
      <c r="M435" s="254"/>
      <c r="N435" s="254"/>
      <c r="O435" s="280"/>
      <c r="P435" s="254"/>
      <c r="Q435" s="200">
        <v>4.4999999999999998E-2</v>
      </c>
    </row>
    <row r="436" spans="1:17" hidden="1" outlineLevel="1" collapsed="1" x14ac:dyDescent="0.25">
      <c r="A436" s="197"/>
      <c r="B436" s="197"/>
      <c r="C436" s="197"/>
      <c r="D436" s="278">
        <v>140315510</v>
      </c>
      <c r="E436" s="254"/>
      <c r="F436" s="254"/>
      <c r="G436" s="254"/>
      <c r="H436" s="254"/>
      <c r="I436" s="279">
        <v>0.14799999999999999</v>
      </c>
      <c r="J436" s="254"/>
      <c r="K436" s="254"/>
      <c r="L436" s="280"/>
      <c r="M436" s="254"/>
      <c r="N436" s="254"/>
      <c r="O436" s="280"/>
      <c r="P436" s="254"/>
      <c r="Q436" s="200">
        <v>0.14799999999999999</v>
      </c>
    </row>
    <row r="437" spans="1:17" hidden="1" outlineLevel="1" collapsed="1" x14ac:dyDescent="0.25">
      <c r="A437" s="197"/>
      <c r="B437" s="197"/>
      <c r="C437" s="197"/>
      <c r="D437" s="278">
        <v>140315511</v>
      </c>
      <c r="E437" s="254"/>
      <c r="F437" s="254"/>
      <c r="G437" s="254"/>
      <c r="H437" s="254"/>
      <c r="I437" s="279">
        <v>0.14799999999999999</v>
      </c>
      <c r="J437" s="254"/>
      <c r="K437" s="254"/>
      <c r="L437" s="280"/>
      <c r="M437" s="254"/>
      <c r="N437" s="254"/>
      <c r="O437" s="280"/>
      <c r="P437" s="254"/>
      <c r="Q437" s="200">
        <v>0.14799999999999999</v>
      </c>
    </row>
    <row r="438" spans="1:17" hidden="1" outlineLevel="1" collapsed="1" x14ac:dyDescent="0.25">
      <c r="A438" s="197"/>
      <c r="B438" s="197"/>
      <c r="C438" s="197"/>
      <c r="D438" s="278">
        <v>140315512</v>
      </c>
      <c r="E438" s="254"/>
      <c r="F438" s="254"/>
      <c r="G438" s="254"/>
      <c r="H438" s="254"/>
      <c r="I438" s="279">
        <v>0.14799999999999999</v>
      </c>
      <c r="J438" s="254"/>
      <c r="K438" s="254"/>
      <c r="L438" s="280"/>
      <c r="M438" s="254"/>
      <c r="N438" s="254"/>
      <c r="O438" s="280"/>
      <c r="P438" s="254"/>
      <c r="Q438" s="200">
        <v>0.14799999999999999</v>
      </c>
    </row>
    <row r="439" spans="1:17" hidden="1" outlineLevel="1" collapsed="1" x14ac:dyDescent="0.25">
      <c r="A439" s="197"/>
      <c r="B439" s="197"/>
      <c r="C439" s="197"/>
      <c r="D439" s="278">
        <v>140315513</v>
      </c>
      <c r="E439" s="254"/>
      <c r="F439" s="254"/>
      <c r="G439" s="254"/>
      <c r="H439" s="254"/>
      <c r="I439" s="279">
        <v>4.4999999999999998E-2</v>
      </c>
      <c r="J439" s="254"/>
      <c r="K439" s="254"/>
      <c r="L439" s="280"/>
      <c r="M439" s="254"/>
      <c r="N439" s="254"/>
      <c r="O439" s="280"/>
      <c r="P439" s="254"/>
      <c r="Q439" s="200">
        <v>4.4999999999999998E-2</v>
      </c>
    </row>
    <row r="440" spans="1:17" hidden="1" outlineLevel="1" collapsed="1" x14ac:dyDescent="0.25">
      <c r="A440" s="197"/>
      <c r="B440" s="197"/>
      <c r="C440" s="197"/>
      <c r="D440" s="278">
        <v>140315514</v>
      </c>
      <c r="E440" s="254"/>
      <c r="F440" s="254"/>
      <c r="G440" s="254"/>
      <c r="H440" s="254"/>
      <c r="I440" s="279">
        <v>0.14799999999999999</v>
      </c>
      <c r="J440" s="254"/>
      <c r="K440" s="254"/>
      <c r="L440" s="280"/>
      <c r="M440" s="254"/>
      <c r="N440" s="254"/>
      <c r="O440" s="280"/>
      <c r="P440" s="254"/>
      <c r="Q440" s="200">
        <v>0.14799999999999999</v>
      </c>
    </row>
    <row r="441" spans="1:17" hidden="1" outlineLevel="1" collapsed="1" x14ac:dyDescent="0.25">
      <c r="A441" s="197"/>
      <c r="B441" s="197"/>
      <c r="C441" s="197"/>
      <c r="D441" s="278">
        <v>140315515</v>
      </c>
      <c r="E441" s="254"/>
      <c r="F441" s="254"/>
      <c r="G441" s="254"/>
      <c r="H441" s="254"/>
      <c r="I441" s="279">
        <v>0.20399999999999999</v>
      </c>
      <c r="J441" s="254"/>
      <c r="K441" s="254"/>
      <c r="L441" s="280"/>
      <c r="M441" s="254"/>
      <c r="N441" s="254"/>
      <c r="O441" s="280"/>
      <c r="P441" s="254"/>
      <c r="Q441" s="200">
        <v>0.20399999999999999</v>
      </c>
    </row>
    <row r="442" spans="1:17" hidden="1" outlineLevel="1" collapsed="1" x14ac:dyDescent="0.25">
      <c r="A442" s="197"/>
      <c r="B442" s="197"/>
      <c r="C442" s="197"/>
      <c r="D442" s="278">
        <v>140315517</v>
      </c>
      <c r="E442" s="254"/>
      <c r="F442" s="254"/>
      <c r="G442" s="254"/>
      <c r="H442" s="254"/>
      <c r="I442" s="279">
        <v>0.14799999999999999</v>
      </c>
      <c r="J442" s="254"/>
      <c r="K442" s="254"/>
      <c r="L442" s="280"/>
      <c r="M442" s="254"/>
      <c r="N442" s="254"/>
      <c r="O442" s="280"/>
      <c r="P442" s="254"/>
      <c r="Q442" s="200">
        <v>0.14799999999999999</v>
      </c>
    </row>
    <row r="443" spans="1:17" hidden="1" outlineLevel="1" collapsed="1" x14ac:dyDescent="0.25">
      <c r="A443" s="197"/>
      <c r="B443" s="197"/>
      <c r="C443" s="197"/>
      <c r="D443" s="278">
        <v>140315519</v>
      </c>
      <c r="E443" s="254"/>
      <c r="F443" s="254"/>
      <c r="G443" s="254"/>
      <c r="H443" s="254"/>
      <c r="I443" s="279">
        <v>0.14799999999999999</v>
      </c>
      <c r="J443" s="254"/>
      <c r="K443" s="254"/>
      <c r="L443" s="280"/>
      <c r="M443" s="254"/>
      <c r="N443" s="254"/>
      <c r="O443" s="280"/>
      <c r="P443" s="254"/>
      <c r="Q443" s="200">
        <v>0.14799999999999999</v>
      </c>
    </row>
    <row r="444" spans="1:17" hidden="1" outlineLevel="1" collapsed="1" x14ac:dyDescent="0.25">
      <c r="A444" s="197"/>
      <c r="B444" s="197"/>
      <c r="C444" s="197"/>
      <c r="D444" s="278">
        <v>140315520</v>
      </c>
      <c r="E444" s="254"/>
      <c r="F444" s="254"/>
      <c r="G444" s="254"/>
      <c r="H444" s="254"/>
      <c r="I444" s="279">
        <v>0.14799999999999999</v>
      </c>
      <c r="J444" s="254"/>
      <c r="K444" s="254"/>
      <c r="L444" s="280"/>
      <c r="M444" s="254"/>
      <c r="N444" s="254"/>
      <c r="O444" s="280"/>
      <c r="P444" s="254"/>
      <c r="Q444" s="200">
        <v>0.14799999999999999</v>
      </c>
    </row>
    <row r="445" spans="1:17" hidden="1" outlineLevel="1" collapsed="1" x14ac:dyDescent="0.25">
      <c r="A445" s="197"/>
      <c r="B445" s="197"/>
      <c r="C445" s="197"/>
      <c r="D445" s="278">
        <v>140315521</v>
      </c>
      <c r="E445" s="254"/>
      <c r="F445" s="254"/>
      <c r="G445" s="254"/>
      <c r="H445" s="254"/>
      <c r="I445" s="279">
        <v>0.374</v>
      </c>
      <c r="J445" s="254"/>
      <c r="K445" s="254"/>
      <c r="L445" s="280"/>
      <c r="M445" s="254"/>
      <c r="N445" s="254"/>
      <c r="O445" s="280"/>
      <c r="P445" s="254"/>
      <c r="Q445" s="200">
        <v>0.374</v>
      </c>
    </row>
    <row r="446" spans="1:17" hidden="1" outlineLevel="1" collapsed="1" x14ac:dyDescent="0.25">
      <c r="A446" s="197"/>
      <c r="B446" s="197"/>
      <c r="C446" s="197"/>
      <c r="D446" s="278">
        <v>140315522</v>
      </c>
      <c r="E446" s="254"/>
      <c r="F446" s="254"/>
      <c r="G446" s="254"/>
      <c r="H446" s="254"/>
      <c r="I446" s="279">
        <v>0.14799999999999999</v>
      </c>
      <c r="J446" s="254"/>
      <c r="K446" s="254"/>
      <c r="L446" s="280"/>
      <c r="M446" s="254"/>
      <c r="N446" s="254"/>
      <c r="O446" s="280"/>
      <c r="P446" s="254"/>
      <c r="Q446" s="200">
        <v>0.14799999999999999</v>
      </c>
    </row>
    <row r="447" spans="1:17" hidden="1" outlineLevel="1" collapsed="1" x14ac:dyDescent="0.25">
      <c r="A447" s="197"/>
      <c r="B447" s="197"/>
      <c r="C447" s="197"/>
      <c r="D447" s="278">
        <v>140315523</v>
      </c>
      <c r="E447" s="254"/>
      <c r="F447" s="254"/>
      <c r="G447" s="254"/>
      <c r="H447" s="254"/>
      <c r="I447" s="279">
        <v>0.14799999999999999</v>
      </c>
      <c r="J447" s="254"/>
      <c r="K447" s="254"/>
      <c r="L447" s="280"/>
      <c r="M447" s="254"/>
      <c r="N447" s="254"/>
      <c r="O447" s="280"/>
      <c r="P447" s="254"/>
      <c r="Q447" s="200">
        <v>0.14799999999999999</v>
      </c>
    </row>
    <row r="448" spans="1:17" hidden="1" outlineLevel="1" collapsed="1" x14ac:dyDescent="0.25">
      <c r="A448" s="197"/>
      <c r="B448" s="197"/>
      <c r="C448" s="197"/>
      <c r="D448" s="278">
        <v>140315524</v>
      </c>
      <c r="E448" s="254"/>
      <c r="F448" s="254"/>
      <c r="G448" s="254"/>
      <c r="H448" s="254"/>
      <c r="I448" s="279">
        <v>0.14799999999999999</v>
      </c>
      <c r="J448" s="254"/>
      <c r="K448" s="254"/>
      <c r="L448" s="280"/>
      <c r="M448" s="254"/>
      <c r="N448" s="254"/>
      <c r="O448" s="280"/>
      <c r="P448" s="254"/>
      <c r="Q448" s="200">
        <v>0.14799999999999999</v>
      </c>
    </row>
    <row r="449" spans="1:17" hidden="1" outlineLevel="1" collapsed="1" x14ac:dyDescent="0.25">
      <c r="A449" s="197"/>
      <c r="B449" s="197"/>
      <c r="C449" s="197"/>
      <c r="D449" s="278">
        <v>140315525</v>
      </c>
      <c r="E449" s="254"/>
      <c r="F449" s="254"/>
      <c r="G449" s="254"/>
      <c r="H449" s="254"/>
      <c r="I449" s="279">
        <v>0.22950000000000001</v>
      </c>
      <c r="J449" s="254"/>
      <c r="K449" s="254"/>
      <c r="L449" s="280"/>
      <c r="M449" s="254"/>
      <c r="N449" s="254"/>
      <c r="O449" s="280"/>
      <c r="P449" s="254"/>
      <c r="Q449" s="200">
        <v>0.22950000000000001</v>
      </c>
    </row>
    <row r="450" spans="1:17" hidden="1" outlineLevel="1" collapsed="1" x14ac:dyDescent="0.25">
      <c r="A450" s="197"/>
      <c r="B450" s="197"/>
      <c r="C450" s="197"/>
      <c r="D450" s="278">
        <v>140315526</v>
      </c>
      <c r="E450" s="254"/>
      <c r="F450" s="254"/>
      <c r="G450" s="254"/>
      <c r="H450" s="254"/>
      <c r="I450" s="279">
        <v>0.14799999999999999</v>
      </c>
      <c r="J450" s="254"/>
      <c r="K450" s="254"/>
      <c r="L450" s="280"/>
      <c r="M450" s="254"/>
      <c r="N450" s="254"/>
      <c r="O450" s="280"/>
      <c r="P450" s="254"/>
      <c r="Q450" s="200">
        <v>0.14799999999999999</v>
      </c>
    </row>
    <row r="451" spans="1:17" hidden="1" outlineLevel="1" collapsed="1" x14ac:dyDescent="0.25">
      <c r="A451" s="197"/>
      <c r="B451" s="197"/>
      <c r="C451" s="197"/>
      <c r="D451" s="278">
        <v>140315527</v>
      </c>
      <c r="E451" s="254"/>
      <c r="F451" s="254"/>
      <c r="G451" s="254"/>
      <c r="H451" s="254"/>
      <c r="I451" s="279">
        <v>0.14799999999999999</v>
      </c>
      <c r="J451" s="254"/>
      <c r="K451" s="254"/>
      <c r="L451" s="280"/>
      <c r="M451" s="254"/>
      <c r="N451" s="254"/>
      <c r="O451" s="280"/>
      <c r="P451" s="254"/>
      <c r="Q451" s="200">
        <v>0.14799999999999999</v>
      </c>
    </row>
    <row r="452" spans="1:17" hidden="1" outlineLevel="1" collapsed="1" x14ac:dyDescent="0.25">
      <c r="A452" s="197"/>
      <c r="B452" s="197"/>
      <c r="C452" s="197"/>
      <c r="D452" s="278">
        <v>140315529</v>
      </c>
      <c r="E452" s="254"/>
      <c r="F452" s="254"/>
      <c r="G452" s="254"/>
      <c r="H452" s="254"/>
      <c r="I452" s="279">
        <v>0.14799999999999999</v>
      </c>
      <c r="J452" s="254"/>
      <c r="K452" s="254"/>
      <c r="L452" s="280"/>
      <c r="M452" s="254"/>
      <c r="N452" s="254"/>
      <c r="O452" s="280"/>
      <c r="P452" s="254"/>
      <c r="Q452" s="200">
        <v>0.14799999999999999</v>
      </c>
    </row>
    <row r="453" spans="1:17" hidden="1" outlineLevel="1" collapsed="1" x14ac:dyDescent="0.25">
      <c r="A453" s="197"/>
      <c r="B453" s="197"/>
      <c r="C453" s="197"/>
      <c r="D453" s="278">
        <v>140315530</v>
      </c>
      <c r="E453" s="254"/>
      <c r="F453" s="254"/>
      <c r="G453" s="254"/>
      <c r="H453" s="254"/>
      <c r="I453" s="279">
        <v>0.22950000000000001</v>
      </c>
      <c r="J453" s="254"/>
      <c r="K453" s="254"/>
      <c r="L453" s="280"/>
      <c r="M453" s="254"/>
      <c r="N453" s="254"/>
      <c r="O453" s="280"/>
      <c r="P453" s="254"/>
      <c r="Q453" s="200">
        <v>0.22950000000000001</v>
      </c>
    </row>
    <row r="454" spans="1:17" hidden="1" outlineLevel="1" collapsed="1" x14ac:dyDescent="0.25">
      <c r="A454" s="197"/>
      <c r="B454" s="197"/>
      <c r="C454" s="197"/>
      <c r="D454" s="278">
        <v>140315531</v>
      </c>
      <c r="E454" s="254"/>
      <c r="F454" s="254"/>
      <c r="G454" s="254"/>
      <c r="H454" s="254"/>
      <c r="I454" s="279">
        <v>0.14799999999999999</v>
      </c>
      <c r="J454" s="254"/>
      <c r="K454" s="254"/>
      <c r="L454" s="280"/>
      <c r="M454" s="254"/>
      <c r="N454" s="254"/>
      <c r="O454" s="280"/>
      <c r="P454" s="254"/>
      <c r="Q454" s="200">
        <v>0.14799999999999999</v>
      </c>
    </row>
    <row r="455" spans="1:17" hidden="1" outlineLevel="1" collapsed="1" x14ac:dyDescent="0.25">
      <c r="A455" s="197"/>
      <c r="B455" s="197"/>
      <c r="C455" s="197"/>
      <c r="D455" s="278">
        <v>140315532</v>
      </c>
      <c r="E455" s="254"/>
      <c r="F455" s="254"/>
      <c r="G455" s="254"/>
      <c r="H455" s="254"/>
      <c r="I455" s="279">
        <v>0.14799999999999999</v>
      </c>
      <c r="J455" s="254"/>
      <c r="K455" s="254"/>
      <c r="L455" s="280"/>
      <c r="M455" s="254"/>
      <c r="N455" s="254"/>
      <c r="O455" s="280"/>
      <c r="P455" s="254"/>
      <c r="Q455" s="200">
        <v>0.14799999999999999</v>
      </c>
    </row>
    <row r="456" spans="1:17" hidden="1" outlineLevel="1" collapsed="1" x14ac:dyDescent="0.25">
      <c r="A456" s="197"/>
      <c r="B456" s="197"/>
      <c r="C456" s="197"/>
      <c r="D456" s="278">
        <v>140315533</v>
      </c>
      <c r="E456" s="254"/>
      <c r="F456" s="254"/>
      <c r="G456" s="254"/>
      <c r="H456" s="254"/>
      <c r="I456" s="279">
        <v>0.14799999999999999</v>
      </c>
      <c r="J456" s="254"/>
      <c r="K456" s="254"/>
      <c r="L456" s="280"/>
      <c r="M456" s="254"/>
      <c r="N456" s="254"/>
      <c r="O456" s="280"/>
      <c r="P456" s="254"/>
      <c r="Q456" s="200">
        <v>0.14799999999999999</v>
      </c>
    </row>
    <row r="457" spans="1:17" hidden="1" outlineLevel="1" collapsed="1" x14ac:dyDescent="0.25">
      <c r="A457" s="197"/>
      <c r="B457" s="197"/>
      <c r="C457" s="197"/>
      <c r="D457" s="278">
        <v>140315534</v>
      </c>
      <c r="E457" s="254"/>
      <c r="F457" s="254"/>
      <c r="G457" s="254"/>
      <c r="H457" s="254"/>
      <c r="I457" s="279">
        <v>0.14799999999999999</v>
      </c>
      <c r="J457" s="254"/>
      <c r="K457" s="254"/>
      <c r="L457" s="280"/>
      <c r="M457" s="254"/>
      <c r="N457" s="254"/>
      <c r="O457" s="280"/>
      <c r="P457" s="254"/>
      <c r="Q457" s="200">
        <v>0.14799999999999999</v>
      </c>
    </row>
    <row r="458" spans="1:17" hidden="1" outlineLevel="1" collapsed="1" x14ac:dyDescent="0.25">
      <c r="A458" s="197"/>
      <c r="B458" s="197"/>
      <c r="C458" s="197"/>
      <c r="D458" s="278">
        <v>140315535</v>
      </c>
      <c r="E458" s="254"/>
      <c r="F458" s="254"/>
      <c r="G458" s="254"/>
      <c r="H458" s="254"/>
      <c r="I458" s="279">
        <v>0.14799999999999999</v>
      </c>
      <c r="J458" s="254"/>
      <c r="K458" s="254"/>
      <c r="L458" s="280"/>
      <c r="M458" s="254"/>
      <c r="N458" s="254"/>
      <c r="O458" s="280"/>
      <c r="P458" s="254"/>
      <c r="Q458" s="200">
        <v>0.14799999999999999</v>
      </c>
    </row>
    <row r="459" spans="1:17" hidden="1" outlineLevel="1" collapsed="1" x14ac:dyDescent="0.25">
      <c r="A459" s="197"/>
      <c r="B459" s="197"/>
      <c r="C459" s="197"/>
      <c r="D459" s="278">
        <v>140315537</v>
      </c>
      <c r="E459" s="254"/>
      <c r="F459" s="254"/>
      <c r="G459" s="254"/>
      <c r="H459" s="254"/>
      <c r="I459" s="279">
        <v>4.4999999999999998E-2</v>
      </c>
      <c r="J459" s="254"/>
      <c r="K459" s="254"/>
      <c r="L459" s="280"/>
      <c r="M459" s="254"/>
      <c r="N459" s="254"/>
      <c r="O459" s="280"/>
      <c r="P459" s="254"/>
      <c r="Q459" s="200">
        <v>4.4999999999999998E-2</v>
      </c>
    </row>
    <row r="460" spans="1:17" hidden="1" outlineLevel="1" collapsed="1" x14ac:dyDescent="0.25">
      <c r="A460" s="197"/>
      <c r="B460" s="197"/>
      <c r="C460" s="197"/>
      <c r="D460" s="278">
        <v>140315538</v>
      </c>
      <c r="E460" s="254"/>
      <c r="F460" s="254"/>
      <c r="G460" s="254"/>
      <c r="H460" s="254"/>
      <c r="I460" s="279">
        <v>0.14799999999999999</v>
      </c>
      <c r="J460" s="254"/>
      <c r="K460" s="254"/>
      <c r="L460" s="280"/>
      <c r="M460" s="254"/>
      <c r="N460" s="254"/>
      <c r="O460" s="280"/>
      <c r="P460" s="254"/>
      <c r="Q460" s="200">
        <v>0.14799999999999999</v>
      </c>
    </row>
    <row r="461" spans="1:17" hidden="1" outlineLevel="1" collapsed="1" x14ac:dyDescent="0.25">
      <c r="A461" s="197"/>
      <c r="B461" s="197"/>
      <c r="C461" s="197"/>
      <c r="D461" s="278">
        <v>140315541</v>
      </c>
      <c r="E461" s="254"/>
      <c r="F461" s="254"/>
      <c r="G461" s="254"/>
      <c r="H461" s="254"/>
      <c r="I461" s="279">
        <v>0.14799999999999999</v>
      </c>
      <c r="J461" s="254"/>
      <c r="K461" s="254"/>
      <c r="L461" s="280"/>
      <c r="M461" s="254"/>
      <c r="N461" s="254"/>
      <c r="O461" s="280"/>
      <c r="P461" s="254"/>
      <c r="Q461" s="200">
        <v>0.14799999999999999</v>
      </c>
    </row>
    <row r="462" spans="1:17" hidden="1" outlineLevel="1" collapsed="1" x14ac:dyDescent="0.25">
      <c r="A462" s="197"/>
      <c r="B462" s="197"/>
      <c r="C462" s="197"/>
      <c r="D462" s="278">
        <v>140315542</v>
      </c>
      <c r="E462" s="254"/>
      <c r="F462" s="254"/>
      <c r="G462" s="254"/>
      <c r="H462" s="254"/>
      <c r="I462" s="279">
        <v>0.14799999999999999</v>
      </c>
      <c r="J462" s="254"/>
      <c r="K462" s="254"/>
      <c r="L462" s="280"/>
      <c r="M462" s="254"/>
      <c r="N462" s="254"/>
      <c r="O462" s="280"/>
      <c r="P462" s="254"/>
      <c r="Q462" s="200">
        <v>0.14799999999999999</v>
      </c>
    </row>
    <row r="463" spans="1:17" hidden="1" outlineLevel="1" collapsed="1" x14ac:dyDescent="0.25">
      <c r="A463" s="197"/>
      <c r="B463" s="197"/>
      <c r="C463" s="197"/>
      <c r="D463" s="278">
        <v>140315543</v>
      </c>
      <c r="E463" s="254"/>
      <c r="F463" s="254"/>
      <c r="G463" s="254"/>
      <c r="H463" s="254"/>
      <c r="I463" s="279">
        <v>4.4999999999999998E-2</v>
      </c>
      <c r="J463" s="254"/>
      <c r="K463" s="254"/>
      <c r="L463" s="280"/>
      <c r="M463" s="254"/>
      <c r="N463" s="254"/>
      <c r="O463" s="280"/>
      <c r="P463" s="254"/>
      <c r="Q463" s="200">
        <v>4.4999999999999998E-2</v>
      </c>
    </row>
    <row r="464" spans="1:17" hidden="1" outlineLevel="1" collapsed="1" x14ac:dyDescent="0.25">
      <c r="A464" s="197"/>
      <c r="B464" s="197"/>
      <c r="C464" s="197"/>
      <c r="D464" s="278">
        <v>140315544</v>
      </c>
      <c r="E464" s="254"/>
      <c r="F464" s="254"/>
      <c r="G464" s="254"/>
      <c r="H464" s="254"/>
      <c r="I464" s="279">
        <v>4.4999999999999998E-2</v>
      </c>
      <c r="J464" s="254"/>
      <c r="K464" s="254"/>
      <c r="L464" s="280"/>
      <c r="M464" s="254"/>
      <c r="N464" s="254"/>
      <c r="O464" s="280"/>
      <c r="P464" s="254"/>
      <c r="Q464" s="200">
        <v>4.4999999999999998E-2</v>
      </c>
    </row>
    <row r="465" spans="1:17" hidden="1" outlineLevel="1" collapsed="1" x14ac:dyDescent="0.25">
      <c r="A465" s="197"/>
      <c r="B465" s="197"/>
      <c r="C465" s="197"/>
      <c r="D465" s="278">
        <v>140315546</v>
      </c>
      <c r="E465" s="254"/>
      <c r="F465" s="254"/>
      <c r="G465" s="254"/>
      <c r="H465" s="254"/>
      <c r="I465" s="279">
        <v>0.14799999999999999</v>
      </c>
      <c r="J465" s="254"/>
      <c r="K465" s="254"/>
      <c r="L465" s="280"/>
      <c r="M465" s="254"/>
      <c r="N465" s="254"/>
      <c r="O465" s="280"/>
      <c r="P465" s="254"/>
      <c r="Q465" s="200">
        <v>0.14799999999999999</v>
      </c>
    </row>
    <row r="466" spans="1:17" hidden="1" outlineLevel="1" collapsed="1" x14ac:dyDescent="0.25">
      <c r="A466" s="197"/>
      <c r="B466" s="197"/>
      <c r="C466" s="197"/>
      <c r="D466" s="278">
        <v>140315547</v>
      </c>
      <c r="E466" s="254"/>
      <c r="F466" s="254"/>
      <c r="G466" s="254"/>
      <c r="H466" s="254"/>
      <c r="I466" s="279">
        <v>0.14799999999999999</v>
      </c>
      <c r="J466" s="254"/>
      <c r="K466" s="254"/>
      <c r="L466" s="280"/>
      <c r="M466" s="254"/>
      <c r="N466" s="254"/>
      <c r="O466" s="280"/>
      <c r="P466" s="254"/>
      <c r="Q466" s="200">
        <v>0.14799999999999999</v>
      </c>
    </row>
    <row r="467" spans="1:17" hidden="1" outlineLevel="1" collapsed="1" x14ac:dyDescent="0.25">
      <c r="A467" s="197"/>
      <c r="B467" s="197"/>
      <c r="C467" s="197"/>
      <c r="D467" s="278">
        <v>140315548</v>
      </c>
      <c r="E467" s="254"/>
      <c r="F467" s="254"/>
      <c r="G467" s="254"/>
      <c r="H467" s="254"/>
      <c r="I467" s="279">
        <v>0.14799999999999999</v>
      </c>
      <c r="J467" s="254"/>
      <c r="K467" s="254"/>
      <c r="L467" s="280"/>
      <c r="M467" s="254"/>
      <c r="N467" s="254"/>
      <c r="O467" s="280"/>
      <c r="P467" s="254"/>
      <c r="Q467" s="200">
        <v>0.14799999999999999</v>
      </c>
    </row>
    <row r="468" spans="1:17" hidden="1" outlineLevel="1" collapsed="1" x14ac:dyDescent="0.25">
      <c r="A468" s="197"/>
      <c r="B468" s="197"/>
      <c r="C468" s="197"/>
      <c r="D468" s="278">
        <v>140315549</v>
      </c>
      <c r="E468" s="254"/>
      <c r="F468" s="254"/>
      <c r="G468" s="254"/>
      <c r="H468" s="254"/>
      <c r="I468" s="279">
        <v>4.4999999999999998E-2</v>
      </c>
      <c r="J468" s="254"/>
      <c r="K468" s="254"/>
      <c r="L468" s="280"/>
      <c r="M468" s="254"/>
      <c r="N468" s="254"/>
      <c r="O468" s="280"/>
      <c r="P468" s="254"/>
      <c r="Q468" s="200">
        <v>4.4999999999999998E-2</v>
      </c>
    </row>
    <row r="469" spans="1:17" hidden="1" outlineLevel="1" collapsed="1" x14ac:dyDescent="0.25">
      <c r="A469" s="197"/>
      <c r="B469" s="197"/>
      <c r="C469" s="197"/>
      <c r="D469" s="278">
        <v>140315550</v>
      </c>
      <c r="E469" s="254"/>
      <c r="F469" s="254"/>
      <c r="G469" s="254"/>
      <c r="H469" s="254"/>
      <c r="I469" s="279">
        <v>4.4999999999999998E-2</v>
      </c>
      <c r="J469" s="254"/>
      <c r="K469" s="254"/>
      <c r="L469" s="280"/>
      <c r="M469" s="254"/>
      <c r="N469" s="254"/>
      <c r="O469" s="280"/>
      <c r="P469" s="254"/>
      <c r="Q469" s="200">
        <v>4.4999999999999998E-2</v>
      </c>
    </row>
    <row r="470" spans="1:17" hidden="1" outlineLevel="1" collapsed="1" x14ac:dyDescent="0.25">
      <c r="A470" s="197"/>
      <c r="B470" s="197"/>
      <c r="C470" s="197"/>
      <c r="D470" s="278">
        <v>140315551</v>
      </c>
      <c r="E470" s="254"/>
      <c r="F470" s="254"/>
      <c r="G470" s="254"/>
      <c r="H470" s="254"/>
      <c r="I470" s="279">
        <v>0.14799999999999999</v>
      </c>
      <c r="J470" s="254"/>
      <c r="K470" s="254"/>
      <c r="L470" s="280"/>
      <c r="M470" s="254"/>
      <c r="N470" s="254"/>
      <c r="O470" s="280"/>
      <c r="P470" s="254"/>
      <c r="Q470" s="200">
        <v>0.14799999999999999</v>
      </c>
    </row>
    <row r="471" spans="1:17" hidden="1" outlineLevel="1" collapsed="1" x14ac:dyDescent="0.25">
      <c r="A471" s="197"/>
      <c r="B471" s="197"/>
      <c r="C471" s="197"/>
      <c r="D471" s="278">
        <v>140315552</v>
      </c>
      <c r="E471" s="254"/>
      <c r="F471" s="254"/>
      <c r="G471" s="254"/>
      <c r="H471" s="254"/>
      <c r="I471" s="279">
        <v>0.14799999999999999</v>
      </c>
      <c r="J471" s="254"/>
      <c r="K471" s="254"/>
      <c r="L471" s="280"/>
      <c r="M471" s="254"/>
      <c r="N471" s="254"/>
      <c r="O471" s="280"/>
      <c r="P471" s="254"/>
      <c r="Q471" s="200">
        <v>0.14799999999999999</v>
      </c>
    </row>
    <row r="472" spans="1:17" hidden="1" outlineLevel="1" collapsed="1" x14ac:dyDescent="0.25">
      <c r="A472" s="197"/>
      <c r="B472" s="197"/>
      <c r="C472" s="197"/>
      <c r="D472" s="278">
        <v>140315554</v>
      </c>
      <c r="E472" s="254"/>
      <c r="F472" s="254"/>
      <c r="G472" s="254"/>
      <c r="H472" s="254"/>
      <c r="I472" s="279">
        <v>0.14799999999999999</v>
      </c>
      <c r="J472" s="254"/>
      <c r="K472" s="254"/>
      <c r="L472" s="280"/>
      <c r="M472" s="254"/>
      <c r="N472" s="254"/>
      <c r="O472" s="280"/>
      <c r="P472" s="254"/>
      <c r="Q472" s="200">
        <v>0.14799999999999999</v>
      </c>
    </row>
    <row r="473" spans="1:17" hidden="1" outlineLevel="1" collapsed="1" x14ac:dyDescent="0.25">
      <c r="A473" s="197"/>
      <c r="B473" s="197"/>
      <c r="C473" s="197"/>
      <c r="D473" s="278">
        <v>140315555</v>
      </c>
      <c r="E473" s="254"/>
      <c r="F473" s="254"/>
      <c r="G473" s="254"/>
      <c r="H473" s="254"/>
      <c r="I473" s="279">
        <v>0.14799999999999999</v>
      </c>
      <c r="J473" s="254"/>
      <c r="K473" s="254"/>
      <c r="L473" s="280"/>
      <c r="M473" s="254"/>
      <c r="N473" s="254"/>
      <c r="O473" s="280"/>
      <c r="P473" s="254"/>
      <c r="Q473" s="200">
        <v>0.14799999999999999</v>
      </c>
    </row>
    <row r="474" spans="1:17" hidden="1" outlineLevel="1" collapsed="1" x14ac:dyDescent="0.25">
      <c r="A474" s="197"/>
      <c r="B474" s="197"/>
      <c r="C474" s="197"/>
      <c r="D474" s="278">
        <v>140315556</v>
      </c>
      <c r="E474" s="254"/>
      <c r="F474" s="254"/>
      <c r="G474" s="254"/>
      <c r="H474" s="254"/>
      <c r="I474" s="279">
        <v>0.14799999999999999</v>
      </c>
      <c r="J474" s="254"/>
      <c r="K474" s="254"/>
      <c r="L474" s="280"/>
      <c r="M474" s="254"/>
      <c r="N474" s="254"/>
      <c r="O474" s="280"/>
      <c r="P474" s="254"/>
      <c r="Q474" s="200">
        <v>0.14799999999999999</v>
      </c>
    </row>
    <row r="475" spans="1:17" hidden="1" outlineLevel="1" collapsed="1" x14ac:dyDescent="0.25">
      <c r="A475" s="197"/>
      <c r="B475" s="197"/>
      <c r="C475" s="197"/>
      <c r="D475" s="278">
        <v>140315557</v>
      </c>
      <c r="E475" s="254"/>
      <c r="F475" s="254"/>
      <c r="G475" s="254"/>
      <c r="H475" s="254"/>
      <c r="I475" s="279">
        <v>0.14799999999999999</v>
      </c>
      <c r="J475" s="254"/>
      <c r="K475" s="254"/>
      <c r="L475" s="280"/>
      <c r="M475" s="254"/>
      <c r="N475" s="254"/>
      <c r="O475" s="280"/>
      <c r="P475" s="254"/>
      <c r="Q475" s="200">
        <v>0.14799999999999999</v>
      </c>
    </row>
    <row r="476" spans="1:17" hidden="1" outlineLevel="1" collapsed="1" x14ac:dyDescent="0.25">
      <c r="A476" s="197"/>
      <c r="B476" s="197"/>
      <c r="C476" s="197"/>
      <c r="D476" s="278">
        <v>140315558</v>
      </c>
      <c r="E476" s="254"/>
      <c r="F476" s="254"/>
      <c r="G476" s="254"/>
      <c r="H476" s="254"/>
      <c r="I476" s="279">
        <v>0.14799999999999999</v>
      </c>
      <c r="J476" s="254"/>
      <c r="K476" s="254"/>
      <c r="L476" s="280"/>
      <c r="M476" s="254"/>
      <c r="N476" s="254"/>
      <c r="O476" s="280"/>
      <c r="P476" s="254"/>
      <c r="Q476" s="200">
        <v>0.14799999999999999</v>
      </c>
    </row>
    <row r="477" spans="1:17" hidden="1" outlineLevel="1" collapsed="1" x14ac:dyDescent="0.25">
      <c r="A477" s="197"/>
      <c r="B477" s="197"/>
      <c r="C477" s="197"/>
      <c r="D477" s="278">
        <v>140315559</v>
      </c>
      <c r="E477" s="254"/>
      <c r="F477" s="254"/>
      <c r="G477" s="254"/>
      <c r="H477" s="254"/>
      <c r="I477" s="279">
        <v>4.4999999999999998E-2</v>
      </c>
      <c r="J477" s="254"/>
      <c r="K477" s="254"/>
      <c r="L477" s="280"/>
      <c r="M477" s="254"/>
      <c r="N477" s="254"/>
      <c r="O477" s="280"/>
      <c r="P477" s="254"/>
      <c r="Q477" s="200">
        <v>4.4999999999999998E-2</v>
      </c>
    </row>
    <row r="478" spans="1:17" hidden="1" outlineLevel="1" collapsed="1" x14ac:dyDescent="0.25">
      <c r="A478" s="197"/>
      <c r="B478" s="197"/>
      <c r="C478" s="197"/>
      <c r="D478" s="278">
        <v>140315561</v>
      </c>
      <c r="E478" s="254"/>
      <c r="F478" s="254"/>
      <c r="G478" s="254"/>
      <c r="H478" s="254"/>
      <c r="I478" s="279">
        <v>0.14799999999999999</v>
      </c>
      <c r="J478" s="254"/>
      <c r="K478" s="254"/>
      <c r="L478" s="280"/>
      <c r="M478" s="254"/>
      <c r="N478" s="254"/>
      <c r="O478" s="280"/>
      <c r="P478" s="254"/>
      <c r="Q478" s="200">
        <v>0.14799999999999999</v>
      </c>
    </row>
    <row r="479" spans="1:17" hidden="1" outlineLevel="1" collapsed="1" x14ac:dyDescent="0.25">
      <c r="A479" s="197"/>
      <c r="B479" s="197"/>
      <c r="C479" s="197"/>
      <c r="D479" s="278">
        <v>140315562</v>
      </c>
      <c r="E479" s="254"/>
      <c r="F479" s="254"/>
      <c r="G479" s="254"/>
      <c r="H479" s="254"/>
      <c r="I479" s="279">
        <v>4.4999999999999998E-2</v>
      </c>
      <c r="J479" s="254"/>
      <c r="K479" s="254"/>
      <c r="L479" s="280"/>
      <c r="M479" s="254"/>
      <c r="N479" s="254"/>
      <c r="O479" s="280"/>
      <c r="P479" s="254"/>
      <c r="Q479" s="200">
        <v>4.4999999999999998E-2</v>
      </c>
    </row>
    <row r="480" spans="1:17" hidden="1" outlineLevel="1" collapsed="1" x14ac:dyDescent="0.25">
      <c r="A480" s="197"/>
      <c r="B480" s="197"/>
      <c r="C480" s="197"/>
      <c r="D480" s="278">
        <v>140315564</v>
      </c>
      <c r="E480" s="254"/>
      <c r="F480" s="254"/>
      <c r="G480" s="254"/>
      <c r="H480" s="254"/>
      <c r="I480" s="279">
        <v>0.14799999999999999</v>
      </c>
      <c r="J480" s="254"/>
      <c r="K480" s="254"/>
      <c r="L480" s="280"/>
      <c r="M480" s="254"/>
      <c r="N480" s="254"/>
      <c r="O480" s="280"/>
      <c r="P480" s="254"/>
      <c r="Q480" s="200">
        <v>0.14799999999999999</v>
      </c>
    </row>
    <row r="481" spans="1:17" hidden="1" outlineLevel="1" collapsed="1" x14ac:dyDescent="0.25">
      <c r="A481" s="197"/>
      <c r="B481" s="197"/>
      <c r="C481" s="197"/>
      <c r="D481" s="278">
        <v>140315565</v>
      </c>
      <c r="E481" s="254"/>
      <c r="F481" s="254"/>
      <c r="G481" s="254"/>
      <c r="H481" s="254"/>
      <c r="I481" s="279">
        <v>0.14799999999999999</v>
      </c>
      <c r="J481" s="254"/>
      <c r="K481" s="254"/>
      <c r="L481" s="280"/>
      <c r="M481" s="254"/>
      <c r="N481" s="254"/>
      <c r="O481" s="280"/>
      <c r="P481" s="254"/>
      <c r="Q481" s="200">
        <v>0.14799999999999999</v>
      </c>
    </row>
    <row r="482" spans="1:17" hidden="1" outlineLevel="1" collapsed="1" x14ac:dyDescent="0.25">
      <c r="A482" s="197"/>
      <c r="B482" s="197"/>
      <c r="C482" s="197"/>
      <c r="D482" s="278">
        <v>140315566</v>
      </c>
      <c r="E482" s="254"/>
      <c r="F482" s="254"/>
      <c r="G482" s="254"/>
      <c r="H482" s="254"/>
      <c r="I482" s="279">
        <v>0.14799999999999999</v>
      </c>
      <c r="J482" s="254"/>
      <c r="K482" s="254"/>
      <c r="L482" s="280"/>
      <c r="M482" s="254"/>
      <c r="N482" s="254"/>
      <c r="O482" s="280"/>
      <c r="P482" s="254"/>
      <c r="Q482" s="200">
        <v>0.14799999999999999</v>
      </c>
    </row>
    <row r="483" spans="1:17" hidden="1" outlineLevel="1" collapsed="1" x14ac:dyDescent="0.25">
      <c r="A483" s="197"/>
      <c r="B483" s="197"/>
      <c r="C483" s="197"/>
      <c r="D483" s="278">
        <v>140315568</v>
      </c>
      <c r="E483" s="254"/>
      <c r="F483" s="254"/>
      <c r="G483" s="254"/>
      <c r="H483" s="254"/>
      <c r="I483" s="279">
        <v>0.14799999999999999</v>
      </c>
      <c r="J483" s="254"/>
      <c r="K483" s="254"/>
      <c r="L483" s="280"/>
      <c r="M483" s="254"/>
      <c r="N483" s="254"/>
      <c r="O483" s="280"/>
      <c r="P483" s="254"/>
      <c r="Q483" s="200">
        <v>0.14799999999999999</v>
      </c>
    </row>
    <row r="484" spans="1:17" hidden="1" outlineLevel="1" collapsed="1" x14ac:dyDescent="0.25">
      <c r="A484" s="197"/>
      <c r="B484" s="197"/>
      <c r="C484" s="197"/>
      <c r="D484" s="278">
        <v>140315297</v>
      </c>
      <c r="E484" s="254"/>
      <c r="F484" s="254"/>
      <c r="G484" s="254"/>
      <c r="H484" s="254"/>
      <c r="I484" s="279">
        <v>0.47599999999999998</v>
      </c>
      <c r="J484" s="254"/>
      <c r="K484" s="254"/>
      <c r="L484" s="280"/>
      <c r="M484" s="254"/>
      <c r="N484" s="254"/>
      <c r="O484" s="280"/>
      <c r="P484" s="254"/>
      <c r="Q484" s="200">
        <v>0.47599999999999998</v>
      </c>
    </row>
    <row r="485" spans="1:17" hidden="1" outlineLevel="1" collapsed="1" x14ac:dyDescent="0.25">
      <c r="A485" s="197"/>
      <c r="B485" s="197"/>
      <c r="C485" s="197"/>
      <c r="D485" s="278">
        <v>140315298</v>
      </c>
      <c r="E485" s="254"/>
      <c r="F485" s="254"/>
      <c r="G485" s="254"/>
      <c r="H485" s="254"/>
      <c r="I485" s="279">
        <v>0.14799999999999999</v>
      </c>
      <c r="J485" s="254"/>
      <c r="K485" s="254"/>
      <c r="L485" s="280"/>
      <c r="M485" s="254"/>
      <c r="N485" s="254"/>
      <c r="O485" s="280"/>
      <c r="P485" s="254"/>
      <c r="Q485" s="200">
        <v>0.14799999999999999</v>
      </c>
    </row>
    <row r="486" spans="1:17" hidden="1" outlineLevel="1" collapsed="1" x14ac:dyDescent="0.25">
      <c r="A486" s="197"/>
      <c r="B486" s="197"/>
      <c r="C486" s="197"/>
      <c r="D486" s="278">
        <v>140315299</v>
      </c>
      <c r="E486" s="254"/>
      <c r="F486" s="254"/>
      <c r="G486" s="254"/>
      <c r="H486" s="254"/>
      <c r="I486" s="279">
        <v>0.14799999999999999</v>
      </c>
      <c r="J486" s="254"/>
      <c r="K486" s="254"/>
      <c r="L486" s="280"/>
      <c r="M486" s="254"/>
      <c r="N486" s="254"/>
      <c r="O486" s="280"/>
      <c r="P486" s="254"/>
      <c r="Q486" s="200">
        <v>0.14799999999999999</v>
      </c>
    </row>
    <row r="487" spans="1:17" hidden="1" outlineLevel="1" collapsed="1" x14ac:dyDescent="0.25">
      <c r="A487" s="197"/>
      <c r="B487" s="197"/>
      <c r="C487" s="197"/>
      <c r="D487" s="278">
        <v>140315300</v>
      </c>
      <c r="E487" s="254"/>
      <c r="F487" s="254"/>
      <c r="G487" s="254"/>
      <c r="H487" s="254"/>
      <c r="I487" s="279">
        <v>4.4999999999999998E-2</v>
      </c>
      <c r="J487" s="254"/>
      <c r="K487" s="254"/>
      <c r="L487" s="280"/>
      <c r="M487" s="254"/>
      <c r="N487" s="254"/>
      <c r="O487" s="280"/>
      <c r="P487" s="254"/>
      <c r="Q487" s="200">
        <v>4.4999999999999998E-2</v>
      </c>
    </row>
    <row r="488" spans="1:17" hidden="1" outlineLevel="1" collapsed="1" x14ac:dyDescent="0.25">
      <c r="A488" s="197"/>
      <c r="B488" s="197"/>
      <c r="C488" s="197"/>
      <c r="D488" s="278">
        <v>140315301</v>
      </c>
      <c r="E488" s="254"/>
      <c r="F488" s="254"/>
      <c r="G488" s="254"/>
      <c r="H488" s="254"/>
      <c r="I488" s="279">
        <v>0.17849999999999999</v>
      </c>
      <c r="J488" s="254"/>
      <c r="K488" s="254"/>
      <c r="L488" s="280"/>
      <c r="M488" s="254"/>
      <c r="N488" s="254"/>
      <c r="O488" s="280"/>
      <c r="P488" s="254"/>
      <c r="Q488" s="200">
        <v>0.17849999999999999</v>
      </c>
    </row>
    <row r="489" spans="1:17" hidden="1" outlineLevel="1" collapsed="1" x14ac:dyDescent="0.25">
      <c r="A489" s="197"/>
      <c r="B489" s="197"/>
      <c r="C489" s="197"/>
      <c r="D489" s="278">
        <v>140314855</v>
      </c>
      <c r="E489" s="254"/>
      <c r="F489" s="254"/>
      <c r="G489" s="254"/>
      <c r="H489" s="254"/>
      <c r="I489" s="279">
        <v>4.4999999999999998E-2</v>
      </c>
      <c r="J489" s="254"/>
      <c r="K489" s="254"/>
      <c r="L489" s="280"/>
      <c r="M489" s="254"/>
      <c r="N489" s="254"/>
      <c r="O489" s="280"/>
      <c r="P489" s="254"/>
      <c r="Q489" s="200">
        <v>4.4999999999999998E-2</v>
      </c>
    </row>
    <row r="490" spans="1:17" hidden="1" outlineLevel="1" collapsed="1" x14ac:dyDescent="0.25">
      <c r="A490" s="197"/>
      <c r="B490" s="197"/>
      <c r="C490" s="197"/>
      <c r="D490" s="278">
        <v>140314856</v>
      </c>
      <c r="E490" s="254"/>
      <c r="F490" s="254"/>
      <c r="G490" s="254"/>
      <c r="H490" s="254"/>
      <c r="I490" s="279">
        <v>0.30599999999999999</v>
      </c>
      <c r="J490" s="254"/>
      <c r="K490" s="254"/>
      <c r="L490" s="280"/>
      <c r="M490" s="254"/>
      <c r="N490" s="254"/>
      <c r="O490" s="280"/>
      <c r="P490" s="254"/>
      <c r="Q490" s="200">
        <v>0.30599999999999999</v>
      </c>
    </row>
    <row r="491" spans="1:17" hidden="1" outlineLevel="1" collapsed="1" x14ac:dyDescent="0.25">
      <c r="A491" s="197"/>
      <c r="B491" s="197"/>
      <c r="C491" s="197"/>
      <c r="D491" s="278">
        <v>140314857</v>
      </c>
      <c r="E491" s="254"/>
      <c r="F491" s="254"/>
      <c r="G491" s="254"/>
      <c r="H491" s="254"/>
      <c r="I491" s="279">
        <v>0.14799999999999999</v>
      </c>
      <c r="J491" s="254"/>
      <c r="K491" s="254"/>
      <c r="L491" s="280"/>
      <c r="M491" s="254"/>
      <c r="N491" s="254"/>
      <c r="O491" s="280"/>
      <c r="P491" s="254"/>
      <c r="Q491" s="200">
        <v>0.14799999999999999</v>
      </c>
    </row>
    <row r="492" spans="1:17" hidden="1" outlineLevel="1" collapsed="1" x14ac:dyDescent="0.25">
      <c r="A492" s="197"/>
      <c r="B492" s="197"/>
      <c r="C492" s="197"/>
      <c r="D492" s="278">
        <v>140314858</v>
      </c>
      <c r="E492" s="254"/>
      <c r="F492" s="254"/>
      <c r="G492" s="254"/>
      <c r="H492" s="254"/>
      <c r="I492" s="279">
        <v>4.4999999999999998E-2</v>
      </c>
      <c r="J492" s="254"/>
      <c r="K492" s="254"/>
      <c r="L492" s="280"/>
      <c r="M492" s="254"/>
      <c r="N492" s="254"/>
      <c r="O492" s="280"/>
      <c r="P492" s="254"/>
      <c r="Q492" s="200">
        <v>4.4999999999999998E-2</v>
      </c>
    </row>
    <row r="493" spans="1:17" hidden="1" outlineLevel="1" collapsed="1" x14ac:dyDescent="0.25">
      <c r="A493" s="197"/>
      <c r="B493" s="197"/>
      <c r="C493" s="197"/>
      <c r="D493" s="278">
        <v>140314859</v>
      </c>
      <c r="E493" s="254"/>
      <c r="F493" s="254"/>
      <c r="G493" s="254"/>
      <c r="H493" s="254"/>
      <c r="I493" s="279">
        <v>0.629</v>
      </c>
      <c r="J493" s="254"/>
      <c r="K493" s="254"/>
      <c r="L493" s="280"/>
      <c r="M493" s="254"/>
      <c r="N493" s="254"/>
      <c r="O493" s="280"/>
      <c r="P493" s="254"/>
      <c r="Q493" s="200">
        <v>0.629</v>
      </c>
    </row>
    <row r="494" spans="1:17" hidden="1" outlineLevel="1" collapsed="1" x14ac:dyDescent="0.25">
      <c r="A494" s="197"/>
      <c r="B494" s="197"/>
      <c r="C494" s="197"/>
      <c r="D494" s="278">
        <v>140314860</v>
      </c>
      <c r="E494" s="254"/>
      <c r="F494" s="254"/>
      <c r="G494" s="254"/>
      <c r="H494" s="254"/>
      <c r="I494" s="279">
        <v>0.99450000000000005</v>
      </c>
      <c r="J494" s="254"/>
      <c r="K494" s="254"/>
      <c r="L494" s="280"/>
      <c r="M494" s="254"/>
      <c r="N494" s="254"/>
      <c r="O494" s="280"/>
      <c r="P494" s="254"/>
      <c r="Q494" s="200">
        <v>0.99450000000000005</v>
      </c>
    </row>
    <row r="495" spans="1:17" hidden="1" outlineLevel="1" collapsed="1" x14ac:dyDescent="0.25">
      <c r="A495" s="197"/>
      <c r="B495" s="197"/>
      <c r="C495" s="197"/>
      <c r="D495" s="278">
        <v>140314861</v>
      </c>
      <c r="E495" s="254"/>
      <c r="F495" s="254"/>
      <c r="G495" s="254"/>
      <c r="H495" s="254"/>
      <c r="I495" s="279">
        <v>0.30599999999999999</v>
      </c>
      <c r="J495" s="254"/>
      <c r="K495" s="254"/>
      <c r="L495" s="280"/>
      <c r="M495" s="254"/>
      <c r="N495" s="254"/>
      <c r="O495" s="280"/>
      <c r="P495" s="254"/>
      <c r="Q495" s="200">
        <v>0.30599999999999999</v>
      </c>
    </row>
    <row r="496" spans="1:17" hidden="1" outlineLevel="1" collapsed="1" x14ac:dyDescent="0.25">
      <c r="A496" s="197"/>
      <c r="B496" s="197"/>
      <c r="C496" s="197"/>
      <c r="D496" s="278">
        <v>140314862</v>
      </c>
      <c r="E496" s="254"/>
      <c r="F496" s="254"/>
      <c r="G496" s="254"/>
      <c r="H496" s="254"/>
      <c r="I496" s="279">
        <v>0.14799999999999999</v>
      </c>
      <c r="J496" s="254"/>
      <c r="K496" s="254"/>
      <c r="L496" s="280"/>
      <c r="M496" s="254"/>
      <c r="N496" s="254"/>
      <c r="O496" s="280"/>
      <c r="P496" s="254"/>
      <c r="Q496" s="200">
        <v>0.14799999999999999</v>
      </c>
    </row>
    <row r="497" spans="1:17" hidden="1" outlineLevel="1" collapsed="1" x14ac:dyDescent="0.25">
      <c r="A497" s="197"/>
      <c r="B497" s="197"/>
      <c r="C497" s="197"/>
      <c r="D497" s="278">
        <v>140314863</v>
      </c>
      <c r="E497" s="254"/>
      <c r="F497" s="254"/>
      <c r="G497" s="254"/>
      <c r="H497" s="254"/>
      <c r="I497" s="279">
        <v>0.14799999999999999</v>
      </c>
      <c r="J497" s="254"/>
      <c r="K497" s="254"/>
      <c r="L497" s="280"/>
      <c r="M497" s="254"/>
      <c r="N497" s="254"/>
      <c r="O497" s="280"/>
      <c r="P497" s="254"/>
      <c r="Q497" s="200">
        <v>0.14799999999999999</v>
      </c>
    </row>
    <row r="498" spans="1:17" hidden="1" outlineLevel="1" collapsed="1" x14ac:dyDescent="0.25">
      <c r="A498" s="197"/>
      <c r="B498" s="197"/>
      <c r="C498" s="197"/>
      <c r="D498" s="278">
        <v>140314864</v>
      </c>
      <c r="E498" s="254"/>
      <c r="F498" s="254"/>
      <c r="G498" s="254"/>
      <c r="H498" s="254"/>
      <c r="I498" s="279">
        <v>4.4999999999999998E-2</v>
      </c>
      <c r="J498" s="254"/>
      <c r="K498" s="254"/>
      <c r="L498" s="280"/>
      <c r="M498" s="254"/>
      <c r="N498" s="254"/>
      <c r="O498" s="280"/>
      <c r="P498" s="254"/>
      <c r="Q498" s="200">
        <v>4.4999999999999998E-2</v>
      </c>
    </row>
    <row r="499" spans="1:17" hidden="1" outlineLevel="1" collapsed="1" x14ac:dyDescent="0.25">
      <c r="A499" s="197"/>
      <c r="B499" s="197"/>
      <c r="C499" s="197"/>
      <c r="D499" s="278">
        <v>140314865</v>
      </c>
      <c r="E499" s="254"/>
      <c r="F499" s="254"/>
      <c r="G499" s="254"/>
      <c r="H499" s="254"/>
      <c r="I499" s="279">
        <v>0.14799999999999999</v>
      </c>
      <c r="J499" s="254"/>
      <c r="K499" s="254"/>
      <c r="L499" s="280"/>
      <c r="M499" s="254"/>
      <c r="N499" s="254"/>
      <c r="O499" s="280"/>
      <c r="P499" s="254"/>
      <c r="Q499" s="200">
        <v>0.14799999999999999</v>
      </c>
    </row>
    <row r="500" spans="1:17" hidden="1" outlineLevel="1" collapsed="1" x14ac:dyDescent="0.25">
      <c r="A500" s="197"/>
      <c r="B500" s="197"/>
      <c r="C500" s="197"/>
      <c r="D500" s="278">
        <v>140314866</v>
      </c>
      <c r="E500" s="254"/>
      <c r="F500" s="254"/>
      <c r="G500" s="254"/>
      <c r="H500" s="254"/>
      <c r="I500" s="279">
        <v>0.62050000000000005</v>
      </c>
      <c r="J500" s="254"/>
      <c r="K500" s="254"/>
      <c r="L500" s="280"/>
      <c r="M500" s="254"/>
      <c r="N500" s="254"/>
      <c r="O500" s="280"/>
      <c r="P500" s="254"/>
      <c r="Q500" s="200">
        <v>0.62050000000000005</v>
      </c>
    </row>
    <row r="501" spans="1:17" hidden="1" outlineLevel="1" collapsed="1" x14ac:dyDescent="0.25">
      <c r="A501" s="197"/>
      <c r="B501" s="197"/>
      <c r="C501" s="197"/>
      <c r="D501" s="278">
        <v>140314867</v>
      </c>
      <c r="E501" s="254"/>
      <c r="F501" s="254"/>
      <c r="G501" s="254"/>
      <c r="H501" s="254"/>
      <c r="I501" s="279">
        <v>4.4999999999999998E-2</v>
      </c>
      <c r="J501" s="254"/>
      <c r="K501" s="254"/>
      <c r="L501" s="280"/>
      <c r="M501" s="254"/>
      <c r="N501" s="254"/>
      <c r="O501" s="280"/>
      <c r="P501" s="254"/>
      <c r="Q501" s="200">
        <v>4.4999999999999998E-2</v>
      </c>
    </row>
    <row r="502" spans="1:17" hidden="1" outlineLevel="1" collapsed="1" x14ac:dyDescent="0.25">
      <c r="A502" s="197"/>
      <c r="B502" s="197"/>
      <c r="C502" s="197"/>
      <c r="D502" s="278">
        <v>140314868</v>
      </c>
      <c r="E502" s="254"/>
      <c r="F502" s="254"/>
      <c r="G502" s="254"/>
      <c r="H502" s="254"/>
      <c r="I502" s="279">
        <v>0.14799999999999999</v>
      </c>
      <c r="J502" s="254"/>
      <c r="K502" s="254"/>
      <c r="L502" s="280"/>
      <c r="M502" s="254"/>
      <c r="N502" s="254"/>
      <c r="O502" s="280"/>
      <c r="P502" s="254"/>
      <c r="Q502" s="200">
        <v>0.14799999999999999</v>
      </c>
    </row>
    <row r="503" spans="1:17" hidden="1" outlineLevel="1" collapsed="1" x14ac:dyDescent="0.25">
      <c r="A503" s="197"/>
      <c r="B503" s="197"/>
      <c r="C503" s="197"/>
      <c r="D503" s="278">
        <v>140314869</v>
      </c>
      <c r="E503" s="254"/>
      <c r="F503" s="254"/>
      <c r="G503" s="254"/>
      <c r="H503" s="254"/>
      <c r="I503" s="279">
        <v>4.4999999999999998E-2</v>
      </c>
      <c r="J503" s="254"/>
      <c r="K503" s="254"/>
      <c r="L503" s="280"/>
      <c r="M503" s="254"/>
      <c r="N503" s="254"/>
      <c r="O503" s="280"/>
      <c r="P503" s="254"/>
      <c r="Q503" s="200">
        <v>4.4999999999999998E-2</v>
      </c>
    </row>
    <row r="504" spans="1:17" hidden="1" outlineLevel="1" collapsed="1" x14ac:dyDescent="0.25">
      <c r="A504" s="197"/>
      <c r="B504" s="197"/>
      <c r="C504" s="197"/>
      <c r="D504" s="278">
        <v>140314870</v>
      </c>
      <c r="E504" s="254"/>
      <c r="F504" s="254"/>
      <c r="G504" s="254"/>
      <c r="H504" s="254"/>
      <c r="I504" s="279">
        <v>0.14799999999999999</v>
      </c>
      <c r="J504" s="254"/>
      <c r="K504" s="254"/>
      <c r="L504" s="280"/>
      <c r="M504" s="254"/>
      <c r="N504" s="254"/>
      <c r="O504" s="280"/>
      <c r="P504" s="254"/>
      <c r="Q504" s="200">
        <v>0.14799999999999999</v>
      </c>
    </row>
    <row r="505" spans="1:17" hidden="1" outlineLevel="1" collapsed="1" x14ac:dyDescent="0.25">
      <c r="A505" s="197"/>
      <c r="B505" s="197"/>
      <c r="C505" s="197"/>
      <c r="D505" s="278">
        <v>140314871</v>
      </c>
      <c r="E505" s="254"/>
      <c r="F505" s="254"/>
      <c r="G505" s="254"/>
      <c r="H505" s="254"/>
      <c r="I505" s="279">
        <v>0.14799999999999999</v>
      </c>
      <c r="J505" s="254"/>
      <c r="K505" s="254"/>
      <c r="L505" s="280"/>
      <c r="M505" s="254"/>
      <c r="N505" s="254"/>
      <c r="O505" s="280"/>
      <c r="P505" s="254"/>
      <c r="Q505" s="200">
        <v>0.14799999999999999</v>
      </c>
    </row>
    <row r="506" spans="1:17" hidden="1" outlineLevel="1" collapsed="1" x14ac:dyDescent="0.25">
      <c r="A506" s="197"/>
      <c r="B506" s="197"/>
      <c r="C506" s="197"/>
      <c r="D506" s="278">
        <v>140314872</v>
      </c>
      <c r="E506" s="254"/>
      <c r="F506" s="254"/>
      <c r="G506" s="254"/>
      <c r="H506" s="254"/>
      <c r="I506" s="279">
        <v>4.4999999999999998E-2</v>
      </c>
      <c r="J506" s="254"/>
      <c r="K506" s="254"/>
      <c r="L506" s="280"/>
      <c r="M506" s="254"/>
      <c r="N506" s="254"/>
      <c r="O506" s="280"/>
      <c r="P506" s="254"/>
      <c r="Q506" s="200">
        <v>4.4999999999999998E-2</v>
      </c>
    </row>
    <row r="507" spans="1:17" hidden="1" outlineLevel="1" collapsed="1" x14ac:dyDescent="0.25">
      <c r="A507" s="197"/>
      <c r="B507" s="197"/>
      <c r="C507" s="197"/>
      <c r="D507" s="278">
        <v>140314873</v>
      </c>
      <c r="E507" s="254"/>
      <c r="F507" s="254"/>
      <c r="G507" s="254"/>
      <c r="H507" s="254"/>
      <c r="I507" s="279">
        <v>0.14799999999999999</v>
      </c>
      <c r="J507" s="254"/>
      <c r="K507" s="254"/>
      <c r="L507" s="280"/>
      <c r="M507" s="254"/>
      <c r="N507" s="254"/>
      <c r="O507" s="280"/>
      <c r="P507" s="254"/>
      <c r="Q507" s="200">
        <v>0.14799999999999999</v>
      </c>
    </row>
    <row r="508" spans="1:17" hidden="1" outlineLevel="1" collapsed="1" x14ac:dyDescent="0.25">
      <c r="A508" s="197"/>
      <c r="B508" s="197"/>
      <c r="C508" s="197"/>
      <c r="D508" s="278">
        <v>140314875</v>
      </c>
      <c r="E508" s="254"/>
      <c r="F508" s="254"/>
      <c r="G508" s="254"/>
      <c r="H508" s="254"/>
      <c r="I508" s="279">
        <v>7.6499999999999999E-2</v>
      </c>
      <c r="J508" s="254"/>
      <c r="K508" s="254"/>
      <c r="L508" s="280"/>
      <c r="M508" s="254"/>
      <c r="N508" s="254"/>
      <c r="O508" s="280"/>
      <c r="P508" s="254"/>
      <c r="Q508" s="200">
        <v>7.6499999999999999E-2</v>
      </c>
    </row>
    <row r="509" spans="1:17" hidden="1" outlineLevel="1" collapsed="1" x14ac:dyDescent="0.25">
      <c r="A509" s="197"/>
      <c r="B509" s="197"/>
      <c r="C509" s="197"/>
      <c r="D509" s="278">
        <v>140314876</v>
      </c>
      <c r="E509" s="254"/>
      <c r="F509" s="254"/>
      <c r="G509" s="254"/>
      <c r="H509" s="254"/>
      <c r="I509" s="279">
        <v>0.14799999999999999</v>
      </c>
      <c r="J509" s="254"/>
      <c r="K509" s="254"/>
      <c r="L509" s="280"/>
      <c r="M509" s="254"/>
      <c r="N509" s="254"/>
      <c r="O509" s="280"/>
      <c r="P509" s="254"/>
      <c r="Q509" s="200">
        <v>0.14799999999999999</v>
      </c>
    </row>
    <row r="510" spans="1:17" hidden="1" outlineLevel="1" collapsed="1" x14ac:dyDescent="0.25">
      <c r="A510" s="197"/>
      <c r="B510" s="197"/>
      <c r="C510" s="197"/>
      <c r="D510" s="278">
        <v>140314877</v>
      </c>
      <c r="E510" s="254"/>
      <c r="F510" s="254"/>
      <c r="G510" s="254"/>
      <c r="H510" s="254"/>
      <c r="I510" s="279">
        <v>0.14799999999999999</v>
      </c>
      <c r="J510" s="254"/>
      <c r="K510" s="254"/>
      <c r="L510" s="280"/>
      <c r="M510" s="254"/>
      <c r="N510" s="254"/>
      <c r="O510" s="280"/>
      <c r="P510" s="254"/>
      <c r="Q510" s="200">
        <v>0.14799999999999999</v>
      </c>
    </row>
    <row r="511" spans="1:17" hidden="1" outlineLevel="1" collapsed="1" x14ac:dyDescent="0.25">
      <c r="A511" s="197"/>
      <c r="B511" s="197"/>
      <c r="C511" s="197"/>
      <c r="D511" s="278">
        <v>140314878</v>
      </c>
      <c r="E511" s="254"/>
      <c r="F511" s="254"/>
      <c r="G511" s="254"/>
      <c r="H511" s="254"/>
      <c r="I511" s="279">
        <v>0.14799999999999999</v>
      </c>
      <c r="J511" s="254"/>
      <c r="K511" s="254"/>
      <c r="L511" s="280"/>
      <c r="M511" s="254"/>
      <c r="N511" s="254"/>
      <c r="O511" s="280"/>
      <c r="P511" s="254"/>
      <c r="Q511" s="200">
        <v>0.14799999999999999</v>
      </c>
    </row>
    <row r="512" spans="1:17" hidden="1" outlineLevel="1" collapsed="1" x14ac:dyDescent="0.25">
      <c r="A512" s="197"/>
      <c r="B512" s="197"/>
      <c r="C512" s="197"/>
      <c r="D512" s="278">
        <v>140314879</v>
      </c>
      <c r="E512" s="254"/>
      <c r="F512" s="254"/>
      <c r="G512" s="254"/>
      <c r="H512" s="254"/>
      <c r="I512" s="279">
        <v>0.14799999999999999</v>
      </c>
      <c r="J512" s="254"/>
      <c r="K512" s="254"/>
      <c r="L512" s="280"/>
      <c r="M512" s="254"/>
      <c r="N512" s="254"/>
      <c r="O512" s="280"/>
      <c r="P512" s="254"/>
      <c r="Q512" s="200">
        <v>0.14799999999999999</v>
      </c>
    </row>
    <row r="513" spans="1:17" hidden="1" outlineLevel="1" collapsed="1" x14ac:dyDescent="0.25">
      <c r="A513" s="197"/>
      <c r="B513" s="197"/>
      <c r="C513" s="197"/>
      <c r="D513" s="278">
        <v>140314880</v>
      </c>
      <c r="E513" s="254"/>
      <c r="F513" s="254"/>
      <c r="G513" s="254"/>
      <c r="H513" s="254"/>
      <c r="I513" s="279">
        <v>0.14799999999999999</v>
      </c>
      <c r="J513" s="254"/>
      <c r="K513" s="254"/>
      <c r="L513" s="280"/>
      <c r="M513" s="254"/>
      <c r="N513" s="254"/>
      <c r="O513" s="280"/>
      <c r="P513" s="254"/>
      <c r="Q513" s="200">
        <v>0.14799999999999999</v>
      </c>
    </row>
    <row r="514" spans="1:17" hidden="1" outlineLevel="1" collapsed="1" x14ac:dyDescent="0.25">
      <c r="A514" s="197"/>
      <c r="B514" s="197"/>
      <c r="C514" s="197"/>
      <c r="D514" s="278">
        <v>140314881</v>
      </c>
      <c r="E514" s="254"/>
      <c r="F514" s="254"/>
      <c r="G514" s="254"/>
      <c r="H514" s="254"/>
      <c r="I514" s="279">
        <v>0.14799999999999999</v>
      </c>
      <c r="J514" s="254"/>
      <c r="K514" s="254"/>
      <c r="L514" s="280"/>
      <c r="M514" s="254"/>
      <c r="N514" s="254"/>
      <c r="O514" s="280"/>
      <c r="P514" s="254"/>
      <c r="Q514" s="200">
        <v>0.14799999999999999</v>
      </c>
    </row>
    <row r="515" spans="1:17" hidden="1" outlineLevel="1" collapsed="1" x14ac:dyDescent="0.25">
      <c r="A515" s="197"/>
      <c r="B515" s="197"/>
      <c r="C515" s="197"/>
      <c r="D515" s="278">
        <v>140314883</v>
      </c>
      <c r="E515" s="254"/>
      <c r="F515" s="254"/>
      <c r="G515" s="254"/>
      <c r="H515" s="254"/>
      <c r="I515" s="279">
        <v>0.14799999999999999</v>
      </c>
      <c r="J515" s="254"/>
      <c r="K515" s="254"/>
      <c r="L515" s="280"/>
      <c r="M515" s="254"/>
      <c r="N515" s="254"/>
      <c r="O515" s="280"/>
      <c r="P515" s="254"/>
      <c r="Q515" s="200">
        <v>0.14799999999999999</v>
      </c>
    </row>
    <row r="516" spans="1:17" hidden="1" outlineLevel="1" collapsed="1" x14ac:dyDescent="0.25">
      <c r="A516" s="197"/>
      <c r="B516" s="197"/>
      <c r="C516" s="197"/>
      <c r="D516" s="278">
        <v>140314884</v>
      </c>
      <c r="E516" s="254"/>
      <c r="F516" s="254"/>
      <c r="G516" s="254"/>
      <c r="H516" s="254"/>
      <c r="I516" s="279">
        <v>0.14799999999999999</v>
      </c>
      <c r="J516" s="254"/>
      <c r="K516" s="254"/>
      <c r="L516" s="280"/>
      <c r="M516" s="254"/>
      <c r="N516" s="254"/>
      <c r="O516" s="280"/>
      <c r="P516" s="254"/>
      <c r="Q516" s="200">
        <v>0.14799999999999999</v>
      </c>
    </row>
    <row r="517" spans="1:17" hidden="1" outlineLevel="1" collapsed="1" x14ac:dyDescent="0.25">
      <c r="A517" s="197"/>
      <c r="B517" s="197"/>
      <c r="C517" s="197"/>
      <c r="D517" s="278">
        <v>140314885</v>
      </c>
      <c r="E517" s="254"/>
      <c r="F517" s="254"/>
      <c r="G517" s="254"/>
      <c r="H517" s="254"/>
      <c r="I517" s="279">
        <v>0.14799999999999999</v>
      </c>
      <c r="J517" s="254"/>
      <c r="K517" s="254"/>
      <c r="L517" s="280"/>
      <c r="M517" s="254"/>
      <c r="N517" s="254"/>
      <c r="O517" s="280"/>
      <c r="P517" s="254"/>
      <c r="Q517" s="200">
        <v>0.14799999999999999</v>
      </c>
    </row>
    <row r="518" spans="1:17" hidden="1" outlineLevel="1" collapsed="1" x14ac:dyDescent="0.25">
      <c r="A518" s="197"/>
      <c r="B518" s="197"/>
      <c r="C518" s="197"/>
      <c r="D518" s="278">
        <v>140314886</v>
      </c>
      <c r="E518" s="254"/>
      <c r="F518" s="254"/>
      <c r="G518" s="254"/>
      <c r="H518" s="254"/>
      <c r="I518" s="279">
        <v>0.14799999999999999</v>
      </c>
      <c r="J518" s="254"/>
      <c r="K518" s="254"/>
      <c r="L518" s="280"/>
      <c r="M518" s="254"/>
      <c r="N518" s="254"/>
      <c r="O518" s="280"/>
      <c r="P518" s="254"/>
      <c r="Q518" s="200">
        <v>0.14799999999999999</v>
      </c>
    </row>
    <row r="519" spans="1:17" hidden="1" outlineLevel="1" collapsed="1" x14ac:dyDescent="0.25">
      <c r="A519" s="197"/>
      <c r="B519" s="197"/>
      <c r="C519" s="197"/>
      <c r="D519" s="278">
        <v>140314888</v>
      </c>
      <c r="E519" s="254"/>
      <c r="F519" s="254"/>
      <c r="G519" s="254"/>
      <c r="H519" s="254"/>
      <c r="I519" s="279">
        <v>0.14799999999999999</v>
      </c>
      <c r="J519" s="254"/>
      <c r="K519" s="254"/>
      <c r="L519" s="280"/>
      <c r="M519" s="254"/>
      <c r="N519" s="254"/>
      <c r="O519" s="280"/>
      <c r="P519" s="254"/>
      <c r="Q519" s="200">
        <v>0.14799999999999999</v>
      </c>
    </row>
    <row r="520" spans="1:17" hidden="1" outlineLevel="1" collapsed="1" x14ac:dyDescent="0.25">
      <c r="A520" s="197"/>
      <c r="B520" s="197"/>
      <c r="C520" s="197"/>
      <c r="D520" s="278">
        <v>140314889</v>
      </c>
      <c r="E520" s="254"/>
      <c r="F520" s="254"/>
      <c r="G520" s="254"/>
      <c r="H520" s="254"/>
      <c r="I520" s="279">
        <v>0.14799999999999999</v>
      </c>
      <c r="J520" s="254"/>
      <c r="K520" s="254"/>
      <c r="L520" s="280"/>
      <c r="M520" s="254"/>
      <c r="N520" s="254"/>
      <c r="O520" s="280"/>
      <c r="P520" s="254"/>
      <c r="Q520" s="200">
        <v>0.14799999999999999</v>
      </c>
    </row>
    <row r="521" spans="1:17" hidden="1" outlineLevel="1" collapsed="1" x14ac:dyDescent="0.25">
      <c r="A521" s="197"/>
      <c r="B521" s="197"/>
      <c r="C521" s="197"/>
      <c r="D521" s="278">
        <v>140314890</v>
      </c>
      <c r="E521" s="254"/>
      <c r="F521" s="254"/>
      <c r="G521" s="254"/>
      <c r="H521" s="254"/>
      <c r="I521" s="279">
        <v>0.14799999999999999</v>
      </c>
      <c r="J521" s="254"/>
      <c r="K521" s="254"/>
      <c r="L521" s="280"/>
      <c r="M521" s="254"/>
      <c r="N521" s="254"/>
      <c r="O521" s="280"/>
      <c r="P521" s="254"/>
      <c r="Q521" s="200">
        <v>0.14799999999999999</v>
      </c>
    </row>
    <row r="522" spans="1:17" hidden="1" outlineLevel="1" collapsed="1" x14ac:dyDescent="0.25">
      <c r="A522" s="197"/>
      <c r="B522" s="197"/>
      <c r="C522" s="197"/>
      <c r="D522" s="278">
        <v>140314891</v>
      </c>
      <c r="E522" s="254"/>
      <c r="F522" s="254"/>
      <c r="G522" s="254"/>
      <c r="H522" s="254"/>
      <c r="I522" s="279">
        <v>0.14799999999999999</v>
      </c>
      <c r="J522" s="254"/>
      <c r="K522" s="254"/>
      <c r="L522" s="280"/>
      <c r="M522" s="254"/>
      <c r="N522" s="254"/>
      <c r="O522" s="280"/>
      <c r="P522" s="254"/>
      <c r="Q522" s="200">
        <v>0.14799999999999999</v>
      </c>
    </row>
    <row r="523" spans="1:17" hidden="1" outlineLevel="1" collapsed="1" x14ac:dyDescent="0.25">
      <c r="A523" s="197"/>
      <c r="B523" s="197"/>
      <c r="C523" s="197"/>
      <c r="D523" s="278">
        <v>140314892</v>
      </c>
      <c r="E523" s="254"/>
      <c r="F523" s="254"/>
      <c r="G523" s="254"/>
      <c r="H523" s="254"/>
      <c r="I523" s="279">
        <v>0.14799999999999999</v>
      </c>
      <c r="J523" s="254"/>
      <c r="K523" s="254"/>
      <c r="L523" s="280"/>
      <c r="M523" s="254"/>
      <c r="N523" s="254"/>
      <c r="O523" s="280"/>
      <c r="P523" s="254"/>
      <c r="Q523" s="200">
        <v>0.14799999999999999</v>
      </c>
    </row>
    <row r="524" spans="1:17" hidden="1" outlineLevel="1" collapsed="1" x14ac:dyDescent="0.25">
      <c r="A524" s="197"/>
      <c r="B524" s="197"/>
      <c r="C524" s="197"/>
      <c r="D524" s="278">
        <v>140314893</v>
      </c>
      <c r="E524" s="254"/>
      <c r="F524" s="254"/>
      <c r="G524" s="254"/>
      <c r="H524" s="254"/>
      <c r="I524" s="279">
        <v>0.14799999999999999</v>
      </c>
      <c r="J524" s="254"/>
      <c r="K524" s="254"/>
      <c r="L524" s="280"/>
      <c r="M524" s="254"/>
      <c r="N524" s="254"/>
      <c r="O524" s="280"/>
      <c r="P524" s="254"/>
      <c r="Q524" s="200">
        <v>0.14799999999999999</v>
      </c>
    </row>
    <row r="525" spans="1:17" hidden="1" outlineLevel="1" collapsed="1" x14ac:dyDescent="0.25">
      <c r="A525" s="197"/>
      <c r="B525" s="197"/>
      <c r="C525" s="197"/>
      <c r="D525" s="278">
        <v>140314894</v>
      </c>
      <c r="E525" s="254"/>
      <c r="F525" s="254"/>
      <c r="G525" s="254"/>
      <c r="H525" s="254"/>
      <c r="I525" s="279">
        <v>0.45050000000000001</v>
      </c>
      <c r="J525" s="254"/>
      <c r="K525" s="254"/>
      <c r="L525" s="280"/>
      <c r="M525" s="254"/>
      <c r="N525" s="254"/>
      <c r="O525" s="280"/>
      <c r="P525" s="254"/>
      <c r="Q525" s="200">
        <v>0.45050000000000001</v>
      </c>
    </row>
    <row r="526" spans="1:17" hidden="1" outlineLevel="1" collapsed="1" x14ac:dyDescent="0.25">
      <c r="A526" s="197"/>
      <c r="B526" s="197"/>
      <c r="C526" s="197"/>
      <c r="D526" s="278">
        <v>140314896</v>
      </c>
      <c r="E526" s="254"/>
      <c r="F526" s="254"/>
      <c r="G526" s="254"/>
      <c r="H526" s="254"/>
      <c r="I526" s="279">
        <v>4.4999999999999998E-2</v>
      </c>
      <c r="J526" s="254"/>
      <c r="K526" s="254"/>
      <c r="L526" s="280"/>
      <c r="M526" s="254"/>
      <c r="N526" s="254"/>
      <c r="O526" s="280"/>
      <c r="P526" s="254"/>
      <c r="Q526" s="200">
        <v>4.4999999999999998E-2</v>
      </c>
    </row>
    <row r="527" spans="1:17" hidden="1" outlineLevel="1" collapsed="1" x14ac:dyDescent="0.25">
      <c r="A527" s="197"/>
      <c r="B527" s="197"/>
      <c r="C527" s="197"/>
      <c r="D527" s="278">
        <v>140314897</v>
      </c>
      <c r="E527" s="254"/>
      <c r="F527" s="254"/>
      <c r="G527" s="254"/>
      <c r="H527" s="254"/>
      <c r="I527" s="279">
        <v>0.14799999999999999</v>
      </c>
      <c r="J527" s="254"/>
      <c r="K527" s="254"/>
      <c r="L527" s="280"/>
      <c r="M527" s="254"/>
      <c r="N527" s="254"/>
      <c r="O527" s="280"/>
      <c r="P527" s="254"/>
      <c r="Q527" s="200">
        <v>0.14799999999999999</v>
      </c>
    </row>
    <row r="528" spans="1:17" hidden="1" outlineLevel="1" collapsed="1" x14ac:dyDescent="0.25">
      <c r="A528" s="197"/>
      <c r="B528" s="197"/>
      <c r="C528" s="197"/>
      <c r="D528" s="278">
        <v>140314898</v>
      </c>
      <c r="E528" s="254"/>
      <c r="F528" s="254"/>
      <c r="G528" s="254"/>
      <c r="H528" s="254"/>
      <c r="I528" s="279">
        <v>0.30599999999999999</v>
      </c>
      <c r="J528" s="254"/>
      <c r="K528" s="254"/>
      <c r="L528" s="280"/>
      <c r="M528" s="254"/>
      <c r="N528" s="254"/>
      <c r="O528" s="280"/>
      <c r="P528" s="254"/>
      <c r="Q528" s="200">
        <v>0.30599999999999999</v>
      </c>
    </row>
    <row r="529" spans="1:17" hidden="1" outlineLevel="1" collapsed="1" x14ac:dyDescent="0.25">
      <c r="A529" s="197"/>
      <c r="B529" s="197"/>
      <c r="C529" s="197"/>
      <c r="D529" s="278">
        <v>140314899</v>
      </c>
      <c r="E529" s="254"/>
      <c r="F529" s="254"/>
      <c r="G529" s="254"/>
      <c r="H529" s="254"/>
      <c r="I529" s="279">
        <v>4.4999999999999998E-2</v>
      </c>
      <c r="J529" s="254"/>
      <c r="K529" s="254"/>
      <c r="L529" s="280"/>
      <c r="M529" s="254"/>
      <c r="N529" s="254"/>
      <c r="O529" s="280"/>
      <c r="P529" s="254"/>
      <c r="Q529" s="200">
        <v>4.4999999999999998E-2</v>
      </c>
    </row>
    <row r="530" spans="1:17" hidden="1" outlineLevel="1" collapsed="1" x14ac:dyDescent="0.25">
      <c r="A530" s="197"/>
      <c r="B530" s="197"/>
      <c r="C530" s="197"/>
      <c r="D530" s="278">
        <v>140314900</v>
      </c>
      <c r="E530" s="254"/>
      <c r="F530" s="254"/>
      <c r="G530" s="254"/>
      <c r="H530" s="254"/>
      <c r="I530" s="279">
        <v>0.56950000000000001</v>
      </c>
      <c r="J530" s="254"/>
      <c r="K530" s="254"/>
      <c r="L530" s="280"/>
      <c r="M530" s="254"/>
      <c r="N530" s="254"/>
      <c r="O530" s="280"/>
      <c r="P530" s="254"/>
      <c r="Q530" s="200">
        <v>0.56950000000000001</v>
      </c>
    </row>
    <row r="531" spans="1:17" hidden="1" outlineLevel="1" collapsed="1" x14ac:dyDescent="0.25">
      <c r="A531" s="197"/>
      <c r="B531" s="197"/>
      <c r="C531" s="197"/>
      <c r="D531" s="278">
        <v>140314901</v>
      </c>
      <c r="E531" s="254"/>
      <c r="F531" s="254"/>
      <c r="G531" s="254"/>
      <c r="H531" s="254"/>
      <c r="I531" s="279">
        <v>0.90949999999999998</v>
      </c>
      <c r="J531" s="254"/>
      <c r="K531" s="254"/>
      <c r="L531" s="280"/>
      <c r="M531" s="254"/>
      <c r="N531" s="254"/>
      <c r="O531" s="280"/>
      <c r="P531" s="254"/>
      <c r="Q531" s="200">
        <v>0.90949999999999998</v>
      </c>
    </row>
    <row r="532" spans="1:17" hidden="1" outlineLevel="1" collapsed="1" x14ac:dyDescent="0.25">
      <c r="A532" s="197"/>
      <c r="B532" s="197"/>
      <c r="C532" s="197"/>
      <c r="D532" s="278">
        <v>140314902</v>
      </c>
      <c r="E532" s="254"/>
      <c r="F532" s="254"/>
      <c r="G532" s="254"/>
      <c r="H532" s="254"/>
      <c r="I532" s="279">
        <v>4.4999999999999998E-2</v>
      </c>
      <c r="J532" s="254"/>
      <c r="K532" s="254"/>
      <c r="L532" s="280"/>
      <c r="M532" s="254"/>
      <c r="N532" s="254"/>
      <c r="O532" s="280"/>
      <c r="P532" s="254"/>
      <c r="Q532" s="200">
        <v>4.4999999999999998E-2</v>
      </c>
    </row>
    <row r="533" spans="1:17" hidden="1" outlineLevel="1" collapsed="1" x14ac:dyDescent="0.25">
      <c r="A533" s="197"/>
      <c r="B533" s="197"/>
      <c r="C533" s="197"/>
      <c r="D533" s="278">
        <v>140314903</v>
      </c>
      <c r="E533" s="254"/>
      <c r="F533" s="254"/>
      <c r="G533" s="254"/>
      <c r="H533" s="254"/>
      <c r="I533" s="279">
        <v>0.14799999999999999</v>
      </c>
      <c r="J533" s="254"/>
      <c r="K533" s="254"/>
      <c r="L533" s="280"/>
      <c r="M533" s="254"/>
      <c r="N533" s="254"/>
      <c r="O533" s="280"/>
      <c r="P533" s="254"/>
      <c r="Q533" s="200">
        <v>0.14799999999999999</v>
      </c>
    </row>
    <row r="534" spans="1:17" hidden="1" outlineLevel="1" collapsed="1" x14ac:dyDescent="0.25">
      <c r="A534" s="197"/>
      <c r="B534" s="197"/>
      <c r="C534" s="197"/>
      <c r="D534" s="278">
        <v>140314904</v>
      </c>
      <c r="E534" s="254"/>
      <c r="F534" s="254"/>
      <c r="G534" s="254"/>
      <c r="H534" s="254"/>
      <c r="I534" s="279">
        <v>4.4999999999999998E-2</v>
      </c>
      <c r="J534" s="254"/>
      <c r="K534" s="254"/>
      <c r="L534" s="280"/>
      <c r="M534" s="254"/>
      <c r="N534" s="254"/>
      <c r="O534" s="280"/>
      <c r="P534" s="254"/>
      <c r="Q534" s="200">
        <v>4.4999999999999998E-2</v>
      </c>
    </row>
    <row r="535" spans="1:17" hidden="1" outlineLevel="1" collapsed="1" x14ac:dyDescent="0.25">
      <c r="A535" s="197"/>
      <c r="B535" s="197"/>
      <c r="C535" s="197"/>
      <c r="D535" s="278">
        <v>140314905</v>
      </c>
      <c r="E535" s="254"/>
      <c r="F535" s="254"/>
      <c r="G535" s="254"/>
      <c r="H535" s="254"/>
      <c r="I535" s="279">
        <v>0.14799999999999999</v>
      </c>
      <c r="J535" s="254"/>
      <c r="K535" s="254"/>
      <c r="L535" s="280"/>
      <c r="M535" s="254"/>
      <c r="N535" s="254"/>
      <c r="O535" s="280"/>
      <c r="P535" s="254"/>
      <c r="Q535" s="200">
        <v>0.14799999999999999</v>
      </c>
    </row>
    <row r="536" spans="1:17" hidden="1" outlineLevel="1" collapsed="1" x14ac:dyDescent="0.25">
      <c r="A536" s="197"/>
      <c r="B536" s="197"/>
      <c r="C536" s="197"/>
      <c r="D536" s="278">
        <v>140314906</v>
      </c>
      <c r="E536" s="254"/>
      <c r="F536" s="254"/>
      <c r="G536" s="254"/>
      <c r="H536" s="254"/>
      <c r="I536" s="279">
        <v>4.4999999999999998E-2</v>
      </c>
      <c r="J536" s="254"/>
      <c r="K536" s="254"/>
      <c r="L536" s="280"/>
      <c r="M536" s="254"/>
      <c r="N536" s="254"/>
      <c r="O536" s="280"/>
      <c r="P536" s="254"/>
      <c r="Q536" s="200">
        <v>4.4999999999999998E-2</v>
      </c>
    </row>
    <row r="537" spans="1:17" hidden="1" outlineLevel="1" collapsed="1" x14ac:dyDescent="0.25">
      <c r="A537" s="197"/>
      <c r="B537" s="197"/>
      <c r="C537" s="197"/>
      <c r="D537" s="278">
        <v>140314907</v>
      </c>
      <c r="E537" s="254"/>
      <c r="F537" s="254"/>
      <c r="G537" s="254"/>
      <c r="H537" s="254"/>
      <c r="I537" s="279">
        <v>0.14799999999999999</v>
      </c>
      <c r="J537" s="254"/>
      <c r="K537" s="254"/>
      <c r="L537" s="280"/>
      <c r="M537" s="254"/>
      <c r="N537" s="254"/>
      <c r="O537" s="280"/>
      <c r="P537" s="254"/>
      <c r="Q537" s="200">
        <v>0.14799999999999999</v>
      </c>
    </row>
    <row r="538" spans="1:17" hidden="1" outlineLevel="1" collapsed="1" x14ac:dyDescent="0.25">
      <c r="A538" s="197"/>
      <c r="B538" s="197"/>
      <c r="C538" s="197"/>
      <c r="D538" s="278">
        <v>140314908</v>
      </c>
      <c r="E538" s="254"/>
      <c r="F538" s="254"/>
      <c r="G538" s="254"/>
      <c r="H538" s="254"/>
      <c r="I538" s="279">
        <v>4.4999999999999998E-2</v>
      </c>
      <c r="J538" s="254"/>
      <c r="K538" s="254"/>
      <c r="L538" s="280"/>
      <c r="M538" s="254"/>
      <c r="N538" s="254"/>
      <c r="O538" s="280"/>
      <c r="P538" s="254"/>
      <c r="Q538" s="200">
        <v>4.4999999999999998E-2</v>
      </c>
    </row>
    <row r="539" spans="1:17" hidden="1" outlineLevel="1" collapsed="1" x14ac:dyDescent="0.25">
      <c r="A539" s="197"/>
      <c r="B539" s="197"/>
      <c r="C539" s="197"/>
      <c r="D539" s="278">
        <v>140314909</v>
      </c>
      <c r="E539" s="254"/>
      <c r="F539" s="254"/>
      <c r="G539" s="254"/>
      <c r="H539" s="254"/>
      <c r="I539" s="279">
        <v>0.14799999999999999</v>
      </c>
      <c r="J539" s="254"/>
      <c r="K539" s="254"/>
      <c r="L539" s="280"/>
      <c r="M539" s="254"/>
      <c r="N539" s="254"/>
      <c r="O539" s="280"/>
      <c r="P539" s="254"/>
      <c r="Q539" s="200">
        <v>0.14799999999999999</v>
      </c>
    </row>
    <row r="540" spans="1:17" hidden="1" outlineLevel="1" collapsed="1" x14ac:dyDescent="0.25">
      <c r="A540" s="197"/>
      <c r="B540" s="197"/>
      <c r="C540" s="197"/>
      <c r="D540" s="278">
        <v>140314910</v>
      </c>
      <c r="E540" s="254"/>
      <c r="F540" s="254"/>
      <c r="G540" s="254"/>
      <c r="H540" s="254"/>
      <c r="I540" s="279">
        <v>4.4999999999999998E-2</v>
      </c>
      <c r="J540" s="254"/>
      <c r="K540" s="254"/>
      <c r="L540" s="280"/>
      <c r="M540" s="254"/>
      <c r="N540" s="254"/>
      <c r="O540" s="280"/>
      <c r="P540" s="254"/>
      <c r="Q540" s="200">
        <v>4.4999999999999998E-2</v>
      </c>
    </row>
    <row r="541" spans="1:17" hidden="1" outlineLevel="1" collapsed="1" x14ac:dyDescent="0.25">
      <c r="A541" s="197"/>
      <c r="B541" s="197"/>
      <c r="C541" s="197"/>
      <c r="D541" s="278">
        <v>140314911</v>
      </c>
      <c r="E541" s="254"/>
      <c r="F541" s="254"/>
      <c r="G541" s="254"/>
      <c r="H541" s="254"/>
      <c r="I541" s="279">
        <v>4.4999999999999998E-2</v>
      </c>
      <c r="J541" s="254"/>
      <c r="K541" s="254"/>
      <c r="L541" s="280"/>
      <c r="M541" s="254"/>
      <c r="N541" s="254"/>
      <c r="O541" s="280"/>
      <c r="P541" s="254"/>
      <c r="Q541" s="200">
        <v>4.4999999999999998E-2</v>
      </c>
    </row>
    <row r="542" spans="1:17" hidden="1" outlineLevel="1" collapsed="1" x14ac:dyDescent="0.25">
      <c r="A542" s="197"/>
      <c r="B542" s="197"/>
      <c r="C542" s="197"/>
      <c r="D542" s="278">
        <v>140314912</v>
      </c>
      <c r="E542" s="254"/>
      <c r="F542" s="254"/>
      <c r="G542" s="254"/>
      <c r="H542" s="254"/>
      <c r="I542" s="279">
        <v>0.14799999999999999</v>
      </c>
      <c r="J542" s="254"/>
      <c r="K542" s="254"/>
      <c r="L542" s="280"/>
      <c r="M542" s="254"/>
      <c r="N542" s="254"/>
      <c r="O542" s="280"/>
      <c r="P542" s="254"/>
      <c r="Q542" s="200">
        <v>0.14799999999999999</v>
      </c>
    </row>
    <row r="543" spans="1:17" hidden="1" outlineLevel="1" collapsed="1" x14ac:dyDescent="0.25">
      <c r="A543" s="197"/>
      <c r="B543" s="197"/>
      <c r="C543" s="197"/>
      <c r="D543" s="278">
        <v>140314913</v>
      </c>
      <c r="E543" s="254"/>
      <c r="F543" s="254"/>
      <c r="G543" s="254"/>
      <c r="H543" s="254"/>
      <c r="I543" s="279">
        <v>0.30599999999999999</v>
      </c>
      <c r="J543" s="254"/>
      <c r="K543" s="254"/>
      <c r="L543" s="280"/>
      <c r="M543" s="254"/>
      <c r="N543" s="254"/>
      <c r="O543" s="280"/>
      <c r="P543" s="254"/>
      <c r="Q543" s="200">
        <v>0.30599999999999999</v>
      </c>
    </row>
    <row r="544" spans="1:17" hidden="1" outlineLevel="1" collapsed="1" x14ac:dyDescent="0.25">
      <c r="A544" s="197"/>
      <c r="B544" s="197"/>
      <c r="C544" s="197"/>
      <c r="D544" s="278">
        <v>140314914</v>
      </c>
      <c r="E544" s="254"/>
      <c r="F544" s="254"/>
      <c r="G544" s="254"/>
      <c r="H544" s="254"/>
      <c r="I544" s="279">
        <v>5.2869999999999999</v>
      </c>
      <c r="J544" s="254"/>
      <c r="K544" s="254"/>
      <c r="L544" s="280"/>
      <c r="M544" s="254"/>
      <c r="N544" s="254"/>
      <c r="O544" s="280"/>
      <c r="P544" s="254"/>
      <c r="Q544" s="200">
        <v>5.2869999999999999</v>
      </c>
    </row>
    <row r="545" spans="1:17" hidden="1" outlineLevel="1" collapsed="1" x14ac:dyDescent="0.25">
      <c r="A545" s="197"/>
      <c r="B545" s="197"/>
      <c r="C545" s="197"/>
      <c r="D545" s="278">
        <v>140314915</v>
      </c>
      <c r="E545" s="254"/>
      <c r="F545" s="254"/>
      <c r="G545" s="254"/>
      <c r="H545" s="254"/>
      <c r="I545" s="279">
        <v>0.14799999999999999</v>
      </c>
      <c r="J545" s="254"/>
      <c r="K545" s="254"/>
      <c r="L545" s="280"/>
      <c r="M545" s="254"/>
      <c r="N545" s="254"/>
      <c r="O545" s="280"/>
      <c r="P545" s="254"/>
      <c r="Q545" s="200">
        <v>0.14799999999999999</v>
      </c>
    </row>
    <row r="546" spans="1:17" hidden="1" outlineLevel="1" collapsed="1" x14ac:dyDescent="0.25">
      <c r="A546" s="197"/>
      <c r="B546" s="197"/>
      <c r="C546" s="197"/>
      <c r="D546" s="278">
        <v>140314916</v>
      </c>
      <c r="E546" s="254"/>
      <c r="F546" s="254"/>
      <c r="G546" s="254"/>
      <c r="H546" s="254"/>
      <c r="I546" s="279">
        <v>0.14799999999999999</v>
      </c>
      <c r="J546" s="254"/>
      <c r="K546" s="254"/>
      <c r="L546" s="280"/>
      <c r="M546" s="254"/>
      <c r="N546" s="254"/>
      <c r="O546" s="280"/>
      <c r="P546" s="254"/>
      <c r="Q546" s="200">
        <v>0.14799999999999999</v>
      </c>
    </row>
    <row r="547" spans="1:17" hidden="1" outlineLevel="1" collapsed="1" x14ac:dyDescent="0.25">
      <c r="A547" s="197"/>
      <c r="B547" s="197"/>
      <c r="C547" s="197"/>
      <c r="D547" s="278">
        <v>140314917</v>
      </c>
      <c r="E547" s="254"/>
      <c r="F547" s="254"/>
      <c r="G547" s="254"/>
      <c r="H547" s="254"/>
      <c r="I547" s="279">
        <v>0.68</v>
      </c>
      <c r="J547" s="254"/>
      <c r="K547" s="254"/>
      <c r="L547" s="280"/>
      <c r="M547" s="254"/>
      <c r="N547" s="254"/>
      <c r="O547" s="280"/>
      <c r="P547" s="254"/>
      <c r="Q547" s="200">
        <v>0.68</v>
      </c>
    </row>
    <row r="548" spans="1:17" hidden="1" outlineLevel="1" collapsed="1" x14ac:dyDescent="0.25">
      <c r="A548" s="197"/>
      <c r="B548" s="197"/>
      <c r="C548" s="197"/>
      <c r="D548" s="278">
        <v>140314918</v>
      </c>
      <c r="E548" s="254"/>
      <c r="F548" s="254"/>
      <c r="G548" s="254"/>
      <c r="H548" s="254"/>
      <c r="I548" s="279">
        <v>0.14799999999999999</v>
      </c>
      <c r="J548" s="254"/>
      <c r="K548" s="254"/>
      <c r="L548" s="280"/>
      <c r="M548" s="254"/>
      <c r="N548" s="254"/>
      <c r="O548" s="280"/>
      <c r="P548" s="254"/>
      <c r="Q548" s="200">
        <v>0.14799999999999999</v>
      </c>
    </row>
    <row r="549" spans="1:17" hidden="1" outlineLevel="1" collapsed="1" x14ac:dyDescent="0.25">
      <c r="A549" s="197"/>
      <c r="B549" s="197"/>
      <c r="C549" s="197"/>
      <c r="D549" s="278">
        <v>140314920</v>
      </c>
      <c r="E549" s="254"/>
      <c r="F549" s="254"/>
      <c r="G549" s="254"/>
      <c r="H549" s="254"/>
      <c r="I549" s="279">
        <v>4.4999999999999998E-2</v>
      </c>
      <c r="J549" s="254"/>
      <c r="K549" s="254"/>
      <c r="L549" s="280"/>
      <c r="M549" s="254"/>
      <c r="N549" s="254"/>
      <c r="O549" s="280"/>
      <c r="P549" s="254"/>
      <c r="Q549" s="200">
        <v>4.4999999999999998E-2</v>
      </c>
    </row>
    <row r="550" spans="1:17" hidden="1" outlineLevel="1" collapsed="1" x14ac:dyDescent="0.25">
      <c r="A550" s="197"/>
      <c r="B550" s="197"/>
      <c r="C550" s="197"/>
      <c r="D550" s="278">
        <v>140314921</v>
      </c>
      <c r="E550" s="254"/>
      <c r="F550" s="254"/>
      <c r="G550" s="254"/>
      <c r="H550" s="254"/>
      <c r="I550" s="279">
        <v>0.14799999999999999</v>
      </c>
      <c r="J550" s="254"/>
      <c r="K550" s="254"/>
      <c r="L550" s="280"/>
      <c r="M550" s="254"/>
      <c r="N550" s="254"/>
      <c r="O550" s="280"/>
      <c r="P550" s="254"/>
      <c r="Q550" s="200">
        <v>0.14799999999999999</v>
      </c>
    </row>
    <row r="551" spans="1:17" hidden="1" outlineLevel="1" collapsed="1" x14ac:dyDescent="0.25">
      <c r="A551" s="197"/>
      <c r="B551" s="197"/>
      <c r="C551" s="197"/>
      <c r="D551" s="278">
        <v>140314922</v>
      </c>
      <c r="E551" s="254"/>
      <c r="F551" s="254"/>
      <c r="G551" s="254"/>
      <c r="H551" s="254"/>
      <c r="I551" s="279">
        <v>0.14799999999999999</v>
      </c>
      <c r="J551" s="254"/>
      <c r="K551" s="254"/>
      <c r="L551" s="280"/>
      <c r="M551" s="254"/>
      <c r="N551" s="254"/>
      <c r="O551" s="280"/>
      <c r="P551" s="254"/>
      <c r="Q551" s="200">
        <v>0.14799999999999999</v>
      </c>
    </row>
    <row r="552" spans="1:17" hidden="1" outlineLevel="1" collapsed="1" x14ac:dyDescent="0.25">
      <c r="A552" s="197"/>
      <c r="B552" s="197"/>
      <c r="C552" s="197"/>
      <c r="D552" s="278">
        <v>140314991</v>
      </c>
      <c r="E552" s="254"/>
      <c r="F552" s="254"/>
      <c r="G552" s="254"/>
      <c r="H552" s="254"/>
      <c r="I552" s="279">
        <v>0.14799999999999999</v>
      </c>
      <c r="J552" s="254"/>
      <c r="K552" s="254"/>
      <c r="L552" s="280"/>
      <c r="M552" s="254"/>
      <c r="N552" s="254"/>
      <c r="O552" s="280"/>
      <c r="P552" s="254"/>
      <c r="Q552" s="200">
        <v>0.14799999999999999</v>
      </c>
    </row>
    <row r="553" spans="1:17" hidden="1" outlineLevel="1" collapsed="1" x14ac:dyDescent="0.25">
      <c r="A553" s="197"/>
      <c r="B553" s="197"/>
      <c r="C553" s="197"/>
      <c r="D553" s="278">
        <v>140314992</v>
      </c>
      <c r="E553" s="254"/>
      <c r="F553" s="254"/>
      <c r="G553" s="254"/>
      <c r="H553" s="254"/>
      <c r="I553" s="279">
        <v>0.14799999999999999</v>
      </c>
      <c r="J553" s="254"/>
      <c r="K553" s="254"/>
      <c r="L553" s="280"/>
      <c r="M553" s="254"/>
      <c r="N553" s="254"/>
      <c r="O553" s="280"/>
      <c r="P553" s="254"/>
      <c r="Q553" s="200">
        <v>0.14799999999999999</v>
      </c>
    </row>
    <row r="554" spans="1:17" hidden="1" outlineLevel="1" collapsed="1" x14ac:dyDescent="0.25">
      <c r="A554" s="197"/>
      <c r="B554" s="197"/>
      <c r="C554" s="197"/>
      <c r="D554" s="278">
        <v>140314993</v>
      </c>
      <c r="E554" s="254"/>
      <c r="F554" s="254"/>
      <c r="G554" s="254"/>
      <c r="H554" s="254"/>
      <c r="I554" s="279">
        <v>4.4999999999999998E-2</v>
      </c>
      <c r="J554" s="254"/>
      <c r="K554" s="254"/>
      <c r="L554" s="280"/>
      <c r="M554" s="254"/>
      <c r="N554" s="254"/>
      <c r="O554" s="280"/>
      <c r="P554" s="254"/>
      <c r="Q554" s="200">
        <v>4.4999999999999998E-2</v>
      </c>
    </row>
    <row r="555" spans="1:17" hidden="1" outlineLevel="1" collapsed="1" x14ac:dyDescent="0.25">
      <c r="A555" s="197"/>
      <c r="B555" s="197"/>
      <c r="C555" s="197"/>
      <c r="D555" s="278">
        <v>140314994</v>
      </c>
      <c r="E555" s="254"/>
      <c r="F555" s="254"/>
      <c r="G555" s="254"/>
      <c r="H555" s="254"/>
      <c r="I555" s="279">
        <v>0.255</v>
      </c>
      <c r="J555" s="254"/>
      <c r="K555" s="254"/>
      <c r="L555" s="280"/>
      <c r="M555" s="254"/>
      <c r="N555" s="254"/>
      <c r="O555" s="280"/>
      <c r="P555" s="254"/>
      <c r="Q555" s="200">
        <v>0.255</v>
      </c>
    </row>
    <row r="556" spans="1:17" hidden="1" outlineLevel="1" collapsed="1" x14ac:dyDescent="0.25">
      <c r="A556" s="197"/>
      <c r="B556" s="197"/>
      <c r="C556" s="197"/>
      <c r="D556" s="278">
        <v>140314923</v>
      </c>
      <c r="E556" s="254"/>
      <c r="F556" s="254"/>
      <c r="G556" s="254"/>
      <c r="H556" s="254"/>
      <c r="I556" s="279">
        <v>0.26350000000000001</v>
      </c>
      <c r="J556" s="254"/>
      <c r="K556" s="254"/>
      <c r="L556" s="280"/>
      <c r="M556" s="254"/>
      <c r="N556" s="254"/>
      <c r="O556" s="280"/>
      <c r="P556" s="254"/>
      <c r="Q556" s="200">
        <v>0.26350000000000001</v>
      </c>
    </row>
    <row r="557" spans="1:17" hidden="1" outlineLevel="1" collapsed="1" x14ac:dyDescent="0.25">
      <c r="A557" s="197"/>
      <c r="B557" s="197"/>
      <c r="C557" s="197"/>
      <c r="D557" s="278">
        <v>140314924</v>
      </c>
      <c r="E557" s="254"/>
      <c r="F557" s="254"/>
      <c r="G557" s="254"/>
      <c r="H557" s="254"/>
      <c r="I557" s="279">
        <v>0.14799999999999999</v>
      </c>
      <c r="J557" s="254"/>
      <c r="K557" s="254"/>
      <c r="L557" s="280"/>
      <c r="M557" s="254"/>
      <c r="N557" s="254"/>
      <c r="O557" s="280"/>
      <c r="P557" s="254"/>
      <c r="Q557" s="200">
        <v>0.14799999999999999</v>
      </c>
    </row>
    <row r="558" spans="1:17" hidden="1" outlineLevel="1" collapsed="1" x14ac:dyDescent="0.25">
      <c r="A558" s="197"/>
      <c r="B558" s="197"/>
      <c r="C558" s="197"/>
      <c r="D558" s="278">
        <v>140314925</v>
      </c>
      <c r="E558" s="254"/>
      <c r="F558" s="254"/>
      <c r="G558" s="254"/>
      <c r="H558" s="254"/>
      <c r="I558" s="279">
        <v>0.56950000000000001</v>
      </c>
      <c r="J558" s="254"/>
      <c r="K558" s="254"/>
      <c r="L558" s="280"/>
      <c r="M558" s="254"/>
      <c r="N558" s="254"/>
      <c r="O558" s="280"/>
      <c r="P558" s="254"/>
      <c r="Q558" s="200">
        <v>0.56950000000000001</v>
      </c>
    </row>
    <row r="559" spans="1:17" hidden="1" outlineLevel="1" collapsed="1" x14ac:dyDescent="0.25">
      <c r="A559" s="197"/>
      <c r="B559" s="197"/>
      <c r="C559" s="197"/>
      <c r="D559" s="278">
        <v>140314926</v>
      </c>
      <c r="E559" s="254"/>
      <c r="F559" s="254"/>
      <c r="G559" s="254"/>
      <c r="H559" s="254"/>
      <c r="I559" s="279">
        <v>0.14799999999999999</v>
      </c>
      <c r="J559" s="254"/>
      <c r="K559" s="254"/>
      <c r="L559" s="280"/>
      <c r="M559" s="254"/>
      <c r="N559" s="254"/>
      <c r="O559" s="280"/>
      <c r="P559" s="254"/>
      <c r="Q559" s="200">
        <v>0.14799999999999999</v>
      </c>
    </row>
    <row r="560" spans="1:17" hidden="1" outlineLevel="1" collapsed="1" x14ac:dyDescent="0.25">
      <c r="A560" s="197"/>
      <c r="B560" s="197"/>
      <c r="C560" s="197"/>
      <c r="D560" s="278">
        <v>140314927</v>
      </c>
      <c r="E560" s="254"/>
      <c r="F560" s="254"/>
      <c r="G560" s="254"/>
      <c r="H560" s="254"/>
      <c r="I560" s="279">
        <v>0.68</v>
      </c>
      <c r="J560" s="254"/>
      <c r="K560" s="254"/>
      <c r="L560" s="280"/>
      <c r="M560" s="254"/>
      <c r="N560" s="254"/>
      <c r="O560" s="280"/>
      <c r="P560" s="254"/>
      <c r="Q560" s="200">
        <v>0.68</v>
      </c>
    </row>
    <row r="561" spans="1:17" hidden="1" outlineLevel="1" collapsed="1" x14ac:dyDescent="0.25">
      <c r="A561" s="197"/>
      <c r="B561" s="197"/>
      <c r="C561" s="197"/>
      <c r="D561" s="278">
        <v>140314928</v>
      </c>
      <c r="E561" s="254"/>
      <c r="F561" s="254"/>
      <c r="G561" s="254"/>
      <c r="H561" s="254"/>
      <c r="I561" s="279">
        <v>0.14799999999999999</v>
      </c>
      <c r="J561" s="254"/>
      <c r="K561" s="254"/>
      <c r="L561" s="280"/>
      <c r="M561" s="254"/>
      <c r="N561" s="254"/>
      <c r="O561" s="280"/>
      <c r="P561" s="254"/>
      <c r="Q561" s="200">
        <v>0.14799999999999999</v>
      </c>
    </row>
    <row r="562" spans="1:17" hidden="1" outlineLevel="1" collapsed="1" x14ac:dyDescent="0.25">
      <c r="A562" s="197"/>
      <c r="B562" s="197"/>
      <c r="C562" s="197"/>
      <c r="D562" s="278">
        <v>140314929</v>
      </c>
      <c r="E562" s="254"/>
      <c r="F562" s="254"/>
      <c r="G562" s="254"/>
      <c r="H562" s="254"/>
      <c r="I562" s="279">
        <v>4.4999999999999998E-2</v>
      </c>
      <c r="J562" s="254"/>
      <c r="K562" s="254"/>
      <c r="L562" s="280"/>
      <c r="M562" s="254"/>
      <c r="N562" s="254"/>
      <c r="O562" s="280"/>
      <c r="P562" s="254"/>
      <c r="Q562" s="200">
        <v>4.4999999999999998E-2</v>
      </c>
    </row>
    <row r="563" spans="1:17" hidden="1" outlineLevel="1" collapsed="1" x14ac:dyDescent="0.25">
      <c r="A563" s="197"/>
      <c r="B563" s="197"/>
      <c r="C563" s="197"/>
      <c r="D563" s="278">
        <v>140314930</v>
      </c>
      <c r="E563" s="254"/>
      <c r="F563" s="254"/>
      <c r="G563" s="254"/>
      <c r="H563" s="254"/>
      <c r="I563" s="279">
        <v>0.47599999999999998</v>
      </c>
      <c r="J563" s="254"/>
      <c r="K563" s="254"/>
      <c r="L563" s="280"/>
      <c r="M563" s="254"/>
      <c r="N563" s="254"/>
      <c r="O563" s="280"/>
      <c r="P563" s="254"/>
      <c r="Q563" s="200">
        <v>0.47599999999999998</v>
      </c>
    </row>
    <row r="564" spans="1:17" hidden="1" outlineLevel="1" collapsed="1" x14ac:dyDescent="0.25">
      <c r="A564" s="197"/>
      <c r="B564" s="197"/>
      <c r="C564" s="197"/>
      <c r="D564" s="278">
        <v>140314931</v>
      </c>
      <c r="E564" s="254"/>
      <c r="F564" s="254"/>
      <c r="G564" s="254"/>
      <c r="H564" s="254"/>
      <c r="I564" s="279">
        <v>4.4999999999999998E-2</v>
      </c>
      <c r="J564" s="254"/>
      <c r="K564" s="254"/>
      <c r="L564" s="280"/>
      <c r="M564" s="254"/>
      <c r="N564" s="254"/>
      <c r="O564" s="280"/>
      <c r="P564" s="254"/>
      <c r="Q564" s="200">
        <v>4.4999999999999998E-2</v>
      </c>
    </row>
    <row r="565" spans="1:17" hidden="1" outlineLevel="1" collapsed="1" x14ac:dyDescent="0.25">
      <c r="A565" s="197"/>
      <c r="B565" s="197"/>
      <c r="C565" s="197"/>
      <c r="D565" s="278">
        <v>140314932</v>
      </c>
      <c r="E565" s="254"/>
      <c r="F565" s="254"/>
      <c r="G565" s="254"/>
      <c r="H565" s="254"/>
      <c r="I565" s="279">
        <v>4.4999999999999998E-2</v>
      </c>
      <c r="J565" s="254"/>
      <c r="K565" s="254"/>
      <c r="L565" s="280"/>
      <c r="M565" s="254"/>
      <c r="N565" s="254"/>
      <c r="O565" s="280"/>
      <c r="P565" s="254"/>
      <c r="Q565" s="200">
        <v>4.4999999999999998E-2</v>
      </c>
    </row>
    <row r="566" spans="1:17" hidden="1" outlineLevel="1" collapsed="1" x14ac:dyDescent="0.25">
      <c r="A566" s="197"/>
      <c r="B566" s="197"/>
      <c r="C566" s="197"/>
      <c r="D566" s="278">
        <v>140314933</v>
      </c>
      <c r="E566" s="254"/>
      <c r="F566" s="254"/>
      <c r="G566" s="254"/>
      <c r="H566" s="254"/>
      <c r="I566" s="279">
        <v>0.14799999999999999</v>
      </c>
      <c r="J566" s="254"/>
      <c r="K566" s="254"/>
      <c r="L566" s="280"/>
      <c r="M566" s="254"/>
      <c r="N566" s="254"/>
      <c r="O566" s="280"/>
      <c r="P566" s="254"/>
      <c r="Q566" s="200">
        <v>0.14799999999999999</v>
      </c>
    </row>
    <row r="567" spans="1:17" hidden="1" outlineLevel="1" collapsed="1" x14ac:dyDescent="0.25">
      <c r="A567" s="197"/>
      <c r="B567" s="197"/>
      <c r="C567" s="197"/>
      <c r="D567" s="278">
        <v>140314934</v>
      </c>
      <c r="E567" s="254"/>
      <c r="F567" s="254"/>
      <c r="G567" s="254"/>
      <c r="H567" s="254"/>
      <c r="I567" s="279">
        <v>0.26350000000000001</v>
      </c>
      <c r="J567" s="254"/>
      <c r="K567" s="254"/>
      <c r="L567" s="280"/>
      <c r="M567" s="254"/>
      <c r="N567" s="254"/>
      <c r="O567" s="280"/>
      <c r="P567" s="254"/>
      <c r="Q567" s="200">
        <v>0.26350000000000001</v>
      </c>
    </row>
    <row r="568" spans="1:17" hidden="1" outlineLevel="1" collapsed="1" x14ac:dyDescent="0.25">
      <c r="A568" s="197"/>
      <c r="B568" s="197"/>
      <c r="C568" s="197"/>
      <c r="D568" s="278">
        <v>140314935</v>
      </c>
      <c r="E568" s="254"/>
      <c r="F568" s="254"/>
      <c r="G568" s="254"/>
      <c r="H568" s="254"/>
      <c r="I568" s="279">
        <v>0.14799999999999999</v>
      </c>
      <c r="J568" s="254"/>
      <c r="K568" s="254"/>
      <c r="L568" s="280"/>
      <c r="M568" s="254"/>
      <c r="N568" s="254"/>
      <c r="O568" s="280"/>
      <c r="P568" s="254"/>
      <c r="Q568" s="200">
        <v>0.14799999999999999</v>
      </c>
    </row>
    <row r="569" spans="1:17" hidden="1" outlineLevel="1" collapsed="1" x14ac:dyDescent="0.25">
      <c r="A569" s="197"/>
      <c r="B569" s="197"/>
      <c r="C569" s="197"/>
      <c r="D569" s="278">
        <v>140314936</v>
      </c>
      <c r="E569" s="254"/>
      <c r="F569" s="254"/>
      <c r="G569" s="254"/>
      <c r="H569" s="254"/>
      <c r="I569" s="279">
        <v>0.14799999999999999</v>
      </c>
      <c r="J569" s="254"/>
      <c r="K569" s="254"/>
      <c r="L569" s="280"/>
      <c r="M569" s="254"/>
      <c r="N569" s="254"/>
      <c r="O569" s="280"/>
      <c r="P569" s="254"/>
      <c r="Q569" s="200">
        <v>0.14799999999999999</v>
      </c>
    </row>
    <row r="570" spans="1:17" hidden="1" outlineLevel="1" collapsed="1" x14ac:dyDescent="0.25">
      <c r="A570" s="197"/>
      <c r="B570" s="197"/>
      <c r="C570" s="197"/>
      <c r="D570" s="278">
        <v>140314937</v>
      </c>
      <c r="E570" s="254"/>
      <c r="F570" s="254"/>
      <c r="G570" s="254"/>
      <c r="H570" s="254"/>
      <c r="I570" s="279">
        <v>2.5499999999999998E-2</v>
      </c>
      <c r="J570" s="254"/>
      <c r="K570" s="254"/>
      <c r="L570" s="280"/>
      <c r="M570" s="254"/>
      <c r="N570" s="254"/>
      <c r="O570" s="280"/>
      <c r="P570" s="254"/>
      <c r="Q570" s="200">
        <v>2.5499999999999998E-2</v>
      </c>
    </row>
    <row r="571" spans="1:17" hidden="1" outlineLevel="1" collapsed="1" x14ac:dyDescent="0.25">
      <c r="A571" s="197"/>
      <c r="B571" s="197"/>
      <c r="C571" s="197"/>
      <c r="D571" s="278">
        <v>140314938</v>
      </c>
      <c r="E571" s="254"/>
      <c r="F571" s="254"/>
      <c r="G571" s="254"/>
      <c r="H571" s="254"/>
      <c r="I571" s="279">
        <v>0.14799999999999999</v>
      </c>
      <c r="J571" s="254"/>
      <c r="K571" s="254"/>
      <c r="L571" s="280"/>
      <c r="M571" s="254"/>
      <c r="N571" s="254"/>
      <c r="O571" s="280"/>
      <c r="P571" s="254"/>
      <c r="Q571" s="200">
        <v>0.14799999999999999</v>
      </c>
    </row>
    <row r="572" spans="1:17" hidden="1" outlineLevel="1" collapsed="1" x14ac:dyDescent="0.25">
      <c r="A572" s="197"/>
      <c r="B572" s="197"/>
      <c r="C572" s="197"/>
      <c r="D572" s="278">
        <v>140314939</v>
      </c>
      <c r="E572" s="254"/>
      <c r="F572" s="254"/>
      <c r="G572" s="254"/>
      <c r="H572" s="254"/>
      <c r="I572" s="279">
        <v>16.013999999999999</v>
      </c>
      <c r="J572" s="254"/>
      <c r="K572" s="254"/>
      <c r="L572" s="280"/>
      <c r="M572" s="254"/>
      <c r="N572" s="254"/>
      <c r="O572" s="280"/>
      <c r="P572" s="254"/>
      <c r="Q572" s="200">
        <v>16.013999999999999</v>
      </c>
    </row>
    <row r="573" spans="1:17" hidden="1" outlineLevel="1" collapsed="1" x14ac:dyDescent="0.25">
      <c r="A573" s="197"/>
      <c r="B573" s="197"/>
      <c r="C573" s="197"/>
      <c r="D573" s="278">
        <v>140314941</v>
      </c>
      <c r="E573" s="254"/>
      <c r="F573" s="254"/>
      <c r="G573" s="254"/>
      <c r="H573" s="254"/>
      <c r="I573" s="279">
        <v>4.4999999999999998E-2</v>
      </c>
      <c r="J573" s="254"/>
      <c r="K573" s="254"/>
      <c r="L573" s="280"/>
      <c r="M573" s="254"/>
      <c r="N573" s="254"/>
      <c r="O573" s="280"/>
      <c r="P573" s="254"/>
      <c r="Q573" s="200">
        <v>4.4999999999999998E-2</v>
      </c>
    </row>
    <row r="574" spans="1:17" hidden="1" outlineLevel="1" collapsed="1" x14ac:dyDescent="0.25">
      <c r="A574" s="197"/>
      <c r="B574" s="197"/>
      <c r="C574" s="197"/>
      <c r="D574" s="278">
        <v>140314942</v>
      </c>
      <c r="E574" s="254"/>
      <c r="F574" s="254"/>
      <c r="G574" s="254"/>
      <c r="H574" s="254"/>
      <c r="I574" s="279">
        <v>0.14799999999999999</v>
      </c>
      <c r="J574" s="254"/>
      <c r="K574" s="254"/>
      <c r="L574" s="280"/>
      <c r="M574" s="254"/>
      <c r="N574" s="254"/>
      <c r="O574" s="280"/>
      <c r="P574" s="254"/>
      <c r="Q574" s="200">
        <v>0.14799999999999999</v>
      </c>
    </row>
    <row r="575" spans="1:17" hidden="1" outlineLevel="1" collapsed="1" x14ac:dyDescent="0.25">
      <c r="A575" s="197"/>
      <c r="B575" s="197"/>
      <c r="C575" s="197"/>
      <c r="D575" s="278">
        <v>140314943</v>
      </c>
      <c r="E575" s="254"/>
      <c r="F575" s="254"/>
      <c r="G575" s="254"/>
      <c r="H575" s="254"/>
      <c r="I575" s="279">
        <v>4.4999999999999998E-2</v>
      </c>
      <c r="J575" s="254"/>
      <c r="K575" s="254"/>
      <c r="L575" s="280"/>
      <c r="M575" s="254"/>
      <c r="N575" s="254"/>
      <c r="O575" s="280"/>
      <c r="P575" s="254"/>
      <c r="Q575" s="200">
        <v>4.4999999999999998E-2</v>
      </c>
    </row>
    <row r="576" spans="1:17" hidden="1" outlineLevel="1" collapsed="1" x14ac:dyDescent="0.25">
      <c r="A576" s="197"/>
      <c r="B576" s="197"/>
      <c r="C576" s="197"/>
      <c r="D576" s="278">
        <v>140314944</v>
      </c>
      <c r="E576" s="254"/>
      <c r="F576" s="254"/>
      <c r="G576" s="254"/>
      <c r="H576" s="254"/>
      <c r="I576" s="279">
        <v>0.14799999999999999</v>
      </c>
      <c r="J576" s="254"/>
      <c r="K576" s="254"/>
      <c r="L576" s="280"/>
      <c r="M576" s="254"/>
      <c r="N576" s="254"/>
      <c r="O576" s="280"/>
      <c r="P576" s="254"/>
      <c r="Q576" s="200">
        <v>0.14799999999999999</v>
      </c>
    </row>
    <row r="577" spans="1:17" hidden="1" outlineLevel="1" collapsed="1" x14ac:dyDescent="0.25">
      <c r="A577" s="197"/>
      <c r="B577" s="197"/>
      <c r="C577" s="197"/>
      <c r="D577" s="278">
        <v>140314945</v>
      </c>
      <c r="E577" s="254"/>
      <c r="F577" s="254"/>
      <c r="G577" s="254"/>
      <c r="H577" s="254"/>
      <c r="I577" s="279">
        <v>0.14799999999999999</v>
      </c>
      <c r="J577" s="254"/>
      <c r="K577" s="254"/>
      <c r="L577" s="280"/>
      <c r="M577" s="254"/>
      <c r="N577" s="254"/>
      <c r="O577" s="280"/>
      <c r="P577" s="254"/>
      <c r="Q577" s="200">
        <v>0.14799999999999999</v>
      </c>
    </row>
    <row r="578" spans="1:17" hidden="1" outlineLevel="1" collapsed="1" x14ac:dyDescent="0.25">
      <c r="A578" s="197"/>
      <c r="B578" s="197"/>
      <c r="C578" s="197"/>
      <c r="D578" s="278">
        <v>140314946</v>
      </c>
      <c r="E578" s="254"/>
      <c r="F578" s="254"/>
      <c r="G578" s="254"/>
      <c r="H578" s="254"/>
      <c r="I578" s="279">
        <v>4.4999999999999998E-2</v>
      </c>
      <c r="J578" s="254"/>
      <c r="K578" s="254"/>
      <c r="L578" s="280"/>
      <c r="M578" s="254"/>
      <c r="N578" s="254"/>
      <c r="O578" s="280"/>
      <c r="P578" s="254"/>
      <c r="Q578" s="200">
        <v>4.4999999999999998E-2</v>
      </c>
    </row>
    <row r="579" spans="1:17" hidden="1" outlineLevel="1" collapsed="1" x14ac:dyDescent="0.25">
      <c r="A579" s="197"/>
      <c r="B579" s="197"/>
      <c r="C579" s="197"/>
      <c r="D579" s="278">
        <v>140314947</v>
      </c>
      <c r="E579" s="254"/>
      <c r="F579" s="254"/>
      <c r="G579" s="254"/>
      <c r="H579" s="254"/>
      <c r="I579" s="279">
        <v>0.30599999999999999</v>
      </c>
      <c r="J579" s="254"/>
      <c r="K579" s="254"/>
      <c r="L579" s="280"/>
      <c r="M579" s="254"/>
      <c r="N579" s="254"/>
      <c r="O579" s="280"/>
      <c r="P579" s="254"/>
      <c r="Q579" s="200">
        <v>0.30599999999999999</v>
      </c>
    </row>
    <row r="580" spans="1:17" hidden="1" outlineLevel="1" collapsed="1" x14ac:dyDescent="0.25">
      <c r="A580" s="197"/>
      <c r="B580" s="197"/>
      <c r="C580" s="197"/>
      <c r="D580" s="278">
        <v>140314948</v>
      </c>
      <c r="E580" s="254"/>
      <c r="F580" s="254"/>
      <c r="G580" s="254"/>
      <c r="H580" s="254"/>
      <c r="I580" s="279">
        <v>4.4999999999999998E-2</v>
      </c>
      <c r="J580" s="254"/>
      <c r="K580" s="254"/>
      <c r="L580" s="280"/>
      <c r="M580" s="254"/>
      <c r="N580" s="254"/>
      <c r="O580" s="280"/>
      <c r="P580" s="254"/>
      <c r="Q580" s="200">
        <v>4.4999999999999998E-2</v>
      </c>
    </row>
    <row r="581" spans="1:17" hidden="1" outlineLevel="1" collapsed="1" x14ac:dyDescent="0.25">
      <c r="A581" s="197"/>
      <c r="B581" s="197"/>
      <c r="C581" s="197"/>
      <c r="D581" s="278">
        <v>140314949</v>
      </c>
      <c r="E581" s="254"/>
      <c r="F581" s="254"/>
      <c r="G581" s="254"/>
      <c r="H581" s="254"/>
      <c r="I581" s="279">
        <v>0.14799999999999999</v>
      </c>
      <c r="J581" s="254"/>
      <c r="K581" s="254"/>
      <c r="L581" s="280"/>
      <c r="M581" s="254"/>
      <c r="N581" s="254"/>
      <c r="O581" s="280"/>
      <c r="P581" s="254"/>
      <c r="Q581" s="200">
        <v>0.14799999999999999</v>
      </c>
    </row>
    <row r="582" spans="1:17" hidden="1" outlineLevel="1" collapsed="1" x14ac:dyDescent="0.25">
      <c r="A582" s="197"/>
      <c r="B582" s="197"/>
      <c r="C582" s="197"/>
      <c r="D582" s="278">
        <v>140314950</v>
      </c>
      <c r="E582" s="254"/>
      <c r="F582" s="254"/>
      <c r="G582" s="254"/>
      <c r="H582" s="254"/>
      <c r="I582" s="279">
        <v>0.30599999999999999</v>
      </c>
      <c r="J582" s="254"/>
      <c r="K582" s="254"/>
      <c r="L582" s="280"/>
      <c r="M582" s="254"/>
      <c r="N582" s="254"/>
      <c r="O582" s="280"/>
      <c r="P582" s="254"/>
      <c r="Q582" s="200">
        <v>0.30599999999999999</v>
      </c>
    </row>
    <row r="583" spans="1:17" hidden="1" outlineLevel="1" collapsed="1" x14ac:dyDescent="0.25">
      <c r="A583" s="197"/>
      <c r="B583" s="197"/>
      <c r="C583" s="197"/>
      <c r="D583" s="278">
        <v>140314951</v>
      </c>
      <c r="E583" s="254"/>
      <c r="F583" s="254"/>
      <c r="G583" s="254"/>
      <c r="H583" s="254"/>
      <c r="I583" s="279">
        <v>4.4999999999999998E-2</v>
      </c>
      <c r="J583" s="254"/>
      <c r="K583" s="254"/>
      <c r="L583" s="280"/>
      <c r="M583" s="254"/>
      <c r="N583" s="254"/>
      <c r="O583" s="280"/>
      <c r="P583" s="254"/>
      <c r="Q583" s="200">
        <v>4.4999999999999998E-2</v>
      </c>
    </row>
    <row r="584" spans="1:17" hidden="1" outlineLevel="1" collapsed="1" x14ac:dyDescent="0.25">
      <c r="A584" s="197"/>
      <c r="B584" s="197"/>
      <c r="C584" s="197"/>
      <c r="D584" s="278">
        <v>140314952</v>
      </c>
      <c r="E584" s="254"/>
      <c r="F584" s="254"/>
      <c r="G584" s="254"/>
      <c r="H584" s="254"/>
      <c r="I584" s="279">
        <v>0.14799999999999999</v>
      </c>
      <c r="J584" s="254"/>
      <c r="K584" s="254"/>
      <c r="L584" s="280"/>
      <c r="M584" s="254"/>
      <c r="N584" s="254"/>
      <c r="O584" s="280"/>
      <c r="P584" s="254"/>
      <c r="Q584" s="200">
        <v>0.14799999999999999</v>
      </c>
    </row>
    <row r="585" spans="1:17" hidden="1" outlineLevel="1" collapsed="1" x14ac:dyDescent="0.25">
      <c r="A585" s="197"/>
      <c r="B585" s="197"/>
      <c r="C585" s="197"/>
      <c r="D585" s="278">
        <v>140314953</v>
      </c>
      <c r="E585" s="254"/>
      <c r="F585" s="254"/>
      <c r="G585" s="254"/>
      <c r="H585" s="254"/>
      <c r="I585" s="279">
        <v>0.22950000000000001</v>
      </c>
      <c r="J585" s="254"/>
      <c r="K585" s="254"/>
      <c r="L585" s="280"/>
      <c r="M585" s="254"/>
      <c r="N585" s="254"/>
      <c r="O585" s="280"/>
      <c r="P585" s="254"/>
      <c r="Q585" s="200">
        <v>0.22950000000000001</v>
      </c>
    </row>
    <row r="586" spans="1:17" hidden="1" outlineLevel="1" collapsed="1" x14ac:dyDescent="0.25">
      <c r="A586" s="197"/>
      <c r="B586" s="197"/>
      <c r="C586" s="197"/>
      <c r="D586" s="278">
        <v>140314954</v>
      </c>
      <c r="E586" s="254"/>
      <c r="F586" s="254"/>
      <c r="G586" s="254"/>
      <c r="H586" s="254"/>
      <c r="I586" s="279">
        <v>0.45050000000000001</v>
      </c>
      <c r="J586" s="254"/>
      <c r="K586" s="254"/>
      <c r="L586" s="280"/>
      <c r="M586" s="254"/>
      <c r="N586" s="254"/>
      <c r="O586" s="280"/>
      <c r="P586" s="254"/>
      <c r="Q586" s="200">
        <v>0.45050000000000001</v>
      </c>
    </row>
    <row r="587" spans="1:17" hidden="1" outlineLevel="1" collapsed="1" x14ac:dyDescent="0.25">
      <c r="A587" s="197"/>
      <c r="B587" s="197"/>
      <c r="C587" s="197"/>
      <c r="D587" s="278">
        <v>140314955</v>
      </c>
      <c r="E587" s="254"/>
      <c r="F587" s="254"/>
      <c r="G587" s="254"/>
      <c r="H587" s="254"/>
      <c r="I587" s="279">
        <v>0.14799999999999999</v>
      </c>
      <c r="J587" s="254"/>
      <c r="K587" s="254"/>
      <c r="L587" s="280"/>
      <c r="M587" s="254"/>
      <c r="N587" s="254"/>
      <c r="O587" s="280"/>
      <c r="P587" s="254"/>
      <c r="Q587" s="200">
        <v>0.14799999999999999</v>
      </c>
    </row>
    <row r="588" spans="1:17" hidden="1" outlineLevel="1" collapsed="1" x14ac:dyDescent="0.25">
      <c r="A588" s="197"/>
      <c r="B588" s="197"/>
      <c r="C588" s="197"/>
      <c r="D588" s="278">
        <v>140314956</v>
      </c>
      <c r="E588" s="254"/>
      <c r="F588" s="254"/>
      <c r="G588" s="254"/>
      <c r="H588" s="254"/>
      <c r="I588" s="279">
        <v>0.14799999999999999</v>
      </c>
      <c r="J588" s="254"/>
      <c r="K588" s="254"/>
      <c r="L588" s="280"/>
      <c r="M588" s="254"/>
      <c r="N588" s="254"/>
      <c r="O588" s="280"/>
      <c r="P588" s="254"/>
      <c r="Q588" s="200">
        <v>0.14799999999999999</v>
      </c>
    </row>
    <row r="589" spans="1:17" hidden="1" outlineLevel="1" collapsed="1" x14ac:dyDescent="0.25">
      <c r="A589" s="197"/>
      <c r="B589" s="197"/>
      <c r="C589" s="197"/>
      <c r="D589" s="278">
        <v>140314957</v>
      </c>
      <c r="E589" s="254"/>
      <c r="F589" s="254"/>
      <c r="G589" s="254"/>
      <c r="H589" s="254"/>
      <c r="I589" s="279">
        <v>0.14799999999999999</v>
      </c>
      <c r="J589" s="254"/>
      <c r="K589" s="254"/>
      <c r="L589" s="280"/>
      <c r="M589" s="254"/>
      <c r="N589" s="254"/>
      <c r="O589" s="280"/>
      <c r="P589" s="254"/>
      <c r="Q589" s="200">
        <v>0.14799999999999999</v>
      </c>
    </row>
    <row r="590" spans="1:17" hidden="1" outlineLevel="1" collapsed="1" x14ac:dyDescent="0.25">
      <c r="A590" s="197"/>
      <c r="B590" s="197"/>
      <c r="C590" s="197"/>
      <c r="D590" s="278">
        <v>140314995</v>
      </c>
      <c r="E590" s="254"/>
      <c r="F590" s="254"/>
      <c r="G590" s="254"/>
      <c r="H590" s="254"/>
      <c r="I590" s="279">
        <v>0.14799999999999999</v>
      </c>
      <c r="J590" s="254"/>
      <c r="K590" s="254"/>
      <c r="L590" s="280"/>
      <c r="M590" s="254"/>
      <c r="N590" s="254"/>
      <c r="O590" s="280"/>
      <c r="P590" s="254"/>
      <c r="Q590" s="200">
        <v>0.14799999999999999</v>
      </c>
    </row>
    <row r="591" spans="1:17" hidden="1" outlineLevel="1" collapsed="1" x14ac:dyDescent="0.25">
      <c r="A591" s="197"/>
      <c r="B591" s="197"/>
      <c r="C591" s="197"/>
      <c r="D591" s="278">
        <v>140314996</v>
      </c>
      <c r="E591" s="254"/>
      <c r="F591" s="254"/>
      <c r="G591" s="254"/>
      <c r="H591" s="254"/>
      <c r="I591" s="279">
        <v>0.14799999999999999</v>
      </c>
      <c r="J591" s="254"/>
      <c r="K591" s="254"/>
      <c r="L591" s="280"/>
      <c r="M591" s="254"/>
      <c r="N591" s="254"/>
      <c r="O591" s="280"/>
      <c r="P591" s="254"/>
      <c r="Q591" s="200">
        <v>0.14799999999999999</v>
      </c>
    </row>
    <row r="592" spans="1:17" hidden="1" outlineLevel="1" collapsed="1" x14ac:dyDescent="0.25">
      <c r="A592" s="197"/>
      <c r="B592" s="197"/>
      <c r="C592" s="197"/>
      <c r="D592" s="278">
        <v>140314997</v>
      </c>
      <c r="E592" s="254"/>
      <c r="F592" s="254"/>
      <c r="G592" s="254"/>
      <c r="H592" s="254"/>
      <c r="I592" s="279">
        <v>0.14799999999999999</v>
      </c>
      <c r="J592" s="254"/>
      <c r="K592" s="254"/>
      <c r="L592" s="280"/>
      <c r="M592" s="254"/>
      <c r="N592" s="254"/>
      <c r="O592" s="280"/>
      <c r="P592" s="254"/>
      <c r="Q592" s="200">
        <v>0.14799999999999999</v>
      </c>
    </row>
    <row r="593" spans="1:17" hidden="1" outlineLevel="1" collapsed="1" x14ac:dyDescent="0.25">
      <c r="A593" s="197"/>
      <c r="B593" s="197"/>
      <c r="C593" s="197"/>
      <c r="D593" s="278">
        <v>140314998</v>
      </c>
      <c r="E593" s="254"/>
      <c r="F593" s="254"/>
      <c r="G593" s="254"/>
      <c r="H593" s="254"/>
      <c r="I593" s="279">
        <v>0.255</v>
      </c>
      <c r="J593" s="254"/>
      <c r="K593" s="254"/>
      <c r="L593" s="280"/>
      <c r="M593" s="254"/>
      <c r="N593" s="254"/>
      <c r="O593" s="280"/>
      <c r="P593" s="254"/>
      <c r="Q593" s="200">
        <v>0.255</v>
      </c>
    </row>
    <row r="594" spans="1:17" hidden="1" outlineLevel="1" collapsed="1" x14ac:dyDescent="0.25">
      <c r="A594" s="197"/>
      <c r="B594" s="197"/>
      <c r="C594" s="197"/>
      <c r="D594" s="278">
        <v>140314999</v>
      </c>
      <c r="E594" s="254"/>
      <c r="F594" s="254"/>
      <c r="G594" s="254"/>
      <c r="H594" s="254"/>
      <c r="I594" s="279">
        <v>0.14799999999999999</v>
      </c>
      <c r="J594" s="254"/>
      <c r="K594" s="254"/>
      <c r="L594" s="280"/>
      <c r="M594" s="254"/>
      <c r="N594" s="254"/>
      <c r="O594" s="280"/>
      <c r="P594" s="254"/>
      <c r="Q594" s="200">
        <v>0.14799999999999999</v>
      </c>
    </row>
    <row r="595" spans="1:17" hidden="1" outlineLevel="1" collapsed="1" x14ac:dyDescent="0.25">
      <c r="A595" s="197"/>
      <c r="B595" s="197"/>
      <c r="C595" s="197"/>
      <c r="D595" s="278">
        <v>140315000</v>
      </c>
      <c r="E595" s="254"/>
      <c r="F595" s="254"/>
      <c r="G595" s="254"/>
      <c r="H595" s="254"/>
      <c r="I595" s="279">
        <v>0.14799999999999999</v>
      </c>
      <c r="J595" s="254"/>
      <c r="K595" s="254"/>
      <c r="L595" s="280"/>
      <c r="M595" s="254"/>
      <c r="N595" s="254"/>
      <c r="O595" s="280"/>
      <c r="P595" s="254"/>
      <c r="Q595" s="200">
        <v>0.14799999999999999</v>
      </c>
    </row>
    <row r="596" spans="1:17" hidden="1" outlineLevel="1" collapsed="1" x14ac:dyDescent="0.25">
      <c r="A596" s="197"/>
      <c r="B596" s="197"/>
      <c r="C596" s="197"/>
      <c r="D596" s="278">
        <v>140315001</v>
      </c>
      <c r="E596" s="254"/>
      <c r="F596" s="254"/>
      <c r="G596" s="254"/>
      <c r="H596" s="254"/>
      <c r="I596" s="279">
        <v>0.14799999999999999</v>
      </c>
      <c r="J596" s="254"/>
      <c r="K596" s="254"/>
      <c r="L596" s="280"/>
      <c r="M596" s="254"/>
      <c r="N596" s="254"/>
      <c r="O596" s="280"/>
      <c r="P596" s="254"/>
      <c r="Q596" s="200">
        <v>0.14799999999999999</v>
      </c>
    </row>
    <row r="597" spans="1:17" hidden="1" outlineLevel="1" collapsed="1" x14ac:dyDescent="0.25">
      <c r="A597" s="197"/>
      <c r="B597" s="197"/>
      <c r="C597" s="197"/>
      <c r="D597" s="278">
        <v>140315002</v>
      </c>
      <c r="E597" s="254"/>
      <c r="F597" s="254"/>
      <c r="G597" s="254"/>
      <c r="H597" s="254"/>
      <c r="I597" s="279">
        <v>4.4999999999999998E-2</v>
      </c>
      <c r="J597" s="254"/>
      <c r="K597" s="254"/>
      <c r="L597" s="280"/>
      <c r="M597" s="254"/>
      <c r="N597" s="254"/>
      <c r="O597" s="280"/>
      <c r="P597" s="254"/>
      <c r="Q597" s="200">
        <v>4.4999999999999998E-2</v>
      </c>
    </row>
    <row r="598" spans="1:17" hidden="1" outlineLevel="1" collapsed="1" x14ac:dyDescent="0.25">
      <c r="A598" s="197"/>
      <c r="B598" s="197"/>
      <c r="C598" s="197"/>
      <c r="D598" s="278">
        <v>140315003</v>
      </c>
      <c r="E598" s="254"/>
      <c r="F598" s="254"/>
      <c r="G598" s="254"/>
      <c r="H598" s="254"/>
      <c r="I598" s="279">
        <v>0.14799999999999999</v>
      </c>
      <c r="J598" s="254"/>
      <c r="K598" s="254"/>
      <c r="L598" s="280"/>
      <c r="M598" s="254"/>
      <c r="N598" s="254"/>
      <c r="O598" s="280"/>
      <c r="P598" s="254"/>
      <c r="Q598" s="200">
        <v>0.14799999999999999</v>
      </c>
    </row>
    <row r="599" spans="1:17" hidden="1" outlineLevel="1" collapsed="1" x14ac:dyDescent="0.25">
      <c r="A599" s="197"/>
      <c r="B599" s="197"/>
      <c r="C599" s="197"/>
      <c r="D599" s="278">
        <v>140315004</v>
      </c>
      <c r="E599" s="254"/>
      <c r="F599" s="254"/>
      <c r="G599" s="254"/>
      <c r="H599" s="254"/>
      <c r="I599" s="279">
        <v>4.4999999999999998E-2</v>
      </c>
      <c r="J599" s="254"/>
      <c r="K599" s="254"/>
      <c r="L599" s="280"/>
      <c r="M599" s="254"/>
      <c r="N599" s="254"/>
      <c r="O599" s="280"/>
      <c r="P599" s="254"/>
      <c r="Q599" s="200">
        <v>4.4999999999999998E-2</v>
      </c>
    </row>
    <row r="600" spans="1:17" hidden="1" outlineLevel="1" collapsed="1" x14ac:dyDescent="0.25">
      <c r="A600" s="197"/>
      <c r="B600" s="197"/>
      <c r="C600" s="197"/>
      <c r="D600" s="278">
        <v>140315005</v>
      </c>
      <c r="E600" s="254"/>
      <c r="F600" s="254"/>
      <c r="G600" s="254"/>
      <c r="H600" s="254"/>
      <c r="I600" s="279">
        <v>0.14799999999999999</v>
      </c>
      <c r="J600" s="254"/>
      <c r="K600" s="254"/>
      <c r="L600" s="280"/>
      <c r="M600" s="254"/>
      <c r="N600" s="254"/>
      <c r="O600" s="280"/>
      <c r="P600" s="254"/>
      <c r="Q600" s="200">
        <v>0.14799999999999999</v>
      </c>
    </row>
    <row r="601" spans="1:17" hidden="1" outlineLevel="1" collapsed="1" x14ac:dyDescent="0.25">
      <c r="A601" s="197"/>
      <c r="B601" s="197"/>
      <c r="C601" s="197"/>
      <c r="D601" s="278">
        <v>140315007</v>
      </c>
      <c r="E601" s="254"/>
      <c r="F601" s="254"/>
      <c r="G601" s="254"/>
      <c r="H601" s="254"/>
      <c r="I601" s="279">
        <v>4.08</v>
      </c>
      <c r="J601" s="254"/>
      <c r="K601" s="254"/>
      <c r="L601" s="280"/>
      <c r="M601" s="254"/>
      <c r="N601" s="254"/>
      <c r="O601" s="280"/>
      <c r="P601" s="254"/>
      <c r="Q601" s="200">
        <v>4.08</v>
      </c>
    </row>
    <row r="602" spans="1:17" hidden="1" outlineLevel="1" collapsed="1" x14ac:dyDescent="0.25">
      <c r="A602" s="197"/>
      <c r="B602" s="197"/>
      <c r="C602" s="197"/>
      <c r="D602" s="278">
        <v>140315008</v>
      </c>
      <c r="E602" s="254"/>
      <c r="F602" s="254"/>
      <c r="G602" s="254"/>
      <c r="H602" s="254"/>
      <c r="I602" s="279">
        <v>0.14799999999999999</v>
      </c>
      <c r="J602" s="254"/>
      <c r="K602" s="254"/>
      <c r="L602" s="280"/>
      <c r="M602" s="254"/>
      <c r="N602" s="254"/>
      <c r="O602" s="280"/>
      <c r="P602" s="254"/>
      <c r="Q602" s="200">
        <v>0.14799999999999999</v>
      </c>
    </row>
    <row r="603" spans="1:17" hidden="1" outlineLevel="1" collapsed="1" x14ac:dyDescent="0.25">
      <c r="A603" s="197"/>
      <c r="B603" s="197"/>
      <c r="C603" s="197"/>
      <c r="D603" s="278">
        <v>140315009</v>
      </c>
      <c r="E603" s="254"/>
      <c r="F603" s="254"/>
      <c r="G603" s="254"/>
      <c r="H603" s="254"/>
      <c r="I603" s="279">
        <v>0.14799999999999999</v>
      </c>
      <c r="J603" s="254"/>
      <c r="K603" s="254"/>
      <c r="L603" s="280"/>
      <c r="M603" s="254"/>
      <c r="N603" s="254"/>
      <c r="O603" s="280"/>
      <c r="P603" s="254"/>
      <c r="Q603" s="200">
        <v>0.14799999999999999</v>
      </c>
    </row>
    <row r="604" spans="1:17" hidden="1" outlineLevel="1" collapsed="1" x14ac:dyDescent="0.25">
      <c r="A604" s="197"/>
      <c r="B604" s="197"/>
      <c r="C604" s="197"/>
      <c r="D604" s="278">
        <v>140315010</v>
      </c>
      <c r="E604" s="254"/>
      <c r="F604" s="254"/>
      <c r="G604" s="254"/>
      <c r="H604" s="254"/>
      <c r="I604" s="279">
        <v>1.054</v>
      </c>
      <c r="J604" s="254"/>
      <c r="K604" s="254"/>
      <c r="L604" s="280"/>
      <c r="M604" s="254"/>
      <c r="N604" s="254"/>
      <c r="O604" s="280"/>
      <c r="P604" s="254"/>
      <c r="Q604" s="200">
        <v>1.054</v>
      </c>
    </row>
    <row r="605" spans="1:17" hidden="1" outlineLevel="1" collapsed="1" x14ac:dyDescent="0.25">
      <c r="A605" s="197"/>
      <c r="B605" s="197"/>
      <c r="C605" s="197"/>
      <c r="D605" s="278">
        <v>140315011</v>
      </c>
      <c r="E605" s="254"/>
      <c r="F605" s="254"/>
      <c r="G605" s="254"/>
      <c r="H605" s="254"/>
      <c r="I605" s="279">
        <v>0.14799999999999999</v>
      </c>
      <c r="J605" s="254"/>
      <c r="K605" s="254"/>
      <c r="L605" s="280"/>
      <c r="M605" s="254"/>
      <c r="N605" s="254"/>
      <c r="O605" s="280"/>
      <c r="P605" s="254"/>
      <c r="Q605" s="200">
        <v>0.14799999999999999</v>
      </c>
    </row>
    <row r="606" spans="1:17" hidden="1" outlineLevel="1" collapsed="1" x14ac:dyDescent="0.25">
      <c r="A606" s="197"/>
      <c r="B606" s="197"/>
      <c r="C606" s="197"/>
      <c r="D606" s="278">
        <v>140315012</v>
      </c>
      <c r="E606" s="254"/>
      <c r="F606" s="254"/>
      <c r="G606" s="254"/>
      <c r="H606" s="254"/>
      <c r="I606" s="279">
        <v>4.4999999999999998E-2</v>
      </c>
      <c r="J606" s="254"/>
      <c r="K606" s="254"/>
      <c r="L606" s="280"/>
      <c r="M606" s="254"/>
      <c r="N606" s="254"/>
      <c r="O606" s="280"/>
      <c r="P606" s="254"/>
      <c r="Q606" s="200">
        <v>4.4999999999999998E-2</v>
      </c>
    </row>
    <row r="607" spans="1:17" hidden="1" outlineLevel="1" collapsed="1" x14ac:dyDescent="0.25">
      <c r="A607" s="197"/>
      <c r="B607" s="197"/>
      <c r="C607" s="197"/>
      <c r="D607" s="278">
        <v>140315013</v>
      </c>
      <c r="E607" s="254"/>
      <c r="F607" s="254"/>
      <c r="G607" s="254"/>
      <c r="H607" s="254"/>
      <c r="I607" s="279">
        <v>0.14799999999999999</v>
      </c>
      <c r="J607" s="254"/>
      <c r="K607" s="254"/>
      <c r="L607" s="280"/>
      <c r="M607" s="254"/>
      <c r="N607" s="254"/>
      <c r="O607" s="280"/>
      <c r="P607" s="254"/>
      <c r="Q607" s="200">
        <v>0.14799999999999999</v>
      </c>
    </row>
    <row r="608" spans="1:17" hidden="1" outlineLevel="1" collapsed="1" x14ac:dyDescent="0.25">
      <c r="A608" s="197"/>
      <c r="B608" s="197"/>
      <c r="C608" s="197"/>
      <c r="D608" s="278">
        <v>140315014</v>
      </c>
      <c r="E608" s="254"/>
      <c r="F608" s="254"/>
      <c r="G608" s="254"/>
      <c r="H608" s="254"/>
      <c r="I608" s="279">
        <v>0.14799999999999999</v>
      </c>
      <c r="J608" s="254"/>
      <c r="K608" s="254"/>
      <c r="L608" s="280"/>
      <c r="M608" s="254"/>
      <c r="N608" s="254"/>
      <c r="O608" s="280"/>
      <c r="P608" s="254"/>
      <c r="Q608" s="200">
        <v>0.14799999999999999</v>
      </c>
    </row>
    <row r="609" spans="1:17" hidden="1" outlineLevel="1" collapsed="1" x14ac:dyDescent="0.25">
      <c r="A609" s="197"/>
      <c r="B609" s="197"/>
      <c r="C609" s="197"/>
      <c r="D609" s="278">
        <v>140315015</v>
      </c>
      <c r="E609" s="254"/>
      <c r="F609" s="254"/>
      <c r="G609" s="254"/>
      <c r="H609" s="254"/>
      <c r="I609" s="279">
        <v>0.14799999999999999</v>
      </c>
      <c r="J609" s="254"/>
      <c r="K609" s="254"/>
      <c r="L609" s="280"/>
      <c r="M609" s="254"/>
      <c r="N609" s="254"/>
      <c r="O609" s="280"/>
      <c r="P609" s="254"/>
      <c r="Q609" s="200">
        <v>0.14799999999999999</v>
      </c>
    </row>
    <row r="610" spans="1:17" hidden="1" outlineLevel="1" collapsed="1" x14ac:dyDescent="0.25">
      <c r="A610" s="197"/>
      <c r="B610" s="197"/>
      <c r="C610" s="197"/>
      <c r="D610" s="278">
        <v>140315016</v>
      </c>
      <c r="E610" s="254"/>
      <c r="F610" s="254"/>
      <c r="G610" s="254"/>
      <c r="H610" s="254"/>
      <c r="I610" s="279">
        <v>4.4999999999999998E-2</v>
      </c>
      <c r="J610" s="254"/>
      <c r="K610" s="254"/>
      <c r="L610" s="280"/>
      <c r="M610" s="254"/>
      <c r="N610" s="254"/>
      <c r="O610" s="280"/>
      <c r="P610" s="254"/>
      <c r="Q610" s="200">
        <v>4.4999999999999998E-2</v>
      </c>
    </row>
    <row r="611" spans="1:17" hidden="1" outlineLevel="1" collapsed="1" x14ac:dyDescent="0.25">
      <c r="A611" s="197"/>
      <c r="B611" s="197"/>
      <c r="C611" s="197"/>
      <c r="D611" s="278">
        <v>140315017</v>
      </c>
      <c r="E611" s="254"/>
      <c r="F611" s="254"/>
      <c r="G611" s="254"/>
      <c r="H611" s="254"/>
      <c r="I611" s="279">
        <v>0.14799999999999999</v>
      </c>
      <c r="J611" s="254"/>
      <c r="K611" s="254"/>
      <c r="L611" s="280"/>
      <c r="M611" s="254"/>
      <c r="N611" s="254"/>
      <c r="O611" s="280"/>
      <c r="P611" s="254"/>
      <c r="Q611" s="200">
        <v>0.14799999999999999</v>
      </c>
    </row>
    <row r="612" spans="1:17" hidden="1" outlineLevel="1" collapsed="1" x14ac:dyDescent="0.25">
      <c r="A612" s="197"/>
      <c r="B612" s="197"/>
      <c r="C612" s="197"/>
      <c r="D612" s="278">
        <v>140315018</v>
      </c>
      <c r="E612" s="254"/>
      <c r="F612" s="254"/>
      <c r="G612" s="254"/>
      <c r="H612" s="254"/>
      <c r="I612" s="279">
        <v>4.4999999999999998E-2</v>
      </c>
      <c r="J612" s="254"/>
      <c r="K612" s="254"/>
      <c r="L612" s="280"/>
      <c r="M612" s="254"/>
      <c r="N612" s="254"/>
      <c r="O612" s="280"/>
      <c r="P612" s="254"/>
      <c r="Q612" s="200">
        <v>4.4999999999999998E-2</v>
      </c>
    </row>
    <row r="613" spans="1:17" hidden="1" outlineLevel="1" collapsed="1" x14ac:dyDescent="0.25">
      <c r="A613" s="197"/>
      <c r="B613" s="197"/>
      <c r="C613" s="197"/>
      <c r="D613" s="278">
        <v>140315019</v>
      </c>
      <c r="E613" s="254"/>
      <c r="F613" s="254"/>
      <c r="G613" s="254"/>
      <c r="H613" s="254"/>
      <c r="I613" s="279">
        <v>0.374</v>
      </c>
      <c r="J613" s="254"/>
      <c r="K613" s="254"/>
      <c r="L613" s="280"/>
      <c r="M613" s="254"/>
      <c r="N613" s="254"/>
      <c r="O613" s="280"/>
      <c r="P613" s="254"/>
      <c r="Q613" s="200">
        <v>0.374</v>
      </c>
    </row>
    <row r="614" spans="1:17" hidden="1" outlineLevel="1" collapsed="1" x14ac:dyDescent="0.25">
      <c r="A614" s="197"/>
      <c r="B614" s="197"/>
      <c r="C614" s="197"/>
      <c r="D614" s="278">
        <v>140315020</v>
      </c>
      <c r="E614" s="254"/>
      <c r="F614" s="254"/>
      <c r="G614" s="254"/>
      <c r="H614" s="254"/>
      <c r="I614" s="279">
        <v>4.4999999999999998E-2</v>
      </c>
      <c r="J614" s="254"/>
      <c r="K614" s="254"/>
      <c r="L614" s="280"/>
      <c r="M614" s="254"/>
      <c r="N614" s="254"/>
      <c r="O614" s="280"/>
      <c r="P614" s="254"/>
      <c r="Q614" s="200">
        <v>4.4999999999999998E-2</v>
      </c>
    </row>
    <row r="615" spans="1:17" hidden="1" outlineLevel="1" collapsed="1" x14ac:dyDescent="0.25">
      <c r="A615" s="197"/>
      <c r="B615" s="197"/>
      <c r="C615" s="197"/>
      <c r="D615" s="278">
        <v>140315021</v>
      </c>
      <c r="E615" s="254"/>
      <c r="F615" s="254"/>
      <c r="G615" s="254"/>
      <c r="H615" s="254"/>
      <c r="I615" s="279">
        <v>0.14799999999999999</v>
      </c>
      <c r="J615" s="254"/>
      <c r="K615" s="254"/>
      <c r="L615" s="280"/>
      <c r="M615" s="254"/>
      <c r="N615" s="254"/>
      <c r="O615" s="280"/>
      <c r="P615" s="254"/>
      <c r="Q615" s="200">
        <v>0.14799999999999999</v>
      </c>
    </row>
    <row r="616" spans="1:17" hidden="1" outlineLevel="1" collapsed="1" x14ac:dyDescent="0.25">
      <c r="A616" s="197"/>
      <c r="B616" s="197"/>
      <c r="C616" s="197"/>
      <c r="D616" s="278">
        <v>140315022</v>
      </c>
      <c r="E616" s="254"/>
      <c r="F616" s="254"/>
      <c r="G616" s="254"/>
      <c r="H616" s="254"/>
      <c r="I616" s="279">
        <v>4.4999999999999998E-2</v>
      </c>
      <c r="J616" s="254"/>
      <c r="K616" s="254"/>
      <c r="L616" s="280"/>
      <c r="M616" s="254"/>
      <c r="N616" s="254"/>
      <c r="O616" s="280"/>
      <c r="P616" s="254"/>
      <c r="Q616" s="200">
        <v>4.4999999999999998E-2</v>
      </c>
    </row>
    <row r="617" spans="1:17" hidden="1" outlineLevel="1" collapsed="1" x14ac:dyDescent="0.25">
      <c r="A617" s="197"/>
      <c r="B617" s="197"/>
      <c r="C617" s="197"/>
      <c r="D617" s="278">
        <v>140315023</v>
      </c>
      <c r="E617" s="254"/>
      <c r="F617" s="254"/>
      <c r="G617" s="254"/>
      <c r="H617" s="254"/>
      <c r="I617" s="279">
        <v>0.14799999999999999</v>
      </c>
      <c r="J617" s="254"/>
      <c r="K617" s="254"/>
      <c r="L617" s="280"/>
      <c r="M617" s="254"/>
      <c r="N617" s="254"/>
      <c r="O617" s="280"/>
      <c r="P617" s="254"/>
      <c r="Q617" s="200">
        <v>0.14799999999999999</v>
      </c>
    </row>
    <row r="618" spans="1:17" hidden="1" outlineLevel="1" collapsed="1" x14ac:dyDescent="0.25">
      <c r="A618" s="197"/>
      <c r="B618" s="197"/>
      <c r="C618" s="197"/>
      <c r="D618" s="278">
        <v>140315024</v>
      </c>
      <c r="E618" s="254"/>
      <c r="F618" s="254"/>
      <c r="G618" s="254"/>
      <c r="H618" s="254"/>
      <c r="I618" s="279">
        <v>0.14799999999999999</v>
      </c>
      <c r="J618" s="254"/>
      <c r="K618" s="254"/>
      <c r="L618" s="280"/>
      <c r="M618" s="254"/>
      <c r="N618" s="254"/>
      <c r="O618" s="280"/>
      <c r="P618" s="254"/>
      <c r="Q618" s="200">
        <v>0.14799999999999999</v>
      </c>
    </row>
    <row r="619" spans="1:17" hidden="1" outlineLevel="1" collapsed="1" x14ac:dyDescent="0.25">
      <c r="A619" s="197"/>
      <c r="B619" s="197"/>
      <c r="C619" s="197"/>
      <c r="D619" s="278">
        <v>140315025</v>
      </c>
      <c r="E619" s="254"/>
      <c r="F619" s="254"/>
      <c r="G619" s="254"/>
      <c r="H619" s="254"/>
      <c r="I619" s="279">
        <v>0.14799999999999999</v>
      </c>
      <c r="J619" s="254"/>
      <c r="K619" s="254"/>
      <c r="L619" s="280"/>
      <c r="M619" s="254"/>
      <c r="N619" s="254"/>
      <c r="O619" s="280"/>
      <c r="P619" s="254"/>
      <c r="Q619" s="200">
        <v>0.14799999999999999</v>
      </c>
    </row>
    <row r="620" spans="1:17" hidden="1" outlineLevel="1" collapsed="1" x14ac:dyDescent="0.25">
      <c r="A620" s="197"/>
      <c r="B620" s="197"/>
      <c r="C620" s="197"/>
      <c r="D620" s="278">
        <v>140315026</v>
      </c>
      <c r="E620" s="254"/>
      <c r="F620" s="254"/>
      <c r="G620" s="254"/>
      <c r="H620" s="254"/>
      <c r="I620" s="279">
        <v>0.14799999999999999</v>
      </c>
      <c r="J620" s="254"/>
      <c r="K620" s="254"/>
      <c r="L620" s="280"/>
      <c r="M620" s="254"/>
      <c r="N620" s="254"/>
      <c r="O620" s="280"/>
      <c r="P620" s="254"/>
      <c r="Q620" s="200">
        <v>0.14799999999999999</v>
      </c>
    </row>
    <row r="621" spans="1:17" hidden="1" outlineLevel="1" collapsed="1" x14ac:dyDescent="0.25">
      <c r="A621" s="197"/>
      <c r="B621" s="197"/>
      <c r="C621" s="197"/>
      <c r="D621" s="278">
        <v>140315027</v>
      </c>
      <c r="E621" s="254"/>
      <c r="F621" s="254"/>
      <c r="G621" s="254"/>
      <c r="H621" s="254"/>
      <c r="I621" s="279">
        <v>0.255</v>
      </c>
      <c r="J621" s="254"/>
      <c r="K621" s="254"/>
      <c r="L621" s="280"/>
      <c r="M621" s="254"/>
      <c r="N621" s="254"/>
      <c r="O621" s="280"/>
      <c r="P621" s="254"/>
      <c r="Q621" s="200">
        <v>0.255</v>
      </c>
    </row>
    <row r="622" spans="1:17" hidden="1" outlineLevel="1" collapsed="1" x14ac:dyDescent="0.25">
      <c r="A622" s="197"/>
      <c r="B622" s="197"/>
      <c r="C622" s="197"/>
      <c r="D622" s="278">
        <v>140315028</v>
      </c>
      <c r="E622" s="254"/>
      <c r="F622" s="254"/>
      <c r="G622" s="254"/>
      <c r="H622" s="254"/>
      <c r="I622" s="279">
        <v>0.14799999999999999</v>
      </c>
      <c r="J622" s="254"/>
      <c r="K622" s="254"/>
      <c r="L622" s="280"/>
      <c r="M622" s="254"/>
      <c r="N622" s="254"/>
      <c r="O622" s="280"/>
      <c r="P622" s="254"/>
      <c r="Q622" s="200">
        <v>0.14799999999999999</v>
      </c>
    </row>
    <row r="623" spans="1:17" hidden="1" outlineLevel="1" collapsed="1" x14ac:dyDescent="0.25">
      <c r="A623" s="197"/>
      <c r="B623" s="197"/>
      <c r="C623" s="197"/>
      <c r="D623" s="278">
        <v>140315029</v>
      </c>
      <c r="E623" s="254"/>
      <c r="F623" s="254"/>
      <c r="G623" s="254"/>
      <c r="H623" s="254"/>
      <c r="I623" s="279">
        <v>0.14799999999999999</v>
      </c>
      <c r="J623" s="254"/>
      <c r="K623" s="254"/>
      <c r="L623" s="280"/>
      <c r="M623" s="254"/>
      <c r="N623" s="254"/>
      <c r="O623" s="280"/>
      <c r="P623" s="254"/>
      <c r="Q623" s="200">
        <v>0.14799999999999999</v>
      </c>
    </row>
    <row r="624" spans="1:17" hidden="1" outlineLevel="1" collapsed="1" x14ac:dyDescent="0.25">
      <c r="A624" s="197"/>
      <c r="B624" s="197"/>
      <c r="C624" s="197"/>
      <c r="D624" s="278">
        <v>140315030</v>
      </c>
      <c r="E624" s="254"/>
      <c r="F624" s="254"/>
      <c r="G624" s="254"/>
      <c r="H624" s="254"/>
      <c r="I624" s="279">
        <v>0.20399999999999999</v>
      </c>
      <c r="J624" s="254"/>
      <c r="K624" s="254"/>
      <c r="L624" s="280"/>
      <c r="M624" s="254"/>
      <c r="N624" s="254"/>
      <c r="O624" s="280"/>
      <c r="P624" s="254"/>
      <c r="Q624" s="200">
        <v>0.20399999999999999</v>
      </c>
    </row>
    <row r="625" spans="1:17" hidden="1" outlineLevel="1" collapsed="1" x14ac:dyDescent="0.25">
      <c r="A625" s="197"/>
      <c r="B625" s="197"/>
      <c r="C625" s="197"/>
      <c r="D625" s="278">
        <v>140315031</v>
      </c>
      <c r="E625" s="254"/>
      <c r="F625" s="254"/>
      <c r="G625" s="254"/>
      <c r="H625" s="254"/>
      <c r="I625" s="279">
        <v>4.4999999999999998E-2</v>
      </c>
      <c r="J625" s="254"/>
      <c r="K625" s="254"/>
      <c r="L625" s="280"/>
      <c r="M625" s="254"/>
      <c r="N625" s="254"/>
      <c r="O625" s="280"/>
      <c r="P625" s="254"/>
      <c r="Q625" s="200">
        <v>4.4999999999999998E-2</v>
      </c>
    </row>
    <row r="626" spans="1:17" hidden="1" outlineLevel="1" collapsed="1" x14ac:dyDescent="0.25">
      <c r="A626" s="197"/>
      <c r="B626" s="197"/>
      <c r="C626" s="197"/>
      <c r="D626" s="278">
        <v>140315032</v>
      </c>
      <c r="E626" s="254"/>
      <c r="F626" s="254"/>
      <c r="G626" s="254"/>
      <c r="H626" s="254"/>
      <c r="I626" s="279">
        <v>0.255</v>
      </c>
      <c r="J626" s="254"/>
      <c r="K626" s="254"/>
      <c r="L626" s="280"/>
      <c r="M626" s="254"/>
      <c r="N626" s="254"/>
      <c r="O626" s="280"/>
      <c r="P626" s="254"/>
      <c r="Q626" s="200">
        <v>0.255</v>
      </c>
    </row>
    <row r="627" spans="1:17" hidden="1" outlineLevel="1" collapsed="1" x14ac:dyDescent="0.25">
      <c r="A627" s="197"/>
      <c r="B627" s="197"/>
      <c r="C627" s="197"/>
      <c r="D627" s="278">
        <v>140315033</v>
      </c>
      <c r="E627" s="254"/>
      <c r="F627" s="254"/>
      <c r="G627" s="254"/>
      <c r="H627" s="254"/>
      <c r="I627" s="279">
        <v>0.14799999999999999</v>
      </c>
      <c r="J627" s="254"/>
      <c r="K627" s="254"/>
      <c r="L627" s="280"/>
      <c r="M627" s="254"/>
      <c r="N627" s="254"/>
      <c r="O627" s="280"/>
      <c r="P627" s="254"/>
      <c r="Q627" s="200">
        <v>0.14799999999999999</v>
      </c>
    </row>
    <row r="628" spans="1:17" hidden="1" outlineLevel="1" collapsed="1" x14ac:dyDescent="0.25">
      <c r="A628" s="197"/>
      <c r="B628" s="197"/>
      <c r="C628" s="197"/>
      <c r="D628" s="278">
        <v>140315034</v>
      </c>
      <c r="E628" s="254"/>
      <c r="F628" s="254"/>
      <c r="G628" s="254"/>
      <c r="H628" s="254"/>
      <c r="I628" s="279">
        <v>0.255</v>
      </c>
      <c r="J628" s="254"/>
      <c r="K628" s="254"/>
      <c r="L628" s="280"/>
      <c r="M628" s="254"/>
      <c r="N628" s="254"/>
      <c r="O628" s="280"/>
      <c r="P628" s="254"/>
      <c r="Q628" s="200">
        <v>0.255</v>
      </c>
    </row>
    <row r="629" spans="1:17" hidden="1" outlineLevel="1" collapsed="1" x14ac:dyDescent="0.25">
      <c r="A629" s="197"/>
      <c r="B629" s="197"/>
      <c r="C629" s="197"/>
      <c r="D629" s="278">
        <v>140315035</v>
      </c>
      <c r="E629" s="254"/>
      <c r="F629" s="254"/>
      <c r="G629" s="254"/>
      <c r="H629" s="254"/>
      <c r="I629" s="279">
        <v>0.14799999999999999</v>
      </c>
      <c r="J629" s="254"/>
      <c r="K629" s="254"/>
      <c r="L629" s="280"/>
      <c r="M629" s="254"/>
      <c r="N629" s="254"/>
      <c r="O629" s="280"/>
      <c r="P629" s="254"/>
      <c r="Q629" s="200">
        <v>0.14799999999999999</v>
      </c>
    </row>
    <row r="630" spans="1:17" hidden="1" outlineLevel="1" collapsed="1" x14ac:dyDescent="0.25">
      <c r="A630" s="197"/>
      <c r="B630" s="197"/>
      <c r="C630" s="197"/>
      <c r="D630" s="278">
        <v>140315036</v>
      </c>
      <c r="E630" s="254"/>
      <c r="F630" s="254"/>
      <c r="G630" s="254"/>
      <c r="H630" s="254"/>
      <c r="I630" s="279">
        <v>4.4999999999999998E-2</v>
      </c>
      <c r="J630" s="254"/>
      <c r="K630" s="254"/>
      <c r="L630" s="280"/>
      <c r="M630" s="254"/>
      <c r="N630" s="254"/>
      <c r="O630" s="280"/>
      <c r="P630" s="254"/>
      <c r="Q630" s="200">
        <v>4.4999999999999998E-2</v>
      </c>
    </row>
    <row r="631" spans="1:17" hidden="1" outlineLevel="1" collapsed="1" x14ac:dyDescent="0.25">
      <c r="A631" s="197"/>
      <c r="B631" s="197"/>
      <c r="C631" s="197"/>
      <c r="D631" s="278">
        <v>140315037</v>
      </c>
      <c r="E631" s="254"/>
      <c r="F631" s="254"/>
      <c r="G631" s="254"/>
      <c r="H631" s="254"/>
      <c r="I631" s="279">
        <v>0.14799999999999999</v>
      </c>
      <c r="J631" s="254"/>
      <c r="K631" s="254"/>
      <c r="L631" s="280"/>
      <c r="M631" s="254"/>
      <c r="N631" s="254"/>
      <c r="O631" s="280"/>
      <c r="P631" s="254"/>
      <c r="Q631" s="200">
        <v>0.14799999999999999</v>
      </c>
    </row>
    <row r="632" spans="1:17" hidden="1" outlineLevel="1" collapsed="1" x14ac:dyDescent="0.25">
      <c r="A632" s="197"/>
      <c r="B632" s="197"/>
      <c r="C632" s="197"/>
      <c r="D632" s="278">
        <v>140315038</v>
      </c>
      <c r="E632" s="254"/>
      <c r="F632" s="254"/>
      <c r="G632" s="254"/>
      <c r="H632" s="254"/>
      <c r="I632" s="279">
        <v>0.68</v>
      </c>
      <c r="J632" s="254"/>
      <c r="K632" s="254"/>
      <c r="L632" s="280"/>
      <c r="M632" s="254"/>
      <c r="N632" s="254"/>
      <c r="O632" s="280"/>
      <c r="P632" s="254"/>
      <c r="Q632" s="200">
        <v>0.68</v>
      </c>
    </row>
    <row r="633" spans="1:17" hidden="1" outlineLevel="1" collapsed="1" x14ac:dyDescent="0.25">
      <c r="A633" s="197"/>
      <c r="B633" s="197"/>
      <c r="C633" s="197"/>
      <c r="D633" s="278">
        <v>140315039</v>
      </c>
      <c r="E633" s="254"/>
      <c r="F633" s="254"/>
      <c r="G633" s="254"/>
      <c r="H633" s="254"/>
      <c r="I633" s="279">
        <v>0.14799999999999999</v>
      </c>
      <c r="J633" s="254"/>
      <c r="K633" s="254"/>
      <c r="L633" s="280"/>
      <c r="M633" s="254"/>
      <c r="N633" s="254"/>
      <c r="O633" s="280"/>
      <c r="P633" s="254"/>
      <c r="Q633" s="200">
        <v>0.14799999999999999</v>
      </c>
    </row>
    <row r="634" spans="1:17" hidden="1" outlineLevel="1" collapsed="1" x14ac:dyDescent="0.25">
      <c r="A634" s="197"/>
      <c r="B634" s="197"/>
      <c r="C634" s="197"/>
      <c r="D634" s="278">
        <v>140315040</v>
      </c>
      <c r="E634" s="254"/>
      <c r="F634" s="254"/>
      <c r="G634" s="254"/>
      <c r="H634" s="254"/>
      <c r="I634" s="279">
        <v>4.4999999999999998E-2</v>
      </c>
      <c r="J634" s="254"/>
      <c r="K634" s="254"/>
      <c r="L634" s="280"/>
      <c r="M634" s="254"/>
      <c r="N634" s="254"/>
      <c r="O634" s="280"/>
      <c r="P634" s="254"/>
      <c r="Q634" s="200">
        <v>4.4999999999999998E-2</v>
      </c>
    </row>
    <row r="635" spans="1:17" hidden="1" outlineLevel="1" collapsed="1" x14ac:dyDescent="0.25">
      <c r="A635" s="197"/>
      <c r="B635" s="197"/>
      <c r="C635" s="197"/>
      <c r="D635" s="278">
        <v>140315041</v>
      </c>
      <c r="E635" s="254"/>
      <c r="F635" s="254"/>
      <c r="G635" s="254"/>
      <c r="H635" s="254"/>
      <c r="I635" s="279">
        <v>0.14799999999999999</v>
      </c>
      <c r="J635" s="254"/>
      <c r="K635" s="254"/>
      <c r="L635" s="280"/>
      <c r="M635" s="254"/>
      <c r="N635" s="254"/>
      <c r="O635" s="280"/>
      <c r="P635" s="254"/>
      <c r="Q635" s="200">
        <v>0.14799999999999999</v>
      </c>
    </row>
    <row r="636" spans="1:17" hidden="1" outlineLevel="1" collapsed="1" x14ac:dyDescent="0.25">
      <c r="A636" s="197"/>
      <c r="B636" s="197"/>
      <c r="C636" s="197"/>
      <c r="D636" s="278">
        <v>140315042</v>
      </c>
      <c r="E636" s="254"/>
      <c r="F636" s="254"/>
      <c r="G636" s="254"/>
      <c r="H636" s="254"/>
      <c r="I636" s="279">
        <v>0.14799999999999999</v>
      </c>
      <c r="J636" s="254"/>
      <c r="K636" s="254"/>
      <c r="L636" s="280"/>
      <c r="M636" s="254"/>
      <c r="N636" s="254"/>
      <c r="O636" s="280"/>
      <c r="P636" s="254"/>
      <c r="Q636" s="200">
        <v>0.14799999999999999</v>
      </c>
    </row>
    <row r="637" spans="1:17" hidden="1" outlineLevel="1" collapsed="1" x14ac:dyDescent="0.25">
      <c r="A637" s="197"/>
      <c r="B637" s="197"/>
      <c r="C637" s="197"/>
      <c r="D637" s="278">
        <v>140315043</v>
      </c>
      <c r="E637" s="254"/>
      <c r="F637" s="254"/>
      <c r="G637" s="254"/>
      <c r="H637" s="254"/>
      <c r="I637" s="279">
        <v>0.14799999999999999</v>
      </c>
      <c r="J637" s="254"/>
      <c r="K637" s="254"/>
      <c r="L637" s="280"/>
      <c r="M637" s="254"/>
      <c r="N637" s="254"/>
      <c r="O637" s="280"/>
      <c r="P637" s="254"/>
      <c r="Q637" s="200">
        <v>0.14799999999999999</v>
      </c>
    </row>
    <row r="638" spans="1:17" hidden="1" outlineLevel="1" collapsed="1" x14ac:dyDescent="0.25">
      <c r="A638" s="197"/>
      <c r="B638" s="197"/>
      <c r="C638" s="197"/>
      <c r="D638" s="278">
        <v>140315044</v>
      </c>
      <c r="E638" s="254"/>
      <c r="F638" s="254"/>
      <c r="G638" s="254"/>
      <c r="H638" s="254"/>
      <c r="I638" s="279">
        <v>0.14799999999999999</v>
      </c>
      <c r="J638" s="254"/>
      <c r="K638" s="254"/>
      <c r="L638" s="280"/>
      <c r="M638" s="254"/>
      <c r="N638" s="254"/>
      <c r="O638" s="280"/>
      <c r="P638" s="254"/>
      <c r="Q638" s="200">
        <v>0.14799999999999999</v>
      </c>
    </row>
    <row r="639" spans="1:17" hidden="1" outlineLevel="1" collapsed="1" x14ac:dyDescent="0.25">
      <c r="A639" s="197"/>
      <c r="B639" s="197"/>
      <c r="C639" s="197"/>
      <c r="D639" s="278">
        <v>140315045</v>
      </c>
      <c r="E639" s="254"/>
      <c r="F639" s="254"/>
      <c r="G639" s="254"/>
      <c r="H639" s="254"/>
      <c r="I639" s="279">
        <v>0.14799999999999999</v>
      </c>
      <c r="J639" s="254"/>
      <c r="K639" s="254"/>
      <c r="L639" s="280"/>
      <c r="M639" s="254"/>
      <c r="N639" s="254"/>
      <c r="O639" s="280"/>
      <c r="P639" s="254"/>
      <c r="Q639" s="200">
        <v>0.14799999999999999</v>
      </c>
    </row>
    <row r="640" spans="1:17" hidden="1" outlineLevel="1" collapsed="1" x14ac:dyDescent="0.25">
      <c r="A640" s="197"/>
      <c r="B640" s="197"/>
      <c r="C640" s="197"/>
      <c r="D640" s="278">
        <v>140315046</v>
      </c>
      <c r="E640" s="254"/>
      <c r="F640" s="254"/>
      <c r="G640" s="254"/>
      <c r="H640" s="254"/>
      <c r="I640" s="279">
        <v>4.4999999999999998E-2</v>
      </c>
      <c r="J640" s="254"/>
      <c r="K640" s="254"/>
      <c r="L640" s="280"/>
      <c r="M640" s="254"/>
      <c r="N640" s="254"/>
      <c r="O640" s="280"/>
      <c r="P640" s="254"/>
      <c r="Q640" s="200">
        <v>4.4999999999999998E-2</v>
      </c>
    </row>
    <row r="641" spans="1:17" hidden="1" outlineLevel="1" collapsed="1" x14ac:dyDescent="0.25">
      <c r="A641" s="197"/>
      <c r="B641" s="197"/>
      <c r="C641" s="197"/>
      <c r="D641" s="278">
        <v>140315047</v>
      </c>
      <c r="E641" s="254"/>
      <c r="F641" s="254"/>
      <c r="G641" s="254"/>
      <c r="H641" s="254"/>
      <c r="I641" s="279">
        <v>4.4999999999999998E-2</v>
      </c>
      <c r="J641" s="254"/>
      <c r="K641" s="254"/>
      <c r="L641" s="280"/>
      <c r="M641" s="254"/>
      <c r="N641" s="254"/>
      <c r="O641" s="280"/>
      <c r="P641" s="254"/>
      <c r="Q641" s="200">
        <v>4.4999999999999998E-2</v>
      </c>
    </row>
    <row r="642" spans="1:17" hidden="1" outlineLevel="1" collapsed="1" x14ac:dyDescent="0.25">
      <c r="A642" s="197"/>
      <c r="B642" s="197"/>
      <c r="C642" s="197"/>
      <c r="D642" s="278">
        <v>140315048</v>
      </c>
      <c r="E642" s="254"/>
      <c r="F642" s="254"/>
      <c r="G642" s="254"/>
      <c r="H642" s="254"/>
      <c r="I642" s="279">
        <v>4.4999999999999998E-2</v>
      </c>
      <c r="J642" s="254"/>
      <c r="K642" s="254"/>
      <c r="L642" s="280"/>
      <c r="M642" s="254"/>
      <c r="N642" s="254"/>
      <c r="O642" s="280"/>
      <c r="P642" s="254"/>
      <c r="Q642" s="200">
        <v>4.4999999999999998E-2</v>
      </c>
    </row>
    <row r="643" spans="1:17" hidden="1" outlineLevel="1" collapsed="1" x14ac:dyDescent="0.25">
      <c r="A643" s="197"/>
      <c r="B643" s="197"/>
      <c r="C643" s="197"/>
      <c r="D643" s="278">
        <v>140315049</v>
      </c>
      <c r="E643" s="254"/>
      <c r="F643" s="254"/>
      <c r="G643" s="254"/>
      <c r="H643" s="254"/>
      <c r="I643" s="279">
        <v>0.22950000000000001</v>
      </c>
      <c r="J643" s="254"/>
      <c r="K643" s="254"/>
      <c r="L643" s="280"/>
      <c r="M643" s="254"/>
      <c r="N643" s="254"/>
      <c r="O643" s="280"/>
      <c r="P643" s="254"/>
      <c r="Q643" s="200">
        <v>0.22950000000000001</v>
      </c>
    </row>
    <row r="644" spans="1:17" hidden="1" outlineLevel="1" collapsed="1" x14ac:dyDescent="0.25">
      <c r="A644" s="197"/>
      <c r="B644" s="197"/>
      <c r="C644" s="197"/>
      <c r="D644" s="278">
        <v>140315050</v>
      </c>
      <c r="E644" s="254"/>
      <c r="F644" s="254"/>
      <c r="G644" s="254"/>
      <c r="H644" s="254"/>
      <c r="I644" s="279">
        <v>4.4999999999999998E-2</v>
      </c>
      <c r="J644" s="254"/>
      <c r="K644" s="254"/>
      <c r="L644" s="280"/>
      <c r="M644" s="254"/>
      <c r="N644" s="254"/>
      <c r="O644" s="280"/>
      <c r="P644" s="254"/>
      <c r="Q644" s="200">
        <v>4.4999999999999998E-2</v>
      </c>
    </row>
    <row r="645" spans="1:17" hidden="1" outlineLevel="1" collapsed="1" x14ac:dyDescent="0.25">
      <c r="A645" s="197"/>
      <c r="B645" s="197"/>
      <c r="C645" s="197"/>
      <c r="D645" s="278">
        <v>140315051</v>
      </c>
      <c r="E645" s="254"/>
      <c r="F645" s="254"/>
      <c r="G645" s="254"/>
      <c r="H645" s="254"/>
      <c r="I645" s="279">
        <v>0.14799999999999999</v>
      </c>
      <c r="J645" s="254"/>
      <c r="K645" s="254"/>
      <c r="L645" s="280"/>
      <c r="M645" s="254"/>
      <c r="N645" s="254"/>
      <c r="O645" s="280"/>
      <c r="P645" s="254"/>
      <c r="Q645" s="200">
        <v>0.14799999999999999</v>
      </c>
    </row>
    <row r="646" spans="1:17" hidden="1" outlineLevel="1" collapsed="1" x14ac:dyDescent="0.25">
      <c r="A646" s="197"/>
      <c r="B646" s="197"/>
      <c r="C646" s="197"/>
      <c r="D646" s="278">
        <v>140315052</v>
      </c>
      <c r="E646" s="254"/>
      <c r="F646" s="254"/>
      <c r="G646" s="254"/>
      <c r="H646" s="254"/>
      <c r="I646" s="279">
        <v>0.14799999999999999</v>
      </c>
      <c r="J646" s="254"/>
      <c r="K646" s="254"/>
      <c r="L646" s="280"/>
      <c r="M646" s="254"/>
      <c r="N646" s="254"/>
      <c r="O646" s="280"/>
      <c r="P646" s="254"/>
      <c r="Q646" s="200">
        <v>0.14799999999999999</v>
      </c>
    </row>
    <row r="647" spans="1:17" hidden="1" outlineLevel="1" collapsed="1" x14ac:dyDescent="0.25">
      <c r="A647" s="197"/>
      <c r="B647" s="197"/>
      <c r="C647" s="197"/>
      <c r="D647" s="278">
        <v>140315053</v>
      </c>
      <c r="E647" s="254"/>
      <c r="F647" s="254"/>
      <c r="G647" s="254"/>
      <c r="H647" s="254"/>
      <c r="I647" s="279">
        <v>0.14799999999999999</v>
      </c>
      <c r="J647" s="254"/>
      <c r="K647" s="254"/>
      <c r="L647" s="280"/>
      <c r="M647" s="254"/>
      <c r="N647" s="254"/>
      <c r="O647" s="280"/>
      <c r="P647" s="254"/>
      <c r="Q647" s="200">
        <v>0.14799999999999999</v>
      </c>
    </row>
    <row r="648" spans="1:17" hidden="1" outlineLevel="1" collapsed="1" x14ac:dyDescent="0.25">
      <c r="A648" s="197"/>
      <c r="B648" s="197"/>
      <c r="C648" s="197"/>
      <c r="D648" s="278">
        <v>140315054</v>
      </c>
      <c r="E648" s="254"/>
      <c r="F648" s="254"/>
      <c r="G648" s="254"/>
      <c r="H648" s="254"/>
      <c r="I648" s="279">
        <v>4.4999999999999998E-2</v>
      </c>
      <c r="J648" s="254"/>
      <c r="K648" s="254"/>
      <c r="L648" s="280"/>
      <c r="M648" s="254"/>
      <c r="N648" s="254"/>
      <c r="O648" s="280"/>
      <c r="P648" s="254"/>
      <c r="Q648" s="200">
        <v>4.4999999999999998E-2</v>
      </c>
    </row>
    <row r="649" spans="1:17" hidden="1" outlineLevel="1" collapsed="1" x14ac:dyDescent="0.25">
      <c r="A649" s="197"/>
      <c r="B649" s="197"/>
      <c r="C649" s="197"/>
      <c r="D649" s="278">
        <v>140315055</v>
      </c>
      <c r="E649" s="254"/>
      <c r="F649" s="254"/>
      <c r="G649" s="254"/>
      <c r="H649" s="254"/>
      <c r="I649" s="279">
        <v>0.14799999999999999</v>
      </c>
      <c r="J649" s="254"/>
      <c r="K649" s="254"/>
      <c r="L649" s="280"/>
      <c r="M649" s="254"/>
      <c r="N649" s="254"/>
      <c r="O649" s="280"/>
      <c r="P649" s="254"/>
      <c r="Q649" s="200">
        <v>0.14799999999999999</v>
      </c>
    </row>
    <row r="650" spans="1:17" hidden="1" outlineLevel="1" collapsed="1" x14ac:dyDescent="0.25">
      <c r="A650" s="197"/>
      <c r="B650" s="197"/>
      <c r="C650" s="197"/>
      <c r="D650" s="278">
        <v>140315056</v>
      </c>
      <c r="E650" s="254"/>
      <c r="F650" s="254"/>
      <c r="G650" s="254"/>
      <c r="H650" s="254"/>
      <c r="I650" s="279">
        <v>0.14799999999999999</v>
      </c>
      <c r="J650" s="254"/>
      <c r="K650" s="254"/>
      <c r="L650" s="280"/>
      <c r="M650" s="254"/>
      <c r="N650" s="254"/>
      <c r="O650" s="280"/>
      <c r="P650" s="254"/>
      <c r="Q650" s="200">
        <v>0.14799999999999999</v>
      </c>
    </row>
    <row r="651" spans="1:17" hidden="1" outlineLevel="1" collapsed="1" x14ac:dyDescent="0.25">
      <c r="A651" s="197"/>
      <c r="B651" s="197"/>
      <c r="C651" s="197"/>
      <c r="D651" s="278">
        <v>140315057</v>
      </c>
      <c r="E651" s="254"/>
      <c r="F651" s="254"/>
      <c r="G651" s="254"/>
      <c r="H651" s="254"/>
      <c r="I651" s="279">
        <v>0.14799999999999999</v>
      </c>
      <c r="J651" s="254"/>
      <c r="K651" s="254"/>
      <c r="L651" s="280"/>
      <c r="M651" s="254"/>
      <c r="N651" s="254"/>
      <c r="O651" s="280"/>
      <c r="P651" s="254"/>
      <c r="Q651" s="200">
        <v>0.14799999999999999</v>
      </c>
    </row>
    <row r="652" spans="1:17" hidden="1" outlineLevel="1" collapsed="1" x14ac:dyDescent="0.25">
      <c r="A652" s="197"/>
      <c r="B652" s="197"/>
      <c r="C652" s="197"/>
      <c r="D652" s="278">
        <v>140315058</v>
      </c>
      <c r="E652" s="254"/>
      <c r="F652" s="254"/>
      <c r="G652" s="254"/>
      <c r="H652" s="254"/>
      <c r="I652" s="279">
        <v>0.28050000000000003</v>
      </c>
      <c r="J652" s="254"/>
      <c r="K652" s="254"/>
      <c r="L652" s="280"/>
      <c r="M652" s="254"/>
      <c r="N652" s="254"/>
      <c r="O652" s="280"/>
      <c r="P652" s="254"/>
      <c r="Q652" s="200">
        <v>0.28050000000000003</v>
      </c>
    </row>
    <row r="653" spans="1:17" hidden="1" outlineLevel="1" collapsed="1" x14ac:dyDescent="0.25">
      <c r="A653" s="197"/>
      <c r="B653" s="197"/>
      <c r="C653" s="197"/>
      <c r="D653" s="278">
        <v>140315059</v>
      </c>
      <c r="E653" s="254"/>
      <c r="F653" s="254"/>
      <c r="G653" s="254"/>
      <c r="H653" s="254"/>
      <c r="I653" s="279">
        <v>0.153</v>
      </c>
      <c r="J653" s="254"/>
      <c r="K653" s="254"/>
      <c r="L653" s="280"/>
      <c r="M653" s="254"/>
      <c r="N653" s="254"/>
      <c r="O653" s="280"/>
      <c r="P653" s="254"/>
      <c r="Q653" s="200">
        <v>0.153</v>
      </c>
    </row>
    <row r="654" spans="1:17" hidden="1" outlineLevel="1" collapsed="1" x14ac:dyDescent="0.25">
      <c r="A654" s="197"/>
      <c r="B654" s="197"/>
      <c r="C654" s="197"/>
      <c r="D654" s="278">
        <v>140315060</v>
      </c>
      <c r="E654" s="254"/>
      <c r="F654" s="254"/>
      <c r="G654" s="254"/>
      <c r="H654" s="254"/>
      <c r="I654" s="279">
        <v>0.14799999999999999</v>
      </c>
      <c r="J654" s="254"/>
      <c r="K654" s="254"/>
      <c r="L654" s="280"/>
      <c r="M654" s="254"/>
      <c r="N654" s="254"/>
      <c r="O654" s="280"/>
      <c r="P654" s="254"/>
      <c r="Q654" s="200">
        <v>0.14799999999999999</v>
      </c>
    </row>
    <row r="655" spans="1:17" hidden="1" outlineLevel="1" collapsed="1" x14ac:dyDescent="0.25">
      <c r="A655" s="197"/>
      <c r="B655" s="197"/>
      <c r="C655" s="197"/>
      <c r="D655" s="278">
        <v>140315061</v>
      </c>
      <c r="E655" s="254"/>
      <c r="F655" s="254"/>
      <c r="G655" s="254"/>
      <c r="H655" s="254"/>
      <c r="I655" s="279">
        <v>4.4999999999999998E-2</v>
      </c>
      <c r="J655" s="254"/>
      <c r="K655" s="254"/>
      <c r="L655" s="280"/>
      <c r="M655" s="254"/>
      <c r="N655" s="254"/>
      <c r="O655" s="280"/>
      <c r="P655" s="254"/>
      <c r="Q655" s="200">
        <v>4.4999999999999998E-2</v>
      </c>
    </row>
    <row r="656" spans="1:17" hidden="1" outlineLevel="1" collapsed="1" x14ac:dyDescent="0.25">
      <c r="A656" s="197"/>
      <c r="B656" s="197"/>
      <c r="C656" s="197"/>
      <c r="D656" s="278">
        <v>140315062</v>
      </c>
      <c r="E656" s="254"/>
      <c r="F656" s="254"/>
      <c r="G656" s="254"/>
      <c r="H656" s="254"/>
      <c r="I656" s="279">
        <v>4.4999999999999998E-2</v>
      </c>
      <c r="J656" s="254"/>
      <c r="K656" s="254"/>
      <c r="L656" s="280"/>
      <c r="M656" s="254"/>
      <c r="N656" s="254"/>
      <c r="O656" s="280"/>
      <c r="P656" s="254"/>
      <c r="Q656" s="200">
        <v>4.4999999999999998E-2</v>
      </c>
    </row>
    <row r="657" spans="1:17" hidden="1" outlineLevel="1" collapsed="1" x14ac:dyDescent="0.25">
      <c r="A657" s="197"/>
      <c r="B657" s="197"/>
      <c r="C657" s="197"/>
      <c r="D657" s="278">
        <v>140315063</v>
      </c>
      <c r="E657" s="254"/>
      <c r="F657" s="254"/>
      <c r="G657" s="254"/>
      <c r="H657" s="254"/>
      <c r="I657" s="279">
        <v>0.14799999999999999</v>
      </c>
      <c r="J657" s="254"/>
      <c r="K657" s="254"/>
      <c r="L657" s="280"/>
      <c r="M657" s="254"/>
      <c r="N657" s="254"/>
      <c r="O657" s="280"/>
      <c r="P657" s="254"/>
      <c r="Q657" s="200">
        <v>0.14799999999999999</v>
      </c>
    </row>
    <row r="658" spans="1:17" hidden="1" outlineLevel="1" collapsed="1" x14ac:dyDescent="0.25">
      <c r="A658" s="197"/>
      <c r="B658" s="197"/>
      <c r="C658" s="197"/>
      <c r="D658" s="278">
        <v>140315064</v>
      </c>
      <c r="E658" s="254"/>
      <c r="F658" s="254"/>
      <c r="G658" s="254"/>
      <c r="H658" s="254"/>
      <c r="I658" s="279">
        <v>0.20399999999999999</v>
      </c>
      <c r="J658" s="254"/>
      <c r="K658" s="254"/>
      <c r="L658" s="280"/>
      <c r="M658" s="254"/>
      <c r="N658" s="254"/>
      <c r="O658" s="280"/>
      <c r="P658" s="254"/>
      <c r="Q658" s="200">
        <v>0.20399999999999999</v>
      </c>
    </row>
    <row r="659" spans="1:17" hidden="1" outlineLevel="1" collapsed="1" x14ac:dyDescent="0.25">
      <c r="A659" s="197"/>
      <c r="B659" s="197"/>
      <c r="C659" s="197"/>
      <c r="D659" s="278">
        <v>140315065</v>
      </c>
      <c r="E659" s="254"/>
      <c r="F659" s="254"/>
      <c r="G659" s="254"/>
      <c r="H659" s="254"/>
      <c r="I659" s="279">
        <v>0.14799999999999999</v>
      </c>
      <c r="J659" s="254"/>
      <c r="K659" s="254"/>
      <c r="L659" s="280"/>
      <c r="M659" s="254"/>
      <c r="N659" s="254"/>
      <c r="O659" s="280"/>
      <c r="P659" s="254"/>
      <c r="Q659" s="200">
        <v>0.14799999999999999</v>
      </c>
    </row>
    <row r="660" spans="1:17" hidden="1" outlineLevel="1" collapsed="1" x14ac:dyDescent="0.25">
      <c r="A660" s="197"/>
      <c r="B660" s="197"/>
      <c r="C660" s="197"/>
      <c r="D660" s="278">
        <v>140315066</v>
      </c>
      <c r="E660" s="254"/>
      <c r="F660" s="254"/>
      <c r="G660" s="254"/>
      <c r="H660" s="254"/>
      <c r="I660" s="279">
        <v>0.14799999999999999</v>
      </c>
      <c r="J660" s="254"/>
      <c r="K660" s="254"/>
      <c r="L660" s="280"/>
      <c r="M660" s="254"/>
      <c r="N660" s="254"/>
      <c r="O660" s="280"/>
      <c r="P660" s="254"/>
      <c r="Q660" s="200">
        <v>0.14799999999999999</v>
      </c>
    </row>
    <row r="661" spans="1:17" hidden="1" outlineLevel="1" collapsed="1" x14ac:dyDescent="0.25">
      <c r="A661" s="197"/>
      <c r="B661" s="197"/>
      <c r="C661" s="197"/>
      <c r="D661" s="278">
        <v>140315067</v>
      </c>
      <c r="E661" s="254"/>
      <c r="F661" s="254"/>
      <c r="G661" s="254"/>
      <c r="H661" s="254"/>
      <c r="I661" s="279">
        <v>0.14799999999999999</v>
      </c>
      <c r="J661" s="254"/>
      <c r="K661" s="254"/>
      <c r="L661" s="280"/>
      <c r="M661" s="254"/>
      <c r="N661" s="254"/>
      <c r="O661" s="280"/>
      <c r="P661" s="254"/>
      <c r="Q661" s="200">
        <v>0.14799999999999999</v>
      </c>
    </row>
    <row r="662" spans="1:17" hidden="1" outlineLevel="1" collapsed="1" x14ac:dyDescent="0.25">
      <c r="A662" s="197"/>
      <c r="B662" s="197"/>
      <c r="C662" s="197"/>
      <c r="D662" s="278">
        <v>140315068</v>
      </c>
      <c r="E662" s="254"/>
      <c r="F662" s="254"/>
      <c r="G662" s="254"/>
      <c r="H662" s="254"/>
      <c r="I662" s="279">
        <v>0.20399999999999999</v>
      </c>
      <c r="J662" s="254"/>
      <c r="K662" s="254"/>
      <c r="L662" s="280"/>
      <c r="M662" s="254"/>
      <c r="N662" s="254"/>
      <c r="O662" s="280"/>
      <c r="P662" s="254"/>
      <c r="Q662" s="200">
        <v>0.20399999999999999</v>
      </c>
    </row>
    <row r="663" spans="1:17" hidden="1" outlineLevel="1" collapsed="1" x14ac:dyDescent="0.25">
      <c r="A663" s="197"/>
      <c r="B663" s="197"/>
      <c r="C663" s="197"/>
      <c r="D663" s="278">
        <v>140315069</v>
      </c>
      <c r="E663" s="254"/>
      <c r="F663" s="254"/>
      <c r="G663" s="254"/>
      <c r="H663" s="254"/>
      <c r="I663" s="279">
        <v>0.374</v>
      </c>
      <c r="J663" s="254"/>
      <c r="K663" s="254"/>
      <c r="L663" s="280"/>
      <c r="M663" s="254"/>
      <c r="N663" s="254"/>
      <c r="O663" s="280"/>
      <c r="P663" s="254"/>
      <c r="Q663" s="200">
        <v>0.374</v>
      </c>
    </row>
    <row r="664" spans="1:17" hidden="1" outlineLevel="1" collapsed="1" x14ac:dyDescent="0.25">
      <c r="A664" s="197"/>
      <c r="B664" s="197"/>
      <c r="C664" s="197"/>
      <c r="D664" s="278">
        <v>140315070</v>
      </c>
      <c r="E664" s="254"/>
      <c r="F664" s="254"/>
      <c r="G664" s="254"/>
      <c r="H664" s="254"/>
      <c r="I664" s="279">
        <v>4.4999999999999998E-2</v>
      </c>
      <c r="J664" s="254"/>
      <c r="K664" s="254"/>
      <c r="L664" s="280"/>
      <c r="M664" s="254"/>
      <c r="N664" s="254"/>
      <c r="O664" s="280"/>
      <c r="P664" s="254"/>
      <c r="Q664" s="200">
        <v>4.4999999999999998E-2</v>
      </c>
    </row>
    <row r="665" spans="1:17" hidden="1" outlineLevel="1" collapsed="1" x14ac:dyDescent="0.25">
      <c r="A665" s="197"/>
      <c r="B665" s="197"/>
      <c r="C665" s="197"/>
      <c r="D665" s="278">
        <v>140315071</v>
      </c>
      <c r="E665" s="254"/>
      <c r="F665" s="254"/>
      <c r="G665" s="254"/>
      <c r="H665" s="254"/>
      <c r="I665" s="279">
        <v>0.14799999999999999</v>
      </c>
      <c r="J665" s="254"/>
      <c r="K665" s="254"/>
      <c r="L665" s="280"/>
      <c r="M665" s="254"/>
      <c r="N665" s="254"/>
      <c r="O665" s="280"/>
      <c r="P665" s="254"/>
      <c r="Q665" s="200">
        <v>0.14799999999999999</v>
      </c>
    </row>
    <row r="666" spans="1:17" hidden="1" outlineLevel="1" collapsed="1" x14ac:dyDescent="0.25">
      <c r="A666" s="197"/>
      <c r="B666" s="197"/>
      <c r="C666" s="197"/>
      <c r="D666" s="278">
        <v>140315072</v>
      </c>
      <c r="E666" s="254"/>
      <c r="F666" s="254"/>
      <c r="G666" s="254"/>
      <c r="H666" s="254"/>
      <c r="I666" s="279">
        <v>0.14799999999999999</v>
      </c>
      <c r="J666" s="254"/>
      <c r="K666" s="254"/>
      <c r="L666" s="280"/>
      <c r="M666" s="254"/>
      <c r="N666" s="254"/>
      <c r="O666" s="280"/>
      <c r="P666" s="254"/>
      <c r="Q666" s="200">
        <v>0.14799999999999999</v>
      </c>
    </row>
    <row r="667" spans="1:17" hidden="1" outlineLevel="1" collapsed="1" x14ac:dyDescent="0.25">
      <c r="A667" s="197"/>
      <c r="B667" s="197"/>
      <c r="C667" s="197"/>
      <c r="D667" s="278">
        <v>140315073</v>
      </c>
      <c r="E667" s="254"/>
      <c r="F667" s="254"/>
      <c r="G667" s="254"/>
      <c r="H667" s="254"/>
      <c r="I667" s="279">
        <v>0.14799999999999999</v>
      </c>
      <c r="J667" s="254"/>
      <c r="K667" s="254"/>
      <c r="L667" s="280"/>
      <c r="M667" s="254"/>
      <c r="N667" s="254"/>
      <c r="O667" s="280"/>
      <c r="P667" s="254"/>
      <c r="Q667" s="200">
        <v>0.14799999999999999</v>
      </c>
    </row>
    <row r="668" spans="1:17" hidden="1" outlineLevel="1" collapsed="1" x14ac:dyDescent="0.25">
      <c r="A668" s="197"/>
      <c r="B668" s="197"/>
      <c r="C668" s="197"/>
      <c r="D668" s="278">
        <v>140315074</v>
      </c>
      <c r="E668" s="254"/>
      <c r="F668" s="254"/>
      <c r="G668" s="254"/>
      <c r="H668" s="254"/>
      <c r="I668" s="279">
        <v>4.4999999999999998E-2</v>
      </c>
      <c r="J668" s="254"/>
      <c r="K668" s="254"/>
      <c r="L668" s="280"/>
      <c r="M668" s="254"/>
      <c r="N668" s="254"/>
      <c r="O668" s="280"/>
      <c r="P668" s="254"/>
      <c r="Q668" s="200">
        <v>4.4999999999999998E-2</v>
      </c>
    </row>
    <row r="669" spans="1:17" hidden="1" outlineLevel="1" collapsed="1" x14ac:dyDescent="0.25">
      <c r="A669" s="197"/>
      <c r="B669" s="197"/>
      <c r="C669" s="197"/>
      <c r="D669" s="278">
        <v>140315075</v>
      </c>
      <c r="E669" s="254"/>
      <c r="F669" s="254"/>
      <c r="G669" s="254"/>
      <c r="H669" s="254"/>
      <c r="I669" s="279">
        <v>0.14799999999999999</v>
      </c>
      <c r="J669" s="254"/>
      <c r="K669" s="254"/>
      <c r="L669" s="280"/>
      <c r="M669" s="254"/>
      <c r="N669" s="254"/>
      <c r="O669" s="280"/>
      <c r="P669" s="254"/>
      <c r="Q669" s="200">
        <v>0.14799999999999999</v>
      </c>
    </row>
    <row r="670" spans="1:17" hidden="1" outlineLevel="1" collapsed="1" x14ac:dyDescent="0.25">
      <c r="A670" s="197"/>
      <c r="B670" s="197"/>
      <c r="C670" s="197"/>
      <c r="D670" s="278">
        <v>140315076</v>
      </c>
      <c r="E670" s="254"/>
      <c r="F670" s="254"/>
      <c r="G670" s="254"/>
      <c r="H670" s="254"/>
      <c r="I670" s="279">
        <v>4.4999999999999998E-2</v>
      </c>
      <c r="J670" s="254"/>
      <c r="K670" s="254"/>
      <c r="L670" s="280"/>
      <c r="M670" s="254"/>
      <c r="N670" s="254"/>
      <c r="O670" s="280"/>
      <c r="P670" s="254"/>
      <c r="Q670" s="200">
        <v>4.4999999999999998E-2</v>
      </c>
    </row>
    <row r="671" spans="1:17" hidden="1" outlineLevel="1" collapsed="1" x14ac:dyDescent="0.25">
      <c r="A671" s="197"/>
      <c r="B671" s="197"/>
      <c r="C671" s="197"/>
      <c r="D671" s="278">
        <v>140315077</v>
      </c>
      <c r="E671" s="254"/>
      <c r="F671" s="254"/>
      <c r="G671" s="254"/>
      <c r="H671" s="254"/>
      <c r="I671" s="279">
        <v>0.17849999999999999</v>
      </c>
      <c r="J671" s="254"/>
      <c r="K671" s="254"/>
      <c r="L671" s="280"/>
      <c r="M671" s="254"/>
      <c r="N671" s="254"/>
      <c r="O671" s="280"/>
      <c r="P671" s="254"/>
      <c r="Q671" s="200">
        <v>0.17849999999999999</v>
      </c>
    </row>
    <row r="672" spans="1:17" hidden="1" outlineLevel="1" collapsed="1" x14ac:dyDescent="0.25">
      <c r="A672" s="197"/>
      <c r="B672" s="197"/>
      <c r="C672" s="197"/>
      <c r="D672" s="278">
        <v>140315078</v>
      </c>
      <c r="E672" s="254"/>
      <c r="F672" s="254"/>
      <c r="G672" s="254"/>
      <c r="H672" s="254"/>
      <c r="I672" s="279">
        <v>0.14799999999999999</v>
      </c>
      <c r="J672" s="254"/>
      <c r="K672" s="254"/>
      <c r="L672" s="280"/>
      <c r="M672" s="254"/>
      <c r="N672" s="254"/>
      <c r="O672" s="280"/>
      <c r="P672" s="254"/>
      <c r="Q672" s="200">
        <v>0.14799999999999999</v>
      </c>
    </row>
    <row r="673" spans="1:17" hidden="1" outlineLevel="1" collapsed="1" x14ac:dyDescent="0.25">
      <c r="A673" s="197"/>
      <c r="B673" s="197"/>
      <c r="C673" s="197"/>
      <c r="D673" s="278">
        <v>140315079</v>
      </c>
      <c r="E673" s="254"/>
      <c r="F673" s="254"/>
      <c r="G673" s="254"/>
      <c r="H673" s="254"/>
      <c r="I673" s="279">
        <v>0.14799999999999999</v>
      </c>
      <c r="J673" s="254"/>
      <c r="K673" s="254"/>
      <c r="L673" s="280"/>
      <c r="M673" s="254"/>
      <c r="N673" s="254"/>
      <c r="O673" s="280"/>
      <c r="P673" s="254"/>
      <c r="Q673" s="200">
        <v>0.14799999999999999</v>
      </c>
    </row>
    <row r="674" spans="1:17" hidden="1" outlineLevel="1" collapsed="1" x14ac:dyDescent="0.25">
      <c r="A674" s="197"/>
      <c r="B674" s="197"/>
      <c r="C674" s="197"/>
      <c r="D674" s="278">
        <v>140315080</v>
      </c>
      <c r="E674" s="254"/>
      <c r="F674" s="254"/>
      <c r="G674" s="254"/>
      <c r="H674" s="254"/>
      <c r="I674" s="279">
        <v>0.14799999999999999</v>
      </c>
      <c r="J674" s="254"/>
      <c r="K674" s="254"/>
      <c r="L674" s="280"/>
      <c r="M674" s="254"/>
      <c r="N674" s="254"/>
      <c r="O674" s="280"/>
      <c r="P674" s="254"/>
      <c r="Q674" s="200">
        <v>0.14799999999999999</v>
      </c>
    </row>
    <row r="675" spans="1:17" hidden="1" outlineLevel="1" collapsed="1" x14ac:dyDescent="0.25">
      <c r="A675" s="197"/>
      <c r="B675" s="197"/>
      <c r="C675" s="197"/>
      <c r="D675" s="278">
        <v>140315081</v>
      </c>
      <c r="E675" s="254"/>
      <c r="F675" s="254"/>
      <c r="G675" s="254"/>
      <c r="H675" s="254"/>
      <c r="I675" s="279">
        <v>0.14799999999999999</v>
      </c>
      <c r="J675" s="254"/>
      <c r="K675" s="254"/>
      <c r="L675" s="280"/>
      <c r="M675" s="254"/>
      <c r="N675" s="254"/>
      <c r="O675" s="280"/>
      <c r="P675" s="254"/>
      <c r="Q675" s="200">
        <v>0.14799999999999999</v>
      </c>
    </row>
    <row r="676" spans="1:17" hidden="1" outlineLevel="1" collapsed="1" x14ac:dyDescent="0.25">
      <c r="A676" s="197"/>
      <c r="B676" s="197"/>
      <c r="C676" s="197"/>
      <c r="D676" s="278">
        <v>140315082</v>
      </c>
      <c r="E676" s="254"/>
      <c r="F676" s="254"/>
      <c r="G676" s="254"/>
      <c r="H676" s="254"/>
      <c r="I676" s="279">
        <v>4.4999999999999998E-2</v>
      </c>
      <c r="J676" s="254"/>
      <c r="K676" s="254"/>
      <c r="L676" s="280"/>
      <c r="M676" s="254"/>
      <c r="N676" s="254"/>
      <c r="O676" s="280"/>
      <c r="P676" s="254"/>
      <c r="Q676" s="200">
        <v>4.4999999999999998E-2</v>
      </c>
    </row>
    <row r="677" spans="1:17" hidden="1" outlineLevel="1" collapsed="1" x14ac:dyDescent="0.25">
      <c r="A677" s="197"/>
      <c r="B677" s="197"/>
      <c r="C677" s="197"/>
      <c r="D677" s="278">
        <v>140315083</v>
      </c>
      <c r="E677" s="254"/>
      <c r="F677" s="254"/>
      <c r="G677" s="254"/>
      <c r="H677" s="254"/>
      <c r="I677" s="279">
        <v>4.4999999999999998E-2</v>
      </c>
      <c r="J677" s="254"/>
      <c r="K677" s="254"/>
      <c r="L677" s="280"/>
      <c r="M677" s="254"/>
      <c r="N677" s="254"/>
      <c r="O677" s="280"/>
      <c r="P677" s="254"/>
      <c r="Q677" s="200">
        <v>4.4999999999999998E-2</v>
      </c>
    </row>
    <row r="678" spans="1:17" hidden="1" outlineLevel="1" collapsed="1" x14ac:dyDescent="0.25">
      <c r="A678" s="197"/>
      <c r="B678" s="197"/>
      <c r="C678" s="197"/>
      <c r="D678" s="278">
        <v>140315085</v>
      </c>
      <c r="E678" s="254"/>
      <c r="F678" s="254"/>
      <c r="G678" s="254"/>
      <c r="H678" s="254"/>
      <c r="I678" s="279">
        <v>0.14799999999999999</v>
      </c>
      <c r="J678" s="254"/>
      <c r="K678" s="254"/>
      <c r="L678" s="280"/>
      <c r="M678" s="254"/>
      <c r="N678" s="254"/>
      <c r="O678" s="280"/>
      <c r="P678" s="254"/>
      <c r="Q678" s="200">
        <v>0.14799999999999999</v>
      </c>
    </row>
    <row r="679" spans="1:17" hidden="1" outlineLevel="1" collapsed="1" x14ac:dyDescent="0.25">
      <c r="A679" s="197"/>
      <c r="B679" s="197"/>
      <c r="C679" s="197"/>
      <c r="D679" s="278">
        <v>140315086</v>
      </c>
      <c r="E679" s="254"/>
      <c r="F679" s="254"/>
      <c r="G679" s="254"/>
      <c r="H679" s="254"/>
      <c r="I679" s="279">
        <v>0.14799999999999999</v>
      </c>
      <c r="J679" s="254"/>
      <c r="K679" s="254"/>
      <c r="L679" s="280"/>
      <c r="M679" s="254"/>
      <c r="N679" s="254"/>
      <c r="O679" s="280"/>
      <c r="P679" s="254"/>
      <c r="Q679" s="200">
        <v>0.14799999999999999</v>
      </c>
    </row>
    <row r="680" spans="1:17" hidden="1" outlineLevel="1" collapsed="1" x14ac:dyDescent="0.25">
      <c r="A680" s="197"/>
      <c r="B680" s="197"/>
      <c r="C680" s="197"/>
      <c r="D680" s="278">
        <v>140315087</v>
      </c>
      <c r="E680" s="254"/>
      <c r="F680" s="254"/>
      <c r="G680" s="254"/>
      <c r="H680" s="254"/>
      <c r="I680" s="279">
        <v>0.14799999999999999</v>
      </c>
      <c r="J680" s="254"/>
      <c r="K680" s="254"/>
      <c r="L680" s="280"/>
      <c r="M680" s="254"/>
      <c r="N680" s="254"/>
      <c r="O680" s="280"/>
      <c r="P680" s="254"/>
      <c r="Q680" s="200">
        <v>0.14799999999999999</v>
      </c>
    </row>
    <row r="681" spans="1:17" hidden="1" outlineLevel="1" collapsed="1" x14ac:dyDescent="0.25">
      <c r="A681" s="197"/>
      <c r="B681" s="197"/>
      <c r="C681" s="197"/>
      <c r="D681" s="278">
        <v>140315088</v>
      </c>
      <c r="E681" s="254"/>
      <c r="F681" s="254"/>
      <c r="G681" s="254"/>
      <c r="H681" s="254"/>
      <c r="I681" s="279">
        <v>0.14799999999999999</v>
      </c>
      <c r="J681" s="254"/>
      <c r="K681" s="254"/>
      <c r="L681" s="280"/>
      <c r="M681" s="254"/>
      <c r="N681" s="254"/>
      <c r="O681" s="280"/>
      <c r="P681" s="254"/>
      <c r="Q681" s="200">
        <v>0.14799999999999999</v>
      </c>
    </row>
    <row r="682" spans="1:17" hidden="1" outlineLevel="1" collapsed="1" x14ac:dyDescent="0.25">
      <c r="A682" s="197"/>
      <c r="B682" s="197"/>
      <c r="C682" s="197"/>
      <c r="D682" s="278">
        <v>140315089</v>
      </c>
      <c r="E682" s="254"/>
      <c r="F682" s="254"/>
      <c r="G682" s="254"/>
      <c r="H682" s="254"/>
      <c r="I682" s="279">
        <v>0.26350000000000001</v>
      </c>
      <c r="J682" s="254"/>
      <c r="K682" s="254"/>
      <c r="L682" s="280"/>
      <c r="M682" s="254"/>
      <c r="N682" s="254"/>
      <c r="O682" s="280"/>
      <c r="P682" s="254"/>
      <c r="Q682" s="200">
        <v>0.26350000000000001</v>
      </c>
    </row>
    <row r="683" spans="1:17" hidden="1" outlineLevel="1" collapsed="1" x14ac:dyDescent="0.25">
      <c r="A683" s="197"/>
      <c r="B683" s="197"/>
      <c r="C683" s="197"/>
      <c r="D683" s="278">
        <v>140315288</v>
      </c>
      <c r="E683" s="254"/>
      <c r="F683" s="254"/>
      <c r="G683" s="254"/>
      <c r="H683" s="254"/>
      <c r="I683" s="279">
        <v>0.68</v>
      </c>
      <c r="J683" s="254"/>
      <c r="K683" s="254"/>
      <c r="L683" s="280"/>
      <c r="M683" s="254"/>
      <c r="N683" s="254"/>
      <c r="O683" s="280"/>
      <c r="P683" s="254"/>
      <c r="Q683" s="200">
        <v>0.68</v>
      </c>
    </row>
    <row r="684" spans="1:17" hidden="1" outlineLevel="1" collapsed="1" x14ac:dyDescent="0.25">
      <c r="A684" s="197"/>
      <c r="B684" s="197"/>
      <c r="C684" s="197"/>
      <c r="D684" s="278">
        <v>140315289</v>
      </c>
      <c r="E684" s="254"/>
      <c r="F684" s="254"/>
      <c r="G684" s="254"/>
      <c r="H684" s="254"/>
      <c r="I684" s="279">
        <v>4.4999999999999998E-2</v>
      </c>
      <c r="J684" s="254"/>
      <c r="K684" s="254"/>
      <c r="L684" s="280"/>
      <c r="M684" s="254"/>
      <c r="N684" s="254"/>
      <c r="O684" s="280"/>
      <c r="P684" s="254"/>
      <c r="Q684" s="200">
        <v>4.4999999999999998E-2</v>
      </c>
    </row>
    <row r="685" spans="1:17" hidden="1" outlineLevel="1" collapsed="1" x14ac:dyDescent="0.25">
      <c r="A685" s="197"/>
      <c r="B685" s="197"/>
      <c r="C685" s="197"/>
      <c r="D685" s="278">
        <v>140315290</v>
      </c>
      <c r="E685" s="254"/>
      <c r="F685" s="254"/>
      <c r="G685" s="254"/>
      <c r="H685" s="254"/>
      <c r="I685" s="279">
        <v>0.30599999999999999</v>
      </c>
      <c r="J685" s="254"/>
      <c r="K685" s="254"/>
      <c r="L685" s="280"/>
      <c r="M685" s="254"/>
      <c r="N685" s="254"/>
      <c r="O685" s="280"/>
      <c r="P685" s="254"/>
      <c r="Q685" s="200">
        <v>0.30599999999999999</v>
      </c>
    </row>
    <row r="686" spans="1:17" hidden="1" outlineLevel="1" collapsed="1" x14ac:dyDescent="0.25">
      <c r="A686" s="197"/>
      <c r="B686" s="197"/>
      <c r="C686" s="197"/>
      <c r="D686" s="278">
        <v>140315291</v>
      </c>
      <c r="E686" s="254"/>
      <c r="F686" s="254"/>
      <c r="G686" s="254"/>
      <c r="H686" s="254"/>
      <c r="I686" s="279">
        <v>0.14799999999999999</v>
      </c>
      <c r="J686" s="254"/>
      <c r="K686" s="254"/>
      <c r="L686" s="280"/>
      <c r="M686" s="254"/>
      <c r="N686" s="254"/>
      <c r="O686" s="280"/>
      <c r="P686" s="254"/>
      <c r="Q686" s="200">
        <v>0.14799999999999999</v>
      </c>
    </row>
    <row r="687" spans="1:17" hidden="1" outlineLevel="1" collapsed="1" x14ac:dyDescent="0.25">
      <c r="A687" s="197"/>
      <c r="B687" s="197"/>
      <c r="C687" s="197"/>
      <c r="D687" s="278">
        <v>140315292</v>
      </c>
      <c r="E687" s="254"/>
      <c r="F687" s="254"/>
      <c r="G687" s="254"/>
      <c r="H687" s="254"/>
      <c r="I687" s="279">
        <v>0.30599999999999999</v>
      </c>
      <c r="J687" s="254"/>
      <c r="K687" s="254"/>
      <c r="L687" s="280"/>
      <c r="M687" s="254"/>
      <c r="N687" s="254"/>
      <c r="O687" s="280"/>
      <c r="P687" s="254"/>
      <c r="Q687" s="200">
        <v>0.30599999999999999</v>
      </c>
    </row>
    <row r="688" spans="1:17" hidden="1" outlineLevel="1" collapsed="1" x14ac:dyDescent="0.25">
      <c r="A688" s="197"/>
      <c r="B688" s="197"/>
      <c r="C688" s="197"/>
      <c r="D688" s="278">
        <v>140315293</v>
      </c>
      <c r="E688" s="254"/>
      <c r="F688" s="254"/>
      <c r="G688" s="254"/>
      <c r="H688" s="254"/>
      <c r="I688" s="279">
        <v>0.14799999999999999</v>
      </c>
      <c r="J688" s="254"/>
      <c r="K688" s="254"/>
      <c r="L688" s="280"/>
      <c r="M688" s="254"/>
      <c r="N688" s="254"/>
      <c r="O688" s="280"/>
      <c r="P688" s="254"/>
      <c r="Q688" s="200">
        <v>0.14799999999999999</v>
      </c>
    </row>
    <row r="689" spans="1:17" hidden="1" outlineLevel="1" collapsed="1" x14ac:dyDescent="0.25">
      <c r="A689" s="197"/>
      <c r="B689" s="197"/>
      <c r="C689" s="197"/>
      <c r="D689" s="278">
        <v>140315294</v>
      </c>
      <c r="E689" s="254"/>
      <c r="F689" s="254"/>
      <c r="G689" s="254"/>
      <c r="H689" s="254"/>
      <c r="I689" s="279">
        <v>4.4999999999999998E-2</v>
      </c>
      <c r="J689" s="254"/>
      <c r="K689" s="254"/>
      <c r="L689" s="280"/>
      <c r="M689" s="254"/>
      <c r="N689" s="254"/>
      <c r="O689" s="280"/>
      <c r="P689" s="254"/>
      <c r="Q689" s="200">
        <v>4.4999999999999998E-2</v>
      </c>
    </row>
    <row r="690" spans="1:17" hidden="1" outlineLevel="1" collapsed="1" x14ac:dyDescent="0.25">
      <c r="A690" s="197"/>
      <c r="B690" s="197"/>
      <c r="C690" s="197"/>
      <c r="D690" s="278">
        <v>140315295</v>
      </c>
      <c r="E690" s="254"/>
      <c r="F690" s="254"/>
      <c r="G690" s="254"/>
      <c r="H690" s="254"/>
      <c r="I690" s="279">
        <v>0.153</v>
      </c>
      <c r="J690" s="254"/>
      <c r="K690" s="254"/>
      <c r="L690" s="280"/>
      <c r="M690" s="254"/>
      <c r="N690" s="254"/>
      <c r="O690" s="280"/>
      <c r="P690" s="254"/>
      <c r="Q690" s="200">
        <v>0.153</v>
      </c>
    </row>
    <row r="691" spans="1:17" hidden="1" outlineLevel="1" collapsed="1" x14ac:dyDescent="0.25">
      <c r="A691" s="197"/>
      <c r="B691" s="197"/>
      <c r="C691" s="197"/>
      <c r="D691" s="278">
        <v>140314789</v>
      </c>
      <c r="E691" s="254"/>
      <c r="F691" s="254"/>
      <c r="G691" s="254"/>
      <c r="H691" s="254"/>
      <c r="I691" s="279">
        <v>0.33150000000000002</v>
      </c>
      <c r="J691" s="254"/>
      <c r="K691" s="254"/>
      <c r="L691" s="280"/>
      <c r="M691" s="254"/>
      <c r="N691" s="254"/>
      <c r="O691" s="280"/>
      <c r="P691" s="254"/>
      <c r="Q691" s="200">
        <v>0.33150000000000002</v>
      </c>
    </row>
    <row r="692" spans="1:17" hidden="1" outlineLevel="1" collapsed="1" x14ac:dyDescent="0.25">
      <c r="A692" s="197"/>
      <c r="B692" s="197"/>
      <c r="C692" s="197"/>
      <c r="D692" s="278">
        <v>140314790</v>
      </c>
      <c r="E692" s="254"/>
      <c r="F692" s="254"/>
      <c r="G692" s="254"/>
      <c r="H692" s="254"/>
      <c r="I692" s="279">
        <v>4.4999999999999998E-2</v>
      </c>
      <c r="J692" s="254"/>
      <c r="K692" s="254"/>
      <c r="L692" s="280"/>
      <c r="M692" s="254"/>
      <c r="N692" s="254"/>
      <c r="O692" s="280"/>
      <c r="P692" s="254"/>
      <c r="Q692" s="200">
        <v>4.4999999999999998E-2</v>
      </c>
    </row>
    <row r="693" spans="1:17" hidden="1" outlineLevel="1" collapsed="1" x14ac:dyDescent="0.25">
      <c r="A693" s="197"/>
      <c r="B693" s="197"/>
      <c r="C693" s="197"/>
      <c r="D693" s="278">
        <v>140314791</v>
      </c>
      <c r="E693" s="254"/>
      <c r="F693" s="254"/>
      <c r="G693" s="254"/>
      <c r="H693" s="254"/>
      <c r="I693" s="279">
        <v>0.14799999999999999</v>
      </c>
      <c r="J693" s="254"/>
      <c r="K693" s="254"/>
      <c r="L693" s="280"/>
      <c r="M693" s="254"/>
      <c r="N693" s="254"/>
      <c r="O693" s="280"/>
      <c r="P693" s="254"/>
      <c r="Q693" s="200">
        <v>0.14799999999999999</v>
      </c>
    </row>
    <row r="694" spans="1:17" hidden="1" outlineLevel="1" collapsed="1" x14ac:dyDescent="0.25">
      <c r="A694" s="197"/>
      <c r="B694" s="197"/>
      <c r="C694" s="197"/>
      <c r="D694" s="278">
        <v>140314792</v>
      </c>
      <c r="E694" s="254"/>
      <c r="F694" s="254"/>
      <c r="G694" s="254"/>
      <c r="H694" s="254"/>
      <c r="I694" s="279">
        <v>0.14799999999999999</v>
      </c>
      <c r="J694" s="254"/>
      <c r="K694" s="254"/>
      <c r="L694" s="280"/>
      <c r="M694" s="254"/>
      <c r="N694" s="254"/>
      <c r="O694" s="280"/>
      <c r="P694" s="254"/>
      <c r="Q694" s="200">
        <v>0.14799999999999999</v>
      </c>
    </row>
    <row r="695" spans="1:17" hidden="1" outlineLevel="1" collapsed="1" x14ac:dyDescent="0.25">
      <c r="A695" s="197"/>
      <c r="B695" s="197"/>
      <c r="C695" s="197"/>
      <c r="D695" s="278">
        <v>140314793</v>
      </c>
      <c r="E695" s="254"/>
      <c r="F695" s="254"/>
      <c r="G695" s="254"/>
      <c r="H695" s="254"/>
      <c r="I695" s="279">
        <v>4.4999999999999998E-2</v>
      </c>
      <c r="J695" s="254"/>
      <c r="K695" s="254"/>
      <c r="L695" s="280"/>
      <c r="M695" s="254"/>
      <c r="N695" s="254"/>
      <c r="O695" s="280"/>
      <c r="P695" s="254"/>
      <c r="Q695" s="200">
        <v>4.4999999999999998E-2</v>
      </c>
    </row>
    <row r="696" spans="1:17" hidden="1" outlineLevel="1" collapsed="1" x14ac:dyDescent="0.25">
      <c r="A696" s="197"/>
      <c r="B696" s="197"/>
      <c r="C696" s="197"/>
      <c r="D696" s="278">
        <v>140314794</v>
      </c>
      <c r="E696" s="254"/>
      <c r="F696" s="254"/>
      <c r="G696" s="254"/>
      <c r="H696" s="254"/>
      <c r="I696" s="279">
        <v>4.4999999999999998E-2</v>
      </c>
      <c r="J696" s="254"/>
      <c r="K696" s="254"/>
      <c r="L696" s="280"/>
      <c r="M696" s="254"/>
      <c r="N696" s="254"/>
      <c r="O696" s="280"/>
      <c r="P696" s="254"/>
      <c r="Q696" s="200">
        <v>4.4999999999999998E-2</v>
      </c>
    </row>
    <row r="697" spans="1:17" hidden="1" outlineLevel="1" collapsed="1" x14ac:dyDescent="0.25">
      <c r="A697" s="197"/>
      <c r="B697" s="197"/>
      <c r="C697" s="197"/>
      <c r="D697" s="278">
        <v>140314795</v>
      </c>
      <c r="E697" s="254"/>
      <c r="F697" s="254"/>
      <c r="G697" s="254"/>
      <c r="H697" s="254"/>
      <c r="I697" s="279">
        <v>0.14799999999999999</v>
      </c>
      <c r="J697" s="254"/>
      <c r="K697" s="254"/>
      <c r="L697" s="280"/>
      <c r="M697" s="254"/>
      <c r="N697" s="254"/>
      <c r="O697" s="280"/>
      <c r="P697" s="254"/>
      <c r="Q697" s="200">
        <v>0.14799999999999999</v>
      </c>
    </row>
    <row r="698" spans="1:17" hidden="1" outlineLevel="1" collapsed="1" x14ac:dyDescent="0.25">
      <c r="A698" s="197"/>
      <c r="B698" s="197"/>
      <c r="C698" s="197"/>
      <c r="D698" s="278">
        <v>140314796</v>
      </c>
      <c r="E698" s="254"/>
      <c r="F698" s="254"/>
      <c r="G698" s="254"/>
      <c r="H698" s="254"/>
      <c r="I698" s="279">
        <v>0.14799999999999999</v>
      </c>
      <c r="J698" s="254"/>
      <c r="K698" s="254"/>
      <c r="L698" s="280"/>
      <c r="M698" s="254"/>
      <c r="N698" s="254"/>
      <c r="O698" s="280"/>
      <c r="P698" s="254"/>
      <c r="Q698" s="200">
        <v>0.14799999999999999</v>
      </c>
    </row>
    <row r="699" spans="1:17" hidden="1" outlineLevel="1" collapsed="1" x14ac:dyDescent="0.25">
      <c r="A699" s="197"/>
      <c r="B699" s="197"/>
      <c r="C699" s="197"/>
      <c r="D699" s="278">
        <v>140314797</v>
      </c>
      <c r="E699" s="254"/>
      <c r="F699" s="254"/>
      <c r="G699" s="254"/>
      <c r="H699" s="254"/>
      <c r="I699" s="279">
        <v>0.90949999999999998</v>
      </c>
      <c r="J699" s="254"/>
      <c r="K699" s="254"/>
      <c r="L699" s="280"/>
      <c r="M699" s="254"/>
      <c r="N699" s="254"/>
      <c r="O699" s="280"/>
      <c r="P699" s="254"/>
      <c r="Q699" s="200">
        <v>0.90949999999999998</v>
      </c>
    </row>
    <row r="700" spans="1:17" hidden="1" outlineLevel="1" collapsed="1" x14ac:dyDescent="0.25">
      <c r="A700" s="197"/>
      <c r="B700" s="197"/>
      <c r="C700" s="197"/>
      <c r="D700" s="278">
        <v>140314798</v>
      </c>
      <c r="E700" s="254"/>
      <c r="F700" s="254"/>
      <c r="G700" s="254"/>
      <c r="H700" s="254"/>
      <c r="I700" s="279">
        <v>0.14799999999999999</v>
      </c>
      <c r="J700" s="254"/>
      <c r="K700" s="254"/>
      <c r="L700" s="280"/>
      <c r="M700" s="254"/>
      <c r="N700" s="254"/>
      <c r="O700" s="280"/>
      <c r="P700" s="254"/>
      <c r="Q700" s="200">
        <v>0.14799999999999999</v>
      </c>
    </row>
    <row r="701" spans="1:17" hidden="1" outlineLevel="1" collapsed="1" x14ac:dyDescent="0.25">
      <c r="A701" s="197"/>
      <c r="B701" s="197"/>
      <c r="C701" s="197"/>
      <c r="D701" s="278">
        <v>140314799</v>
      </c>
      <c r="E701" s="254"/>
      <c r="F701" s="254"/>
      <c r="G701" s="254"/>
      <c r="H701" s="254"/>
      <c r="I701" s="279">
        <v>0.14799999999999999</v>
      </c>
      <c r="J701" s="254"/>
      <c r="K701" s="254"/>
      <c r="L701" s="280"/>
      <c r="M701" s="254"/>
      <c r="N701" s="254"/>
      <c r="O701" s="280"/>
      <c r="P701" s="254"/>
      <c r="Q701" s="200">
        <v>0.14799999999999999</v>
      </c>
    </row>
    <row r="702" spans="1:17" hidden="1" outlineLevel="1" collapsed="1" x14ac:dyDescent="0.25">
      <c r="A702" s="197"/>
      <c r="B702" s="197"/>
      <c r="C702" s="197"/>
      <c r="D702" s="278">
        <v>140314800</v>
      </c>
      <c r="E702" s="254"/>
      <c r="F702" s="254"/>
      <c r="G702" s="254"/>
      <c r="H702" s="254"/>
      <c r="I702" s="279">
        <v>0.14799999999999999</v>
      </c>
      <c r="J702" s="254"/>
      <c r="K702" s="254"/>
      <c r="L702" s="280"/>
      <c r="M702" s="254"/>
      <c r="N702" s="254"/>
      <c r="O702" s="280"/>
      <c r="P702" s="254"/>
      <c r="Q702" s="200">
        <v>0.14799999999999999</v>
      </c>
    </row>
    <row r="703" spans="1:17" hidden="1" outlineLevel="1" collapsed="1" x14ac:dyDescent="0.25">
      <c r="A703" s="197"/>
      <c r="B703" s="197"/>
      <c r="C703" s="197"/>
      <c r="D703" s="278">
        <v>140314801</v>
      </c>
      <c r="E703" s="254"/>
      <c r="F703" s="254"/>
      <c r="G703" s="254"/>
      <c r="H703" s="254"/>
      <c r="I703" s="279">
        <v>0.14799999999999999</v>
      </c>
      <c r="J703" s="254"/>
      <c r="K703" s="254"/>
      <c r="L703" s="280"/>
      <c r="M703" s="254"/>
      <c r="N703" s="254"/>
      <c r="O703" s="280"/>
      <c r="P703" s="254"/>
      <c r="Q703" s="200">
        <v>0.14799999999999999</v>
      </c>
    </row>
    <row r="704" spans="1:17" hidden="1" outlineLevel="1" collapsed="1" x14ac:dyDescent="0.25">
      <c r="A704" s="197"/>
      <c r="B704" s="197"/>
      <c r="C704" s="197"/>
      <c r="D704" s="278">
        <v>140314802</v>
      </c>
      <c r="E704" s="254"/>
      <c r="F704" s="254"/>
      <c r="G704" s="254"/>
      <c r="H704" s="254"/>
      <c r="I704" s="279">
        <v>0.14799999999999999</v>
      </c>
      <c r="J704" s="254"/>
      <c r="K704" s="254"/>
      <c r="L704" s="280"/>
      <c r="M704" s="254"/>
      <c r="N704" s="254"/>
      <c r="O704" s="280"/>
      <c r="P704" s="254"/>
      <c r="Q704" s="200">
        <v>0.14799999999999999</v>
      </c>
    </row>
    <row r="705" spans="1:17" hidden="1" outlineLevel="1" collapsed="1" x14ac:dyDescent="0.25">
      <c r="A705" s="197"/>
      <c r="B705" s="197"/>
      <c r="C705" s="197"/>
      <c r="D705" s="278">
        <v>140314803</v>
      </c>
      <c r="E705" s="254"/>
      <c r="F705" s="254"/>
      <c r="G705" s="254"/>
      <c r="H705" s="254"/>
      <c r="I705" s="279">
        <v>4.4999999999999998E-2</v>
      </c>
      <c r="J705" s="254"/>
      <c r="K705" s="254"/>
      <c r="L705" s="280"/>
      <c r="M705" s="254"/>
      <c r="N705" s="254"/>
      <c r="O705" s="280"/>
      <c r="P705" s="254"/>
      <c r="Q705" s="200">
        <v>4.4999999999999998E-2</v>
      </c>
    </row>
    <row r="706" spans="1:17" hidden="1" outlineLevel="1" collapsed="1" x14ac:dyDescent="0.25">
      <c r="A706" s="197"/>
      <c r="B706" s="197"/>
      <c r="C706" s="197"/>
      <c r="D706" s="278">
        <v>140314804</v>
      </c>
      <c r="E706" s="254"/>
      <c r="F706" s="254"/>
      <c r="G706" s="254"/>
      <c r="H706" s="254"/>
      <c r="I706" s="279">
        <v>4.4999999999999998E-2</v>
      </c>
      <c r="J706" s="254"/>
      <c r="K706" s="254"/>
      <c r="L706" s="280"/>
      <c r="M706" s="254"/>
      <c r="N706" s="254"/>
      <c r="O706" s="280"/>
      <c r="P706" s="254"/>
      <c r="Q706" s="200">
        <v>4.4999999999999998E-2</v>
      </c>
    </row>
    <row r="707" spans="1:17" hidden="1" outlineLevel="1" collapsed="1" x14ac:dyDescent="0.25">
      <c r="A707" s="197"/>
      <c r="B707" s="197"/>
      <c r="C707" s="197"/>
      <c r="D707" s="278">
        <v>140314805</v>
      </c>
      <c r="E707" s="254"/>
      <c r="F707" s="254"/>
      <c r="G707" s="254"/>
      <c r="H707" s="254"/>
      <c r="I707" s="279">
        <v>4.4999999999999998E-2</v>
      </c>
      <c r="J707" s="254"/>
      <c r="K707" s="254"/>
      <c r="L707" s="280"/>
      <c r="M707" s="254"/>
      <c r="N707" s="254"/>
      <c r="O707" s="280"/>
      <c r="P707" s="254"/>
      <c r="Q707" s="200">
        <v>4.4999999999999998E-2</v>
      </c>
    </row>
    <row r="708" spans="1:17" hidden="1" outlineLevel="1" collapsed="1" x14ac:dyDescent="0.25">
      <c r="A708" s="197"/>
      <c r="B708" s="197"/>
      <c r="C708" s="197"/>
      <c r="D708" s="278">
        <v>140314806</v>
      </c>
      <c r="E708" s="254"/>
      <c r="F708" s="254"/>
      <c r="G708" s="254"/>
      <c r="H708" s="254"/>
      <c r="I708" s="279">
        <v>0.14799999999999999</v>
      </c>
      <c r="J708" s="254"/>
      <c r="K708" s="254"/>
      <c r="L708" s="280"/>
      <c r="M708" s="254"/>
      <c r="N708" s="254"/>
      <c r="O708" s="280"/>
      <c r="P708" s="254"/>
      <c r="Q708" s="200">
        <v>0.14799999999999999</v>
      </c>
    </row>
    <row r="709" spans="1:17" hidden="1" outlineLevel="1" collapsed="1" x14ac:dyDescent="0.25">
      <c r="A709" s="197"/>
      <c r="B709" s="197"/>
      <c r="C709" s="197"/>
      <c r="D709" s="278">
        <v>140314807</v>
      </c>
      <c r="E709" s="254"/>
      <c r="F709" s="254"/>
      <c r="G709" s="254"/>
      <c r="H709" s="254"/>
      <c r="I709" s="279">
        <v>4.4999999999999998E-2</v>
      </c>
      <c r="J709" s="254"/>
      <c r="K709" s="254"/>
      <c r="L709" s="280"/>
      <c r="M709" s="254"/>
      <c r="N709" s="254"/>
      <c r="O709" s="280"/>
      <c r="P709" s="254"/>
      <c r="Q709" s="200">
        <v>4.4999999999999998E-2</v>
      </c>
    </row>
    <row r="710" spans="1:17" hidden="1" outlineLevel="1" collapsed="1" x14ac:dyDescent="0.25">
      <c r="A710" s="197"/>
      <c r="B710" s="197"/>
      <c r="C710" s="197"/>
      <c r="D710" s="278">
        <v>140314808</v>
      </c>
      <c r="E710" s="254"/>
      <c r="F710" s="254"/>
      <c r="G710" s="254"/>
      <c r="H710" s="254"/>
      <c r="I710" s="279">
        <v>0.14799999999999999</v>
      </c>
      <c r="J710" s="254"/>
      <c r="K710" s="254"/>
      <c r="L710" s="280"/>
      <c r="M710" s="254"/>
      <c r="N710" s="254"/>
      <c r="O710" s="280"/>
      <c r="P710" s="254"/>
      <c r="Q710" s="200">
        <v>0.14799999999999999</v>
      </c>
    </row>
    <row r="711" spans="1:17" hidden="1" outlineLevel="1" collapsed="1" x14ac:dyDescent="0.25">
      <c r="A711" s="197"/>
      <c r="B711" s="197"/>
      <c r="C711" s="197"/>
      <c r="D711" s="278">
        <v>140314809</v>
      </c>
      <c r="E711" s="254"/>
      <c r="F711" s="254"/>
      <c r="G711" s="254"/>
      <c r="H711" s="254"/>
      <c r="I711" s="279">
        <v>0.34</v>
      </c>
      <c r="J711" s="254"/>
      <c r="K711" s="254"/>
      <c r="L711" s="280"/>
      <c r="M711" s="254"/>
      <c r="N711" s="254"/>
      <c r="O711" s="280"/>
      <c r="P711" s="254"/>
      <c r="Q711" s="200">
        <v>0.34</v>
      </c>
    </row>
    <row r="712" spans="1:17" hidden="1" outlineLevel="1" collapsed="1" x14ac:dyDescent="0.25">
      <c r="A712" s="197"/>
      <c r="B712" s="197"/>
      <c r="C712" s="197"/>
      <c r="D712" s="278">
        <v>140314810</v>
      </c>
      <c r="E712" s="254"/>
      <c r="F712" s="254"/>
      <c r="G712" s="254"/>
      <c r="H712" s="254"/>
      <c r="I712" s="279">
        <v>0.14799999999999999</v>
      </c>
      <c r="J712" s="254"/>
      <c r="K712" s="254"/>
      <c r="L712" s="280"/>
      <c r="M712" s="254"/>
      <c r="N712" s="254"/>
      <c r="O712" s="280"/>
      <c r="P712" s="254"/>
      <c r="Q712" s="200">
        <v>0.14799999999999999</v>
      </c>
    </row>
    <row r="713" spans="1:17" hidden="1" outlineLevel="1" collapsed="1" x14ac:dyDescent="0.25">
      <c r="A713" s="197"/>
      <c r="B713" s="197"/>
      <c r="C713" s="197"/>
      <c r="D713" s="278">
        <v>140314811</v>
      </c>
      <c r="E713" s="254"/>
      <c r="F713" s="254"/>
      <c r="G713" s="254"/>
      <c r="H713" s="254"/>
      <c r="I713" s="279">
        <v>0.14799999999999999</v>
      </c>
      <c r="J713" s="254"/>
      <c r="K713" s="254"/>
      <c r="L713" s="280"/>
      <c r="M713" s="254"/>
      <c r="N713" s="254"/>
      <c r="O713" s="280"/>
      <c r="P713" s="254"/>
      <c r="Q713" s="200">
        <v>0.14799999999999999</v>
      </c>
    </row>
    <row r="714" spans="1:17" hidden="1" outlineLevel="1" collapsed="1" x14ac:dyDescent="0.25">
      <c r="A714" s="197"/>
      <c r="B714" s="197"/>
      <c r="C714" s="197"/>
      <c r="D714" s="278">
        <v>140314812</v>
      </c>
      <c r="E714" s="254"/>
      <c r="F714" s="254"/>
      <c r="G714" s="254"/>
      <c r="H714" s="254"/>
      <c r="I714" s="279">
        <v>3.4</v>
      </c>
      <c r="J714" s="254"/>
      <c r="K714" s="254"/>
      <c r="L714" s="280"/>
      <c r="M714" s="254"/>
      <c r="N714" s="254"/>
      <c r="O714" s="280"/>
      <c r="P714" s="254"/>
      <c r="Q714" s="200">
        <v>3.4</v>
      </c>
    </row>
    <row r="715" spans="1:17" hidden="1" outlineLevel="1" collapsed="1" x14ac:dyDescent="0.25">
      <c r="A715" s="197"/>
      <c r="B715" s="197"/>
      <c r="C715" s="197"/>
      <c r="D715" s="278">
        <v>140314813</v>
      </c>
      <c r="E715" s="254"/>
      <c r="F715" s="254"/>
      <c r="G715" s="254"/>
      <c r="H715" s="254"/>
      <c r="I715" s="279">
        <v>0.14799999999999999</v>
      </c>
      <c r="J715" s="254"/>
      <c r="K715" s="254"/>
      <c r="L715" s="280"/>
      <c r="M715" s="254"/>
      <c r="N715" s="254"/>
      <c r="O715" s="280"/>
      <c r="P715" s="254"/>
      <c r="Q715" s="200">
        <v>0.14799999999999999</v>
      </c>
    </row>
    <row r="716" spans="1:17" hidden="1" outlineLevel="1" collapsed="1" x14ac:dyDescent="0.25">
      <c r="A716" s="197"/>
      <c r="B716" s="197"/>
      <c r="C716" s="197"/>
      <c r="D716" s="278">
        <v>140314814</v>
      </c>
      <c r="E716" s="254"/>
      <c r="F716" s="254"/>
      <c r="G716" s="254"/>
      <c r="H716" s="254"/>
      <c r="I716" s="279">
        <v>4.4999999999999998E-2</v>
      </c>
      <c r="J716" s="254"/>
      <c r="K716" s="254"/>
      <c r="L716" s="280"/>
      <c r="M716" s="254"/>
      <c r="N716" s="254"/>
      <c r="O716" s="280"/>
      <c r="P716" s="254"/>
      <c r="Q716" s="200">
        <v>4.4999999999999998E-2</v>
      </c>
    </row>
    <row r="717" spans="1:17" hidden="1" outlineLevel="1" collapsed="1" x14ac:dyDescent="0.25">
      <c r="A717" s="197"/>
      <c r="B717" s="197"/>
      <c r="C717" s="197"/>
      <c r="D717" s="278">
        <v>140314815</v>
      </c>
      <c r="E717" s="254"/>
      <c r="F717" s="254"/>
      <c r="G717" s="254"/>
      <c r="H717" s="254"/>
      <c r="I717" s="279">
        <v>0.14799999999999999</v>
      </c>
      <c r="J717" s="254"/>
      <c r="K717" s="254"/>
      <c r="L717" s="280"/>
      <c r="M717" s="254"/>
      <c r="N717" s="254"/>
      <c r="O717" s="280"/>
      <c r="P717" s="254"/>
      <c r="Q717" s="200">
        <v>0.14799999999999999</v>
      </c>
    </row>
    <row r="718" spans="1:17" hidden="1" outlineLevel="1" collapsed="1" x14ac:dyDescent="0.25">
      <c r="A718" s="197"/>
      <c r="B718" s="197"/>
      <c r="C718" s="197"/>
      <c r="D718" s="278">
        <v>140314816</v>
      </c>
      <c r="E718" s="254"/>
      <c r="F718" s="254"/>
      <c r="G718" s="254"/>
      <c r="H718" s="254"/>
      <c r="I718" s="279">
        <v>0.14799999999999999</v>
      </c>
      <c r="J718" s="254"/>
      <c r="K718" s="254"/>
      <c r="L718" s="280"/>
      <c r="M718" s="254"/>
      <c r="N718" s="254"/>
      <c r="O718" s="280"/>
      <c r="P718" s="254"/>
      <c r="Q718" s="200">
        <v>0.14799999999999999</v>
      </c>
    </row>
    <row r="719" spans="1:17" hidden="1" outlineLevel="1" collapsed="1" x14ac:dyDescent="0.25">
      <c r="A719" s="197"/>
      <c r="B719" s="197"/>
      <c r="C719" s="197"/>
      <c r="D719" s="278">
        <v>140314817</v>
      </c>
      <c r="E719" s="254"/>
      <c r="F719" s="254"/>
      <c r="G719" s="254"/>
      <c r="H719" s="254"/>
      <c r="I719" s="279">
        <v>0.14799999999999999</v>
      </c>
      <c r="J719" s="254"/>
      <c r="K719" s="254"/>
      <c r="L719" s="280"/>
      <c r="M719" s="254"/>
      <c r="N719" s="254"/>
      <c r="O719" s="280"/>
      <c r="P719" s="254"/>
      <c r="Q719" s="200">
        <v>0.14799999999999999</v>
      </c>
    </row>
    <row r="720" spans="1:17" hidden="1" outlineLevel="1" collapsed="1" x14ac:dyDescent="0.25">
      <c r="A720" s="197"/>
      <c r="B720" s="197"/>
      <c r="C720" s="197"/>
      <c r="D720" s="278">
        <v>140314818</v>
      </c>
      <c r="E720" s="254"/>
      <c r="F720" s="254"/>
      <c r="G720" s="254"/>
      <c r="H720" s="254"/>
      <c r="I720" s="279">
        <v>0.14799999999999999</v>
      </c>
      <c r="J720" s="254"/>
      <c r="K720" s="254"/>
      <c r="L720" s="280"/>
      <c r="M720" s="254"/>
      <c r="N720" s="254"/>
      <c r="O720" s="280"/>
      <c r="P720" s="254"/>
      <c r="Q720" s="200">
        <v>0.14799999999999999</v>
      </c>
    </row>
    <row r="721" spans="1:17" hidden="1" outlineLevel="1" collapsed="1" x14ac:dyDescent="0.25">
      <c r="A721" s="197"/>
      <c r="B721" s="197"/>
      <c r="C721" s="197"/>
      <c r="D721" s="278">
        <v>140314819</v>
      </c>
      <c r="E721" s="254"/>
      <c r="F721" s="254"/>
      <c r="G721" s="254"/>
      <c r="H721" s="254"/>
      <c r="I721" s="279">
        <v>0.14799999999999999</v>
      </c>
      <c r="J721" s="254"/>
      <c r="K721" s="254"/>
      <c r="L721" s="280"/>
      <c r="M721" s="254"/>
      <c r="N721" s="254"/>
      <c r="O721" s="280"/>
      <c r="P721" s="254"/>
      <c r="Q721" s="200">
        <v>0.14799999999999999</v>
      </c>
    </row>
    <row r="722" spans="1:17" hidden="1" outlineLevel="1" collapsed="1" x14ac:dyDescent="0.25">
      <c r="A722" s="197"/>
      <c r="B722" s="197"/>
      <c r="C722" s="197"/>
      <c r="D722" s="278">
        <v>140314820</v>
      </c>
      <c r="E722" s="254"/>
      <c r="F722" s="254"/>
      <c r="G722" s="254"/>
      <c r="H722" s="254"/>
      <c r="I722" s="279">
        <v>0.14799999999999999</v>
      </c>
      <c r="J722" s="254"/>
      <c r="K722" s="254"/>
      <c r="L722" s="280"/>
      <c r="M722" s="254"/>
      <c r="N722" s="254"/>
      <c r="O722" s="280"/>
      <c r="P722" s="254"/>
      <c r="Q722" s="200">
        <v>0.14799999999999999</v>
      </c>
    </row>
    <row r="723" spans="1:17" hidden="1" outlineLevel="1" collapsed="1" x14ac:dyDescent="0.25">
      <c r="A723" s="197"/>
      <c r="B723" s="197"/>
      <c r="C723" s="197"/>
      <c r="D723" s="278">
        <v>140314821</v>
      </c>
      <c r="E723" s="254"/>
      <c r="F723" s="254"/>
      <c r="G723" s="254"/>
      <c r="H723" s="254"/>
      <c r="I723" s="279">
        <v>0.14799999999999999</v>
      </c>
      <c r="J723" s="254"/>
      <c r="K723" s="254"/>
      <c r="L723" s="280"/>
      <c r="M723" s="254"/>
      <c r="N723" s="254"/>
      <c r="O723" s="280"/>
      <c r="P723" s="254"/>
      <c r="Q723" s="200">
        <v>0.14799999999999999</v>
      </c>
    </row>
    <row r="724" spans="1:17" hidden="1" outlineLevel="1" collapsed="1" x14ac:dyDescent="0.25">
      <c r="A724" s="197"/>
      <c r="B724" s="197"/>
      <c r="C724" s="197"/>
      <c r="D724" s="278">
        <v>140314822</v>
      </c>
      <c r="E724" s="254"/>
      <c r="F724" s="254"/>
      <c r="G724" s="254"/>
      <c r="H724" s="254"/>
      <c r="I724" s="279">
        <v>0.39950000000000002</v>
      </c>
      <c r="J724" s="254"/>
      <c r="K724" s="254"/>
      <c r="L724" s="280"/>
      <c r="M724" s="254"/>
      <c r="N724" s="254"/>
      <c r="O724" s="280"/>
      <c r="P724" s="254"/>
      <c r="Q724" s="200">
        <v>0.39950000000000002</v>
      </c>
    </row>
    <row r="725" spans="1:17" hidden="1" outlineLevel="1" collapsed="1" x14ac:dyDescent="0.25">
      <c r="A725" s="197"/>
      <c r="B725" s="197"/>
      <c r="C725" s="197"/>
      <c r="D725" s="278">
        <v>140314823</v>
      </c>
      <c r="E725" s="254"/>
      <c r="F725" s="254"/>
      <c r="G725" s="254"/>
      <c r="H725" s="254"/>
      <c r="I725" s="279">
        <v>0.14799999999999999</v>
      </c>
      <c r="J725" s="254"/>
      <c r="K725" s="254"/>
      <c r="L725" s="280"/>
      <c r="M725" s="254"/>
      <c r="N725" s="254"/>
      <c r="O725" s="280"/>
      <c r="P725" s="254"/>
      <c r="Q725" s="200">
        <v>0.14799999999999999</v>
      </c>
    </row>
    <row r="726" spans="1:17" hidden="1" outlineLevel="1" collapsed="1" x14ac:dyDescent="0.25">
      <c r="A726" s="197"/>
      <c r="B726" s="197"/>
      <c r="C726" s="197"/>
      <c r="D726" s="278">
        <v>140314824</v>
      </c>
      <c r="E726" s="254"/>
      <c r="F726" s="254"/>
      <c r="G726" s="254"/>
      <c r="H726" s="254"/>
      <c r="I726" s="279">
        <v>4.4999999999999998E-2</v>
      </c>
      <c r="J726" s="254"/>
      <c r="K726" s="254"/>
      <c r="L726" s="280"/>
      <c r="M726" s="254"/>
      <c r="N726" s="254"/>
      <c r="O726" s="280"/>
      <c r="P726" s="254"/>
      <c r="Q726" s="200">
        <v>4.4999999999999998E-2</v>
      </c>
    </row>
    <row r="727" spans="1:17" hidden="1" outlineLevel="1" collapsed="1" x14ac:dyDescent="0.25">
      <c r="A727" s="197"/>
      <c r="B727" s="197"/>
      <c r="C727" s="197"/>
      <c r="D727" s="278">
        <v>140314825</v>
      </c>
      <c r="E727" s="254"/>
      <c r="F727" s="254"/>
      <c r="G727" s="254"/>
      <c r="H727" s="254"/>
      <c r="I727" s="279">
        <v>0.14799999999999999</v>
      </c>
      <c r="J727" s="254"/>
      <c r="K727" s="254"/>
      <c r="L727" s="280"/>
      <c r="M727" s="254"/>
      <c r="N727" s="254"/>
      <c r="O727" s="280"/>
      <c r="P727" s="254"/>
      <c r="Q727" s="200">
        <v>0.14799999999999999</v>
      </c>
    </row>
    <row r="728" spans="1:17" hidden="1" outlineLevel="1" collapsed="1" x14ac:dyDescent="0.25">
      <c r="A728" s="197"/>
      <c r="B728" s="197"/>
      <c r="C728" s="197"/>
      <c r="D728" s="278">
        <v>140314826</v>
      </c>
      <c r="E728" s="254"/>
      <c r="F728" s="254"/>
      <c r="G728" s="254"/>
      <c r="H728" s="254"/>
      <c r="I728" s="279">
        <v>2.5499999999999998</v>
      </c>
      <c r="J728" s="254"/>
      <c r="K728" s="254"/>
      <c r="L728" s="280"/>
      <c r="M728" s="254"/>
      <c r="N728" s="254"/>
      <c r="O728" s="280"/>
      <c r="P728" s="254"/>
      <c r="Q728" s="200">
        <v>2.5499999999999998</v>
      </c>
    </row>
    <row r="729" spans="1:17" hidden="1" outlineLevel="1" collapsed="1" x14ac:dyDescent="0.25">
      <c r="A729" s="197"/>
      <c r="B729" s="197"/>
      <c r="C729" s="197"/>
      <c r="D729" s="278">
        <v>140314827</v>
      </c>
      <c r="E729" s="254"/>
      <c r="F729" s="254"/>
      <c r="G729" s="254"/>
      <c r="H729" s="254"/>
      <c r="I729" s="279">
        <v>0.34849999999999998</v>
      </c>
      <c r="J729" s="254"/>
      <c r="K729" s="254"/>
      <c r="L729" s="280"/>
      <c r="M729" s="254"/>
      <c r="N729" s="254"/>
      <c r="O729" s="280"/>
      <c r="P729" s="254"/>
      <c r="Q729" s="200">
        <v>0.34849999999999998</v>
      </c>
    </row>
    <row r="730" spans="1:17" hidden="1" outlineLevel="1" collapsed="1" x14ac:dyDescent="0.25">
      <c r="A730" s="197"/>
      <c r="B730" s="197"/>
      <c r="C730" s="197"/>
      <c r="D730" s="278">
        <v>140314828</v>
      </c>
      <c r="E730" s="254"/>
      <c r="F730" s="254"/>
      <c r="G730" s="254"/>
      <c r="H730" s="254"/>
      <c r="I730" s="279">
        <v>0.14799999999999999</v>
      </c>
      <c r="J730" s="254"/>
      <c r="K730" s="254"/>
      <c r="L730" s="280"/>
      <c r="M730" s="254"/>
      <c r="N730" s="254"/>
      <c r="O730" s="280"/>
      <c r="P730" s="254"/>
      <c r="Q730" s="200">
        <v>0.14799999999999999</v>
      </c>
    </row>
    <row r="731" spans="1:17" hidden="1" outlineLevel="1" collapsed="1" x14ac:dyDescent="0.25">
      <c r="A731" s="197"/>
      <c r="B731" s="197"/>
      <c r="C731" s="197"/>
      <c r="D731" s="278">
        <v>140314829</v>
      </c>
      <c r="E731" s="254"/>
      <c r="F731" s="254"/>
      <c r="G731" s="254"/>
      <c r="H731" s="254"/>
      <c r="I731" s="279">
        <v>4.4999999999999998E-2</v>
      </c>
      <c r="J731" s="254"/>
      <c r="K731" s="254"/>
      <c r="L731" s="280"/>
      <c r="M731" s="254"/>
      <c r="N731" s="254"/>
      <c r="O731" s="280"/>
      <c r="P731" s="254"/>
      <c r="Q731" s="200">
        <v>4.4999999999999998E-2</v>
      </c>
    </row>
    <row r="732" spans="1:17" hidden="1" outlineLevel="1" collapsed="1" x14ac:dyDescent="0.25">
      <c r="A732" s="197"/>
      <c r="B732" s="197"/>
      <c r="C732" s="197"/>
      <c r="D732" s="278">
        <v>140314830</v>
      </c>
      <c r="E732" s="254"/>
      <c r="F732" s="254"/>
      <c r="G732" s="254"/>
      <c r="H732" s="254"/>
      <c r="I732" s="279">
        <v>0.20399999999999999</v>
      </c>
      <c r="J732" s="254"/>
      <c r="K732" s="254"/>
      <c r="L732" s="280"/>
      <c r="M732" s="254"/>
      <c r="N732" s="254"/>
      <c r="O732" s="280"/>
      <c r="P732" s="254"/>
      <c r="Q732" s="200">
        <v>0.20399999999999999</v>
      </c>
    </row>
    <row r="733" spans="1:17" hidden="1" outlineLevel="1" collapsed="1" x14ac:dyDescent="0.25">
      <c r="A733" s="197"/>
      <c r="B733" s="197"/>
      <c r="C733" s="197"/>
      <c r="D733" s="278">
        <v>140314831</v>
      </c>
      <c r="E733" s="254"/>
      <c r="F733" s="254"/>
      <c r="G733" s="254"/>
      <c r="H733" s="254"/>
      <c r="I733" s="279">
        <v>0.14799999999999999</v>
      </c>
      <c r="J733" s="254"/>
      <c r="K733" s="254"/>
      <c r="L733" s="280"/>
      <c r="M733" s="254"/>
      <c r="N733" s="254"/>
      <c r="O733" s="280"/>
      <c r="P733" s="254"/>
      <c r="Q733" s="200">
        <v>0.14799999999999999</v>
      </c>
    </row>
    <row r="734" spans="1:17" hidden="1" outlineLevel="1" collapsed="1" x14ac:dyDescent="0.25">
      <c r="A734" s="197"/>
      <c r="B734" s="197"/>
      <c r="C734" s="197"/>
      <c r="D734" s="278">
        <v>140314833</v>
      </c>
      <c r="E734" s="254"/>
      <c r="F734" s="254"/>
      <c r="G734" s="254"/>
      <c r="H734" s="254"/>
      <c r="I734" s="279">
        <v>0.1105</v>
      </c>
      <c r="J734" s="254"/>
      <c r="K734" s="254"/>
      <c r="L734" s="280"/>
      <c r="M734" s="254"/>
      <c r="N734" s="254"/>
      <c r="O734" s="280"/>
      <c r="P734" s="254"/>
      <c r="Q734" s="200">
        <v>0.1105</v>
      </c>
    </row>
    <row r="735" spans="1:17" hidden="1" outlineLevel="1" collapsed="1" x14ac:dyDescent="0.25">
      <c r="A735" s="197"/>
      <c r="B735" s="197"/>
      <c r="C735" s="197"/>
      <c r="D735" s="278">
        <v>140314834</v>
      </c>
      <c r="E735" s="254"/>
      <c r="F735" s="254"/>
      <c r="G735" s="254"/>
      <c r="H735" s="254"/>
      <c r="I735" s="279">
        <v>4.4999999999999998E-2</v>
      </c>
      <c r="J735" s="254"/>
      <c r="K735" s="254"/>
      <c r="L735" s="280"/>
      <c r="M735" s="254"/>
      <c r="N735" s="254"/>
      <c r="O735" s="280"/>
      <c r="P735" s="254"/>
      <c r="Q735" s="200">
        <v>4.4999999999999998E-2</v>
      </c>
    </row>
    <row r="736" spans="1:17" hidden="1" outlineLevel="1" collapsed="1" x14ac:dyDescent="0.25">
      <c r="A736" s="197"/>
      <c r="B736" s="197"/>
      <c r="C736" s="197"/>
      <c r="D736" s="278">
        <v>140314835</v>
      </c>
      <c r="E736" s="254"/>
      <c r="F736" s="254"/>
      <c r="G736" s="254"/>
      <c r="H736" s="254"/>
      <c r="I736" s="279">
        <v>0.14799999999999999</v>
      </c>
      <c r="J736" s="254"/>
      <c r="K736" s="254"/>
      <c r="L736" s="280"/>
      <c r="M736" s="254"/>
      <c r="N736" s="254"/>
      <c r="O736" s="280"/>
      <c r="P736" s="254"/>
      <c r="Q736" s="200">
        <v>0.14799999999999999</v>
      </c>
    </row>
    <row r="737" spans="1:17" hidden="1" outlineLevel="1" collapsed="1" x14ac:dyDescent="0.25">
      <c r="A737" s="197"/>
      <c r="B737" s="197"/>
      <c r="C737" s="197"/>
      <c r="D737" s="278">
        <v>140314836</v>
      </c>
      <c r="E737" s="254"/>
      <c r="F737" s="254"/>
      <c r="G737" s="254"/>
      <c r="H737" s="254"/>
      <c r="I737" s="279">
        <v>0.374</v>
      </c>
      <c r="J737" s="254"/>
      <c r="K737" s="254"/>
      <c r="L737" s="280"/>
      <c r="M737" s="254"/>
      <c r="N737" s="254"/>
      <c r="O737" s="280"/>
      <c r="P737" s="254"/>
      <c r="Q737" s="200">
        <v>0.374</v>
      </c>
    </row>
    <row r="738" spans="1:17" hidden="1" outlineLevel="1" collapsed="1" x14ac:dyDescent="0.25">
      <c r="A738" s="197"/>
      <c r="B738" s="197"/>
      <c r="C738" s="197"/>
      <c r="D738" s="278">
        <v>140314837</v>
      </c>
      <c r="E738" s="254"/>
      <c r="F738" s="254"/>
      <c r="G738" s="254"/>
      <c r="H738" s="254"/>
      <c r="I738" s="279">
        <v>0.14799999999999999</v>
      </c>
      <c r="J738" s="254"/>
      <c r="K738" s="254"/>
      <c r="L738" s="280"/>
      <c r="M738" s="254"/>
      <c r="N738" s="254"/>
      <c r="O738" s="280"/>
      <c r="P738" s="254"/>
      <c r="Q738" s="200">
        <v>0.14799999999999999</v>
      </c>
    </row>
    <row r="739" spans="1:17" hidden="1" outlineLevel="1" collapsed="1" x14ac:dyDescent="0.25">
      <c r="A739" s="197"/>
      <c r="B739" s="197"/>
      <c r="C739" s="197"/>
      <c r="D739" s="278">
        <v>140314838</v>
      </c>
      <c r="E739" s="254"/>
      <c r="F739" s="254"/>
      <c r="G739" s="254"/>
      <c r="H739" s="254"/>
      <c r="I739" s="279">
        <v>0.30599999999999999</v>
      </c>
      <c r="J739" s="254"/>
      <c r="K739" s="254"/>
      <c r="L739" s="280"/>
      <c r="M739" s="254"/>
      <c r="N739" s="254"/>
      <c r="O739" s="280"/>
      <c r="P739" s="254"/>
      <c r="Q739" s="200">
        <v>0.30599999999999999</v>
      </c>
    </row>
    <row r="740" spans="1:17" hidden="1" outlineLevel="1" collapsed="1" x14ac:dyDescent="0.25">
      <c r="A740" s="197"/>
      <c r="B740" s="197"/>
      <c r="C740" s="197"/>
      <c r="D740" s="278">
        <v>140314839</v>
      </c>
      <c r="E740" s="254"/>
      <c r="F740" s="254"/>
      <c r="G740" s="254"/>
      <c r="H740" s="254"/>
      <c r="I740" s="279">
        <v>0.30599999999999999</v>
      </c>
      <c r="J740" s="254"/>
      <c r="K740" s="254"/>
      <c r="L740" s="280"/>
      <c r="M740" s="254"/>
      <c r="N740" s="254"/>
      <c r="O740" s="280"/>
      <c r="P740" s="254"/>
      <c r="Q740" s="200">
        <v>0.30599999999999999</v>
      </c>
    </row>
    <row r="741" spans="1:17" hidden="1" outlineLevel="1" collapsed="1" x14ac:dyDescent="0.25">
      <c r="A741" s="197"/>
      <c r="B741" s="197"/>
      <c r="C741" s="197"/>
      <c r="D741" s="278">
        <v>140314840</v>
      </c>
      <c r="E741" s="254"/>
      <c r="F741" s="254"/>
      <c r="G741" s="254"/>
      <c r="H741" s="254"/>
      <c r="I741" s="279">
        <v>4.4999999999999998E-2</v>
      </c>
      <c r="J741" s="254"/>
      <c r="K741" s="254"/>
      <c r="L741" s="280"/>
      <c r="M741" s="254"/>
      <c r="N741" s="254"/>
      <c r="O741" s="280"/>
      <c r="P741" s="254"/>
      <c r="Q741" s="200">
        <v>4.4999999999999998E-2</v>
      </c>
    </row>
    <row r="742" spans="1:17" hidden="1" outlineLevel="1" collapsed="1" x14ac:dyDescent="0.25">
      <c r="A742" s="197"/>
      <c r="B742" s="197"/>
      <c r="C742" s="197"/>
      <c r="D742" s="278">
        <v>140314841</v>
      </c>
      <c r="E742" s="254"/>
      <c r="F742" s="254"/>
      <c r="G742" s="254"/>
      <c r="H742" s="254"/>
      <c r="I742" s="279">
        <v>0.14799999999999999</v>
      </c>
      <c r="J742" s="254"/>
      <c r="K742" s="254"/>
      <c r="L742" s="280"/>
      <c r="M742" s="254"/>
      <c r="N742" s="254"/>
      <c r="O742" s="280"/>
      <c r="P742" s="254"/>
      <c r="Q742" s="200">
        <v>0.14799999999999999</v>
      </c>
    </row>
    <row r="743" spans="1:17" hidden="1" outlineLevel="1" collapsed="1" x14ac:dyDescent="0.25">
      <c r="A743" s="197"/>
      <c r="B743" s="197"/>
      <c r="C743" s="197"/>
      <c r="D743" s="278">
        <v>140314842</v>
      </c>
      <c r="E743" s="254"/>
      <c r="F743" s="254"/>
      <c r="G743" s="254"/>
      <c r="H743" s="254"/>
      <c r="I743" s="279">
        <v>4.4999999999999998E-2</v>
      </c>
      <c r="J743" s="254"/>
      <c r="K743" s="254"/>
      <c r="L743" s="280"/>
      <c r="M743" s="254"/>
      <c r="N743" s="254"/>
      <c r="O743" s="280"/>
      <c r="P743" s="254"/>
      <c r="Q743" s="200">
        <v>4.4999999999999998E-2</v>
      </c>
    </row>
    <row r="744" spans="1:17" hidden="1" outlineLevel="1" collapsed="1" x14ac:dyDescent="0.25">
      <c r="A744" s="197"/>
      <c r="B744" s="197"/>
      <c r="C744" s="197"/>
      <c r="D744" s="278">
        <v>140314843</v>
      </c>
      <c r="E744" s="254"/>
      <c r="F744" s="254"/>
      <c r="G744" s="254"/>
      <c r="H744" s="254"/>
      <c r="I744" s="279">
        <v>4.4999999999999998E-2</v>
      </c>
      <c r="J744" s="254"/>
      <c r="K744" s="254"/>
      <c r="L744" s="280"/>
      <c r="M744" s="254"/>
      <c r="N744" s="254"/>
      <c r="O744" s="280"/>
      <c r="P744" s="254"/>
      <c r="Q744" s="200">
        <v>4.4999999999999998E-2</v>
      </c>
    </row>
    <row r="745" spans="1:17" hidden="1" outlineLevel="1" collapsed="1" x14ac:dyDescent="0.25">
      <c r="A745" s="197"/>
      <c r="B745" s="197"/>
      <c r="C745" s="197"/>
      <c r="D745" s="278">
        <v>140314844</v>
      </c>
      <c r="E745" s="254"/>
      <c r="F745" s="254"/>
      <c r="G745" s="254"/>
      <c r="H745" s="254"/>
      <c r="I745" s="279">
        <v>4.4999999999999998E-2</v>
      </c>
      <c r="J745" s="254"/>
      <c r="K745" s="254"/>
      <c r="L745" s="280"/>
      <c r="M745" s="254"/>
      <c r="N745" s="254"/>
      <c r="O745" s="280"/>
      <c r="P745" s="254"/>
      <c r="Q745" s="200">
        <v>4.4999999999999998E-2</v>
      </c>
    </row>
    <row r="746" spans="1:17" hidden="1" outlineLevel="1" collapsed="1" x14ac:dyDescent="0.25">
      <c r="A746" s="197"/>
      <c r="B746" s="197"/>
      <c r="C746" s="197"/>
      <c r="D746" s="278">
        <v>140314845</v>
      </c>
      <c r="E746" s="254"/>
      <c r="F746" s="254"/>
      <c r="G746" s="254"/>
      <c r="H746" s="254"/>
      <c r="I746" s="279">
        <v>4.4999999999999998E-2</v>
      </c>
      <c r="J746" s="254"/>
      <c r="K746" s="254"/>
      <c r="L746" s="280"/>
      <c r="M746" s="254"/>
      <c r="N746" s="254"/>
      <c r="O746" s="280"/>
      <c r="P746" s="254"/>
      <c r="Q746" s="200">
        <v>4.4999999999999998E-2</v>
      </c>
    </row>
    <row r="747" spans="1:17" hidden="1" outlineLevel="1" collapsed="1" x14ac:dyDescent="0.25">
      <c r="A747" s="197"/>
      <c r="B747" s="197"/>
      <c r="C747" s="197"/>
      <c r="D747" s="278">
        <v>140314846</v>
      </c>
      <c r="E747" s="254"/>
      <c r="F747" s="254"/>
      <c r="G747" s="254"/>
      <c r="H747" s="254"/>
      <c r="I747" s="279">
        <v>0.14799999999999999</v>
      </c>
      <c r="J747" s="254"/>
      <c r="K747" s="254"/>
      <c r="L747" s="280"/>
      <c r="M747" s="254"/>
      <c r="N747" s="254"/>
      <c r="O747" s="280"/>
      <c r="P747" s="254"/>
      <c r="Q747" s="200">
        <v>0.14799999999999999</v>
      </c>
    </row>
    <row r="748" spans="1:17" hidden="1" outlineLevel="1" collapsed="1" x14ac:dyDescent="0.25">
      <c r="A748" s="197"/>
      <c r="B748" s="197"/>
      <c r="C748" s="197"/>
      <c r="D748" s="278">
        <v>140314847</v>
      </c>
      <c r="E748" s="254"/>
      <c r="F748" s="254"/>
      <c r="G748" s="254"/>
      <c r="H748" s="254"/>
      <c r="I748" s="279">
        <v>0.14799999999999999</v>
      </c>
      <c r="J748" s="254"/>
      <c r="K748" s="254"/>
      <c r="L748" s="280"/>
      <c r="M748" s="254"/>
      <c r="N748" s="254"/>
      <c r="O748" s="280"/>
      <c r="P748" s="254"/>
      <c r="Q748" s="200">
        <v>0.14799999999999999</v>
      </c>
    </row>
    <row r="749" spans="1:17" hidden="1" outlineLevel="1" collapsed="1" x14ac:dyDescent="0.25">
      <c r="A749" s="197"/>
      <c r="B749" s="197"/>
      <c r="C749" s="197"/>
      <c r="D749" s="278">
        <v>140314848</v>
      </c>
      <c r="E749" s="254"/>
      <c r="F749" s="254"/>
      <c r="G749" s="254"/>
      <c r="H749" s="254"/>
      <c r="I749" s="279">
        <v>0.14799999999999999</v>
      </c>
      <c r="J749" s="254"/>
      <c r="K749" s="254"/>
      <c r="L749" s="280"/>
      <c r="M749" s="254"/>
      <c r="N749" s="254"/>
      <c r="O749" s="280"/>
      <c r="P749" s="254"/>
      <c r="Q749" s="200">
        <v>0.14799999999999999</v>
      </c>
    </row>
    <row r="750" spans="1:17" hidden="1" outlineLevel="1" collapsed="1" x14ac:dyDescent="0.25">
      <c r="A750" s="197"/>
      <c r="B750" s="197"/>
      <c r="C750" s="197"/>
      <c r="D750" s="278">
        <v>140314849</v>
      </c>
      <c r="E750" s="254"/>
      <c r="F750" s="254"/>
      <c r="G750" s="254"/>
      <c r="H750" s="254"/>
      <c r="I750" s="279">
        <v>0.14799999999999999</v>
      </c>
      <c r="J750" s="254"/>
      <c r="K750" s="254"/>
      <c r="L750" s="280"/>
      <c r="M750" s="254"/>
      <c r="N750" s="254"/>
      <c r="O750" s="280"/>
      <c r="P750" s="254"/>
      <c r="Q750" s="200">
        <v>0.14799999999999999</v>
      </c>
    </row>
    <row r="751" spans="1:17" hidden="1" outlineLevel="1" collapsed="1" x14ac:dyDescent="0.25">
      <c r="A751" s="197"/>
      <c r="B751" s="197"/>
      <c r="C751" s="197"/>
      <c r="D751" s="278">
        <v>140314850</v>
      </c>
      <c r="E751" s="254"/>
      <c r="F751" s="254"/>
      <c r="G751" s="254"/>
      <c r="H751" s="254"/>
      <c r="I751" s="279">
        <v>4.4999999999999998E-2</v>
      </c>
      <c r="J751" s="254"/>
      <c r="K751" s="254"/>
      <c r="L751" s="280"/>
      <c r="M751" s="254"/>
      <c r="N751" s="254"/>
      <c r="O751" s="280"/>
      <c r="P751" s="254"/>
      <c r="Q751" s="200">
        <v>4.4999999999999998E-2</v>
      </c>
    </row>
    <row r="752" spans="1:17" hidden="1" outlineLevel="1" collapsed="1" x14ac:dyDescent="0.25">
      <c r="A752" s="197"/>
      <c r="B752" s="197"/>
      <c r="C752" s="197"/>
      <c r="D752" s="278">
        <v>140314851</v>
      </c>
      <c r="E752" s="254"/>
      <c r="F752" s="254"/>
      <c r="G752" s="254"/>
      <c r="H752" s="254"/>
      <c r="I752" s="279">
        <v>4.4999999999999998E-2</v>
      </c>
      <c r="J752" s="254"/>
      <c r="K752" s="254"/>
      <c r="L752" s="280"/>
      <c r="M752" s="254"/>
      <c r="N752" s="254"/>
      <c r="O752" s="280"/>
      <c r="P752" s="254"/>
      <c r="Q752" s="200">
        <v>4.4999999999999998E-2</v>
      </c>
    </row>
    <row r="753" spans="1:17" hidden="1" outlineLevel="1" collapsed="1" x14ac:dyDescent="0.25">
      <c r="A753" s="197"/>
      <c r="B753" s="197"/>
      <c r="C753" s="197"/>
      <c r="D753" s="278">
        <v>140314852</v>
      </c>
      <c r="E753" s="254"/>
      <c r="F753" s="254"/>
      <c r="G753" s="254"/>
      <c r="H753" s="254"/>
      <c r="I753" s="279">
        <v>0.92649999999999999</v>
      </c>
      <c r="J753" s="254"/>
      <c r="K753" s="254"/>
      <c r="L753" s="280"/>
      <c r="M753" s="254"/>
      <c r="N753" s="254"/>
      <c r="O753" s="280"/>
      <c r="P753" s="254"/>
      <c r="Q753" s="200">
        <v>0.92649999999999999</v>
      </c>
    </row>
    <row r="754" spans="1:17" hidden="1" outlineLevel="1" collapsed="1" x14ac:dyDescent="0.25">
      <c r="A754" s="197"/>
      <c r="B754" s="197"/>
      <c r="C754" s="197"/>
      <c r="D754" s="278">
        <v>140314853</v>
      </c>
      <c r="E754" s="254"/>
      <c r="F754" s="254"/>
      <c r="G754" s="254"/>
      <c r="H754" s="254"/>
      <c r="I754" s="279">
        <v>0.14799999999999999</v>
      </c>
      <c r="J754" s="254"/>
      <c r="K754" s="254"/>
      <c r="L754" s="280"/>
      <c r="M754" s="254"/>
      <c r="N754" s="254"/>
      <c r="O754" s="280"/>
      <c r="P754" s="254"/>
      <c r="Q754" s="200">
        <v>0.14799999999999999</v>
      </c>
    </row>
    <row r="755" spans="1:17" hidden="1" outlineLevel="1" collapsed="1" x14ac:dyDescent="0.25">
      <c r="A755" s="197"/>
      <c r="B755" s="197"/>
      <c r="C755" s="197"/>
      <c r="D755" s="278">
        <v>140314854</v>
      </c>
      <c r="E755" s="254"/>
      <c r="F755" s="254"/>
      <c r="G755" s="254"/>
      <c r="H755" s="254"/>
      <c r="I755" s="279">
        <v>4.4999999999999998E-2</v>
      </c>
      <c r="J755" s="254"/>
      <c r="K755" s="254"/>
      <c r="L755" s="280"/>
      <c r="M755" s="254"/>
      <c r="N755" s="254"/>
      <c r="O755" s="280"/>
      <c r="P755" s="254"/>
      <c r="Q755" s="200">
        <v>4.4999999999999998E-2</v>
      </c>
    </row>
    <row r="756" spans="1:17" hidden="1" outlineLevel="1" collapsed="1" x14ac:dyDescent="0.25">
      <c r="A756" s="197"/>
      <c r="B756" s="197"/>
      <c r="C756" s="197"/>
      <c r="D756" s="278">
        <v>140315142</v>
      </c>
      <c r="E756" s="254"/>
      <c r="F756" s="254"/>
      <c r="G756" s="254"/>
      <c r="H756" s="254"/>
      <c r="I756" s="279">
        <v>0.92649999999999999</v>
      </c>
      <c r="J756" s="254"/>
      <c r="K756" s="254"/>
      <c r="L756" s="280"/>
      <c r="M756" s="254"/>
      <c r="N756" s="254"/>
      <c r="O756" s="280"/>
      <c r="P756" s="254"/>
      <c r="Q756" s="200">
        <v>0.92649999999999999</v>
      </c>
    </row>
    <row r="757" spans="1:17" hidden="1" outlineLevel="1" collapsed="1" x14ac:dyDescent="0.25">
      <c r="A757" s="197"/>
      <c r="B757" s="197"/>
      <c r="C757" s="197"/>
      <c r="D757" s="278">
        <v>140315143</v>
      </c>
      <c r="E757" s="254"/>
      <c r="F757" s="254"/>
      <c r="G757" s="254"/>
      <c r="H757" s="254"/>
      <c r="I757" s="279">
        <v>4.4999999999999998E-2</v>
      </c>
      <c r="J757" s="254"/>
      <c r="K757" s="254"/>
      <c r="L757" s="280"/>
      <c r="M757" s="254"/>
      <c r="N757" s="254"/>
      <c r="O757" s="280"/>
      <c r="P757" s="254"/>
      <c r="Q757" s="200">
        <v>4.4999999999999998E-2</v>
      </c>
    </row>
    <row r="758" spans="1:17" hidden="1" outlineLevel="1" collapsed="1" x14ac:dyDescent="0.25">
      <c r="A758" s="197"/>
      <c r="B758" s="197"/>
      <c r="C758" s="197"/>
      <c r="D758" s="278">
        <v>140315144</v>
      </c>
      <c r="E758" s="254"/>
      <c r="F758" s="254"/>
      <c r="G758" s="254"/>
      <c r="H758" s="254"/>
      <c r="I758" s="279">
        <v>0.68</v>
      </c>
      <c r="J758" s="254"/>
      <c r="K758" s="254"/>
      <c r="L758" s="280"/>
      <c r="M758" s="254"/>
      <c r="N758" s="254"/>
      <c r="O758" s="280"/>
      <c r="P758" s="254"/>
      <c r="Q758" s="200">
        <v>0.68</v>
      </c>
    </row>
    <row r="759" spans="1:17" hidden="1" outlineLevel="1" collapsed="1" x14ac:dyDescent="0.25">
      <c r="A759" s="197"/>
      <c r="B759" s="197"/>
      <c r="C759" s="197"/>
      <c r="D759" s="278">
        <v>140315145</v>
      </c>
      <c r="E759" s="254"/>
      <c r="F759" s="254"/>
      <c r="G759" s="254"/>
      <c r="H759" s="254"/>
      <c r="I759" s="279">
        <v>0.14799999999999999</v>
      </c>
      <c r="J759" s="254"/>
      <c r="K759" s="254"/>
      <c r="L759" s="280"/>
      <c r="M759" s="254"/>
      <c r="N759" s="254"/>
      <c r="O759" s="280"/>
      <c r="P759" s="254"/>
      <c r="Q759" s="200">
        <v>0.14799999999999999</v>
      </c>
    </row>
    <row r="760" spans="1:17" hidden="1" outlineLevel="1" collapsed="1" x14ac:dyDescent="0.25">
      <c r="A760" s="197"/>
      <c r="B760" s="197"/>
      <c r="C760" s="197"/>
      <c r="D760" s="278">
        <v>140315146</v>
      </c>
      <c r="E760" s="254"/>
      <c r="F760" s="254"/>
      <c r="G760" s="254"/>
      <c r="H760" s="254"/>
      <c r="I760" s="279">
        <v>4.4999999999999998E-2</v>
      </c>
      <c r="J760" s="254"/>
      <c r="K760" s="254"/>
      <c r="L760" s="280"/>
      <c r="M760" s="254"/>
      <c r="N760" s="254"/>
      <c r="O760" s="280"/>
      <c r="P760" s="254"/>
      <c r="Q760" s="200">
        <v>4.4999999999999998E-2</v>
      </c>
    </row>
    <row r="761" spans="1:17" hidden="1" outlineLevel="1" collapsed="1" x14ac:dyDescent="0.25">
      <c r="A761" s="197"/>
      <c r="B761" s="197"/>
      <c r="C761" s="197"/>
      <c r="D761" s="278">
        <v>140315147</v>
      </c>
      <c r="E761" s="254"/>
      <c r="F761" s="254"/>
      <c r="G761" s="254"/>
      <c r="H761" s="254"/>
      <c r="I761" s="279">
        <v>0.68</v>
      </c>
      <c r="J761" s="254"/>
      <c r="K761" s="254"/>
      <c r="L761" s="280"/>
      <c r="M761" s="254"/>
      <c r="N761" s="254"/>
      <c r="O761" s="280"/>
      <c r="P761" s="254"/>
      <c r="Q761" s="200">
        <v>0.68</v>
      </c>
    </row>
    <row r="762" spans="1:17" hidden="1" outlineLevel="1" collapsed="1" x14ac:dyDescent="0.25">
      <c r="A762" s="197"/>
      <c r="B762" s="197"/>
      <c r="C762" s="197"/>
      <c r="D762" s="278">
        <v>140315148</v>
      </c>
      <c r="E762" s="254"/>
      <c r="F762" s="254"/>
      <c r="G762" s="254"/>
      <c r="H762" s="254"/>
      <c r="I762" s="279">
        <v>4.4999999999999998E-2</v>
      </c>
      <c r="J762" s="254"/>
      <c r="K762" s="254"/>
      <c r="L762" s="280"/>
      <c r="M762" s="254"/>
      <c r="N762" s="254"/>
      <c r="O762" s="280"/>
      <c r="P762" s="254"/>
      <c r="Q762" s="200">
        <v>4.4999999999999998E-2</v>
      </c>
    </row>
    <row r="763" spans="1:17" hidden="1" outlineLevel="1" collapsed="1" x14ac:dyDescent="0.25">
      <c r="A763" s="197"/>
      <c r="B763" s="197"/>
      <c r="C763" s="197"/>
      <c r="D763" s="278">
        <v>140315149</v>
      </c>
      <c r="E763" s="254"/>
      <c r="F763" s="254"/>
      <c r="G763" s="254"/>
      <c r="H763" s="254"/>
      <c r="I763" s="279">
        <v>0.14799999999999999</v>
      </c>
      <c r="J763" s="254"/>
      <c r="K763" s="254"/>
      <c r="L763" s="280"/>
      <c r="M763" s="254"/>
      <c r="N763" s="254"/>
      <c r="O763" s="280"/>
      <c r="P763" s="254"/>
      <c r="Q763" s="200">
        <v>0.14799999999999999</v>
      </c>
    </row>
    <row r="764" spans="1:17" hidden="1" outlineLevel="1" collapsed="1" x14ac:dyDescent="0.25">
      <c r="A764" s="197"/>
      <c r="B764" s="197"/>
      <c r="C764" s="197"/>
      <c r="D764" s="278">
        <v>140315150</v>
      </c>
      <c r="E764" s="254"/>
      <c r="F764" s="254"/>
      <c r="G764" s="254"/>
      <c r="H764" s="254"/>
      <c r="I764" s="279">
        <v>0.14799999999999999</v>
      </c>
      <c r="J764" s="254"/>
      <c r="K764" s="254"/>
      <c r="L764" s="280"/>
      <c r="M764" s="254"/>
      <c r="N764" s="254"/>
      <c r="O764" s="280"/>
      <c r="P764" s="254"/>
      <c r="Q764" s="200">
        <v>0.14799999999999999</v>
      </c>
    </row>
    <row r="765" spans="1:17" hidden="1" outlineLevel="1" collapsed="1" x14ac:dyDescent="0.25">
      <c r="A765" s="197"/>
      <c r="B765" s="197"/>
      <c r="C765" s="197"/>
      <c r="D765" s="278">
        <v>140315152</v>
      </c>
      <c r="E765" s="254"/>
      <c r="F765" s="254"/>
      <c r="G765" s="254"/>
      <c r="H765" s="254"/>
      <c r="I765" s="279">
        <v>0.14799999999999999</v>
      </c>
      <c r="J765" s="254"/>
      <c r="K765" s="254"/>
      <c r="L765" s="280"/>
      <c r="M765" s="254"/>
      <c r="N765" s="254"/>
      <c r="O765" s="280"/>
      <c r="P765" s="254"/>
      <c r="Q765" s="200">
        <v>0.14799999999999999</v>
      </c>
    </row>
    <row r="766" spans="1:17" hidden="1" outlineLevel="1" collapsed="1" x14ac:dyDescent="0.25">
      <c r="A766" s="197"/>
      <c r="B766" s="197"/>
      <c r="C766" s="197"/>
      <c r="D766" s="278">
        <v>140315153</v>
      </c>
      <c r="E766" s="254"/>
      <c r="F766" s="254"/>
      <c r="G766" s="254"/>
      <c r="H766" s="254"/>
      <c r="I766" s="279">
        <v>0.14799999999999999</v>
      </c>
      <c r="J766" s="254"/>
      <c r="K766" s="254"/>
      <c r="L766" s="280"/>
      <c r="M766" s="254"/>
      <c r="N766" s="254"/>
      <c r="O766" s="280"/>
      <c r="P766" s="254"/>
      <c r="Q766" s="200">
        <v>0.14799999999999999</v>
      </c>
    </row>
    <row r="767" spans="1:17" hidden="1" outlineLevel="1" collapsed="1" x14ac:dyDescent="0.25">
      <c r="A767" s="197"/>
      <c r="B767" s="197"/>
      <c r="C767" s="197"/>
      <c r="D767" s="278">
        <v>140315154</v>
      </c>
      <c r="E767" s="254"/>
      <c r="F767" s="254"/>
      <c r="G767" s="254"/>
      <c r="H767" s="254"/>
      <c r="I767" s="279">
        <v>0.14799999999999999</v>
      </c>
      <c r="J767" s="254"/>
      <c r="K767" s="254"/>
      <c r="L767" s="280"/>
      <c r="M767" s="254"/>
      <c r="N767" s="254"/>
      <c r="O767" s="280"/>
      <c r="P767" s="254"/>
      <c r="Q767" s="200">
        <v>0.14799999999999999</v>
      </c>
    </row>
    <row r="768" spans="1:17" hidden="1" outlineLevel="1" collapsed="1" x14ac:dyDescent="0.25">
      <c r="A768" s="197"/>
      <c r="B768" s="197"/>
      <c r="C768" s="197"/>
      <c r="D768" s="278">
        <v>140315155</v>
      </c>
      <c r="E768" s="254"/>
      <c r="F768" s="254"/>
      <c r="G768" s="254"/>
      <c r="H768" s="254"/>
      <c r="I768" s="279">
        <v>0.14799999999999999</v>
      </c>
      <c r="J768" s="254"/>
      <c r="K768" s="254"/>
      <c r="L768" s="280"/>
      <c r="M768" s="254"/>
      <c r="N768" s="254"/>
      <c r="O768" s="280"/>
      <c r="P768" s="254"/>
      <c r="Q768" s="200">
        <v>0.14799999999999999</v>
      </c>
    </row>
    <row r="769" spans="1:17" hidden="1" outlineLevel="1" collapsed="1" x14ac:dyDescent="0.25">
      <c r="A769" s="197"/>
      <c r="B769" s="197"/>
      <c r="C769" s="197"/>
      <c r="D769" s="278">
        <v>140315156</v>
      </c>
      <c r="E769" s="254"/>
      <c r="F769" s="254"/>
      <c r="G769" s="254"/>
      <c r="H769" s="254"/>
      <c r="I769" s="279">
        <v>0.14799999999999999</v>
      </c>
      <c r="J769" s="254"/>
      <c r="K769" s="254"/>
      <c r="L769" s="280"/>
      <c r="M769" s="254"/>
      <c r="N769" s="254"/>
      <c r="O769" s="280"/>
      <c r="P769" s="254"/>
      <c r="Q769" s="200">
        <v>0.14799999999999999</v>
      </c>
    </row>
    <row r="770" spans="1:17" hidden="1" outlineLevel="1" collapsed="1" x14ac:dyDescent="0.25">
      <c r="A770" s="197"/>
      <c r="B770" s="197"/>
      <c r="C770" s="197"/>
      <c r="D770" s="278">
        <v>140315157</v>
      </c>
      <c r="E770" s="254"/>
      <c r="F770" s="254"/>
      <c r="G770" s="254"/>
      <c r="H770" s="254"/>
      <c r="I770" s="279">
        <v>0.45050000000000001</v>
      </c>
      <c r="J770" s="254"/>
      <c r="K770" s="254"/>
      <c r="L770" s="280"/>
      <c r="M770" s="254"/>
      <c r="N770" s="254"/>
      <c r="O770" s="280"/>
      <c r="P770" s="254"/>
      <c r="Q770" s="200">
        <v>0.45050000000000001</v>
      </c>
    </row>
    <row r="771" spans="1:17" hidden="1" outlineLevel="1" collapsed="1" x14ac:dyDescent="0.25">
      <c r="A771" s="197"/>
      <c r="B771" s="197"/>
      <c r="C771" s="197"/>
      <c r="D771" s="278">
        <v>140315158</v>
      </c>
      <c r="E771" s="254"/>
      <c r="F771" s="254"/>
      <c r="G771" s="254"/>
      <c r="H771" s="254"/>
      <c r="I771" s="279">
        <v>0.14799999999999999</v>
      </c>
      <c r="J771" s="254"/>
      <c r="K771" s="254"/>
      <c r="L771" s="280"/>
      <c r="M771" s="254"/>
      <c r="N771" s="254"/>
      <c r="O771" s="280"/>
      <c r="P771" s="254"/>
      <c r="Q771" s="200">
        <v>0.14799999999999999</v>
      </c>
    </row>
    <row r="772" spans="1:17" hidden="1" outlineLevel="1" collapsed="1" x14ac:dyDescent="0.25">
      <c r="A772" s="197"/>
      <c r="B772" s="197"/>
      <c r="C772" s="197"/>
      <c r="D772" s="278">
        <v>140315159</v>
      </c>
      <c r="E772" s="254"/>
      <c r="F772" s="254"/>
      <c r="G772" s="254"/>
      <c r="H772" s="254"/>
      <c r="I772" s="279">
        <v>0.14799999999999999</v>
      </c>
      <c r="J772" s="254"/>
      <c r="K772" s="254"/>
      <c r="L772" s="280"/>
      <c r="M772" s="254"/>
      <c r="N772" s="254"/>
      <c r="O772" s="280"/>
      <c r="P772" s="254"/>
      <c r="Q772" s="200">
        <v>0.14799999999999999</v>
      </c>
    </row>
    <row r="773" spans="1:17" hidden="1" outlineLevel="1" collapsed="1" x14ac:dyDescent="0.25">
      <c r="A773" s="197"/>
      <c r="B773" s="197"/>
      <c r="C773" s="197"/>
      <c r="D773" s="278">
        <v>140315160</v>
      </c>
      <c r="E773" s="254"/>
      <c r="F773" s="254"/>
      <c r="G773" s="254"/>
      <c r="H773" s="254"/>
      <c r="I773" s="279">
        <v>4.4999999999999998E-2</v>
      </c>
      <c r="J773" s="254"/>
      <c r="K773" s="254"/>
      <c r="L773" s="280"/>
      <c r="M773" s="254"/>
      <c r="N773" s="254"/>
      <c r="O773" s="280"/>
      <c r="P773" s="254"/>
      <c r="Q773" s="200">
        <v>4.4999999999999998E-2</v>
      </c>
    </row>
    <row r="774" spans="1:17" hidden="1" outlineLevel="1" collapsed="1" x14ac:dyDescent="0.25">
      <c r="A774" s="197"/>
      <c r="B774" s="197"/>
      <c r="C774" s="197"/>
      <c r="D774" s="278">
        <v>140315161</v>
      </c>
      <c r="E774" s="254"/>
      <c r="F774" s="254"/>
      <c r="G774" s="254"/>
      <c r="H774" s="254"/>
      <c r="I774" s="279">
        <v>4.4999999999999998E-2</v>
      </c>
      <c r="J774" s="254"/>
      <c r="K774" s="254"/>
      <c r="L774" s="280"/>
      <c r="M774" s="254"/>
      <c r="N774" s="254"/>
      <c r="O774" s="280"/>
      <c r="P774" s="254"/>
      <c r="Q774" s="200">
        <v>4.4999999999999998E-2</v>
      </c>
    </row>
    <row r="775" spans="1:17" hidden="1" outlineLevel="1" collapsed="1" x14ac:dyDescent="0.25">
      <c r="A775" s="197"/>
      <c r="B775" s="197"/>
      <c r="C775" s="197"/>
      <c r="D775" s="278">
        <v>140315162</v>
      </c>
      <c r="E775" s="254"/>
      <c r="F775" s="254"/>
      <c r="G775" s="254"/>
      <c r="H775" s="254"/>
      <c r="I775" s="279">
        <v>0.14799999999999999</v>
      </c>
      <c r="J775" s="254"/>
      <c r="K775" s="254"/>
      <c r="L775" s="280"/>
      <c r="M775" s="254"/>
      <c r="N775" s="254"/>
      <c r="O775" s="280"/>
      <c r="P775" s="254"/>
      <c r="Q775" s="200">
        <v>0.14799999999999999</v>
      </c>
    </row>
    <row r="776" spans="1:17" hidden="1" outlineLevel="1" collapsed="1" x14ac:dyDescent="0.25">
      <c r="A776" s="197"/>
      <c r="B776" s="197"/>
      <c r="C776" s="197"/>
      <c r="D776" s="278">
        <v>140315163</v>
      </c>
      <c r="E776" s="254"/>
      <c r="F776" s="254"/>
      <c r="G776" s="254"/>
      <c r="H776" s="254"/>
      <c r="I776" s="279">
        <v>0.14799999999999999</v>
      </c>
      <c r="J776" s="254"/>
      <c r="K776" s="254"/>
      <c r="L776" s="280"/>
      <c r="M776" s="254"/>
      <c r="N776" s="254"/>
      <c r="O776" s="280"/>
      <c r="P776" s="254"/>
      <c r="Q776" s="200">
        <v>0.14799999999999999</v>
      </c>
    </row>
    <row r="777" spans="1:17" hidden="1" outlineLevel="1" collapsed="1" x14ac:dyDescent="0.25">
      <c r="A777" s="197"/>
      <c r="B777" s="197"/>
      <c r="C777" s="197"/>
      <c r="D777" s="278">
        <v>140315164</v>
      </c>
      <c r="E777" s="254"/>
      <c r="F777" s="254"/>
      <c r="G777" s="254"/>
      <c r="H777" s="254"/>
      <c r="I777" s="279">
        <v>0.68</v>
      </c>
      <c r="J777" s="254"/>
      <c r="K777" s="254"/>
      <c r="L777" s="280"/>
      <c r="M777" s="254"/>
      <c r="N777" s="254"/>
      <c r="O777" s="280"/>
      <c r="P777" s="254"/>
      <c r="Q777" s="200">
        <v>0.68</v>
      </c>
    </row>
    <row r="778" spans="1:17" hidden="1" outlineLevel="1" collapsed="1" x14ac:dyDescent="0.25">
      <c r="A778" s="197"/>
      <c r="B778" s="197"/>
      <c r="C778" s="197"/>
      <c r="D778" s="278">
        <v>140315165</v>
      </c>
      <c r="E778" s="254"/>
      <c r="F778" s="254"/>
      <c r="G778" s="254"/>
      <c r="H778" s="254"/>
      <c r="I778" s="279">
        <v>0.14799999999999999</v>
      </c>
      <c r="J778" s="254"/>
      <c r="K778" s="254"/>
      <c r="L778" s="280"/>
      <c r="M778" s="254"/>
      <c r="N778" s="254"/>
      <c r="O778" s="280"/>
      <c r="P778" s="254"/>
      <c r="Q778" s="200">
        <v>0.14799999999999999</v>
      </c>
    </row>
    <row r="779" spans="1:17" hidden="1" outlineLevel="1" collapsed="1" x14ac:dyDescent="0.25">
      <c r="A779" s="197"/>
      <c r="B779" s="197"/>
      <c r="C779" s="197"/>
      <c r="D779" s="278">
        <v>140315166</v>
      </c>
      <c r="E779" s="254"/>
      <c r="F779" s="254"/>
      <c r="G779" s="254"/>
      <c r="H779" s="254"/>
      <c r="I779" s="279">
        <v>0.14799999999999999</v>
      </c>
      <c r="J779" s="254"/>
      <c r="K779" s="254"/>
      <c r="L779" s="280"/>
      <c r="M779" s="254"/>
      <c r="N779" s="254"/>
      <c r="O779" s="280"/>
      <c r="P779" s="254"/>
      <c r="Q779" s="200">
        <v>0.14799999999999999</v>
      </c>
    </row>
    <row r="780" spans="1:17" hidden="1" outlineLevel="1" collapsed="1" x14ac:dyDescent="0.25">
      <c r="A780" s="197"/>
      <c r="B780" s="197"/>
      <c r="C780" s="197"/>
      <c r="D780" s="278">
        <v>140315167</v>
      </c>
      <c r="E780" s="254"/>
      <c r="F780" s="254"/>
      <c r="G780" s="254"/>
      <c r="H780" s="254"/>
      <c r="I780" s="279">
        <v>0.14799999999999999</v>
      </c>
      <c r="J780" s="254"/>
      <c r="K780" s="254"/>
      <c r="L780" s="280"/>
      <c r="M780" s="254"/>
      <c r="N780" s="254"/>
      <c r="O780" s="280"/>
      <c r="P780" s="254"/>
      <c r="Q780" s="200">
        <v>0.14799999999999999</v>
      </c>
    </row>
    <row r="781" spans="1:17" hidden="1" outlineLevel="1" collapsed="1" x14ac:dyDescent="0.25">
      <c r="A781" s="197"/>
      <c r="B781" s="197"/>
      <c r="C781" s="197"/>
      <c r="D781" s="278">
        <v>140315168</v>
      </c>
      <c r="E781" s="254"/>
      <c r="F781" s="254"/>
      <c r="G781" s="254"/>
      <c r="H781" s="254"/>
      <c r="I781" s="279">
        <v>0.14799999999999999</v>
      </c>
      <c r="J781" s="254"/>
      <c r="K781" s="254"/>
      <c r="L781" s="280"/>
      <c r="M781" s="254"/>
      <c r="N781" s="254"/>
      <c r="O781" s="280"/>
      <c r="P781" s="254"/>
      <c r="Q781" s="200">
        <v>0.14799999999999999</v>
      </c>
    </row>
    <row r="782" spans="1:17" hidden="1" outlineLevel="1" collapsed="1" x14ac:dyDescent="0.25">
      <c r="A782" s="197"/>
      <c r="B782" s="197"/>
      <c r="C782" s="197"/>
      <c r="D782" s="278">
        <v>140315169</v>
      </c>
      <c r="E782" s="254"/>
      <c r="F782" s="254"/>
      <c r="G782" s="254"/>
      <c r="H782" s="254"/>
      <c r="I782" s="279">
        <v>4.4999999999999998E-2</v>
      </c>
      <c r="J782" s="254"/>
      <c r="K782" s="254"/>
      <c r="L782" s="280"/>
      <c r="M782" s="254"/>
      <c r="N782" s="254"/>
      <c r="O782" s="280"/>
      <c r="P782" s="254"/>
      <c r="Q782" s="200">
        <v>4.4999999999999998E-2</v>
      </c>
    </row>
    <row r="783" spans="1:17" hidden="1" outlineLevel="1" collapsed="1" x14ac:dyDescent="0.25">
      <c r="A783" s="197"/>
      <c r="B783" s="197"/>
      <c r="C783" s="197"/>
      <c r="D783" s="278">
        <v>140315170</v>
      </c>
      <c r="E783" s="254"/>
      <c r="F783" s="254"/>
      <c r="G783" s="254"/>
      <c r="H783" s="254"/>
      <c r="I783" s="279">
        <v>0.14799999999999999</v>
      </c>
      <c r="J783" s="254"/>
      <c r="K783" s="254"/>
      <c r="L783" s="280"/>
      <c r="M783" s="254"/>
      <c r="N783" s="254"/>
      <c r="O783" s="280"/>
      <c r="P783" s="254"/>
      <c r="Q783" s="200">
        <v>0.14799999999999999</v>
      </c>
    </row>
    <row r="784" spans="1:17" hidden="1" outlineLevel="1" collapsed="1" x14ac:dyDescent="0.25">
      <c r="A784" s="197"/>
      <c r="B784" s="197"/>
      <c r="C784" s="197"/>
      <c r="D784" s="278">
        <v>140315171</v>
      </c>
      <c r="E784" s="254"/>
      <c r="F784" s="254"/>
      <c r="G784" s="254"/>
      <c r="H784" s="254"/>
      <c r="I784" s="279">
        <v>0.14799999999999999</v>
      </c>
      <c r="J784" s="254"/>
      <c r="K784" s="254"/>
      <c r="L784" s="280"/>
      <c r="M784" s="254"/>
      <c r="N784" s="254"/>
      <c r="O784" s="280"/>
      <c r="P784" s="254"/>
      <c r="Q784" s="200">
        <v>0.14799999999999999</v>
      </c>
    </row>
    <row r="785" spans="1:17" hidden="1" outlineLevel="1" collapsed="1" x14ac:dyDescent="0.25">
      <c r="A785" s="197"/>
      <c r="B785" s="197"/>
      <c r="C785" s="197"/>
      <c r="D785" s="278">
        <v>140315172</v>
      </c>
      <c r="E785" s="254"/>
      <c r="F785" s="254"/>
      <c r="G785" s="254"/>
      <c r="H785" s="254"/>
      <c r="I785" s="279">
        <v>0.68</v>
      </c>
      <c r="J785" s="254"/>
      <c r="K785" s="254"/>
      <c r="L785" s="280"/>
      <c r="M785" s="254"/>
      <c r="N785" s="254"/>
      <c r="O785" s="280"/>
      <c r="P785" s="254"/>
      <c r="Q785" s="200">
        <v>0.68</v>
      </c>
    </row>
    <row r="786" spans="1:17" hidden="1" outlineLevel="1" collapsed="1" x14ac:dyDescent="0.25">
      <c r="A786" s="197"/>
      <c r="B786" s="197"/>
      <c r="C786" s="197"/>
      <c r="D786" s="278">
        <v>140315173</v>
      </c>
      <c r="E786" s="254"/>
      <c r="F786" s="254"/>
      <c r="G786" s="254"/>
      <c r="H786" s="254"/>
      <c r="I786" s="279">
        <v>0.14799999999999999</v>
      </c>
      <c r="J786" s="254"/>
      <c r="K786" s="254"/>
      <c r="L786" s="280"/>
      <c r="M786" s="254"/>
      <c r="N786" s="254"/>
      <c r="O786" s="280"/>
      <c r="P786" s="254"/>
      <c r="Q786" s="200">
        <v>0.14799999999999999</v>
      </c>
    </row>
    <row r="787" spans="1:17" hidden="1" outlineLevel="1" collapsed="1" x14ac:dyDescent="0.25">
      <c r="A787" s="197"/>
      <c r="B787" s="197"/>
      <c r="C787" s="197"/>
      <c r="D787" s="278">
        <v>140315174</v>
      </c>
      <c r="E787" s="254"/>
      <c r="F787" s="254"/>
      <c r="G787" s="254"/>
      <c r="H787" s="254"/>
      <c r="I787" s="279">
        <v>4.4999999999999998E-2</v>
      </c>
      <c r="J787" s="254"/>
      <c r="K787" s="254"/>
      <c r="L787" s="280"/>
      <c r="M787" s="254"/>
      <c r="N787" s="254"/>
      <c r="O787" s="280"/>
      <c r="P787" s="254"/>
      <c r="Q787" s="200">
        <v>4.4999999999999998E-2</v>
      </c>
    </row>
    <row r="788" spans="1:17" hidden="1" outlineLevel="1" collapsed="1" x14ac:dyDescent="0.25">
      <c r="A788" s="197"/>
      <c r="B788" s="197"/>
      <c r="C788" s="197"/>
      <c r="D788" s="278">
        <v>140315175</v>
      </c>
      <c r="E788" s="254"/>
      <c r="F788" s="254"/>
      <c r="G788" s="254"/>
      <c r="H788" s="254"/>
      <c r="I788" s="279">
        <v>4.4999999999999998E-2</v>
      </c>
      <c r="J788" s="254"/>
      <c r="K788" s="254"/>
      <c r="L788" s="280"/>
      <c r="M788" s="254"/>
      <c r="N788" s="254"/>
      <c r="O788" s="280"/>
      <c r="P788" s="254"/>
      <c r="Q788" s="200">
        <v>4.4999999999999998E-2</v>
      </c>
    </row>
    <row r="789" spans="1:17" hidden="1" outlineLevel="1" collapsed="1" x14ac:dyDescent="0.25">
      <c r="A789" s="197"/>
      <c r="B789" s="197"/>
      <c r="C789" s="197"/>
      <c r="D789" s="278">
        <v>140315176</v>
      </c>
      <c r="E789" s="254"/>
      <c r="F789" s="254"/>
      <c r="G789" s="254"/>
      <c r="H789" s="254"/>
      <c r="I789" s="279">
        <v>0.90949999999999998</v>
      </c>
      <c r="J789" s="254"/>
      <c r="K789" s="254"/>
      <c r="L789" s="280"/>
      <c r="M789" s="254"/>
      <c r="N789" s="254"/>
      <c r="O789" s="280"/>
      <c r="P789" s="254"/>
      <c r="Q789" s="200">
        <v>0.90949999999999998</v>
      </c>
    </row>
    <row r="790" spans="1:17" hidden="1" outlineLevel="1" collapsed="1" x14ac:dyDescent="0.25">
      <c r="A790" s="197"/>
      <c r="B790" s="197"/>
      <c r="C790" s="197"/>
      <c r="D790" s="278">
        <v>140315177</v>
      </c>
      <c r="E790" s="254"/>
      <c r="F790" s="254"/>
      <c r="G790" s="254"/>
      <c r="H790" s="254"/>
      <c r="I790" s="279">
        <v>0.14799999999999999</v>
      </c>
      <c r="J790" s="254"/>
      <c r="K790" s="254"/>
      <c r="L790" s="280"/>
      <c r="M790" s="254"/>
      <c r="N790" s="254"/>
      <c r="O790" s="280"/>
      <c r="P790" s="254"/>
      <c r="Q790" s="200">
        <v>0.14799999999999999</v>
      </c>
    </row>
    <row r="791" spans="1:17" hidden="1" outlineLevel="1" collapsed="1" x14ac:dyDescent="0.25">
      <c r="A791" s="197"/>
      <c r="B791" s="197"/>
      <c r="C791" s="197"/>
      <c r="D791" s="278">
        <v>140315178</v>
      </c>
      <c r="E791" s="254"/>
      <c r="F791" s="254"/>
      <c r="G791" s="254"/>
      <c r="H791" s="254"/>
      <c r="I791" s="279">
        <v>4.4999999999999998E-2</v>
      </c>
      <c r="J791" s="254"/>
      <c r="K791" s="254"/>
      <c r="L791" s="280"/>
      <c r="M791" s="254"/>
      <c r="N791" s="254"/>
      <c r="O791" s="280"/>
      <c r="P791" s="254"/>
      <c r="Q791" s="200">
        <v>4.4999999999999998E-2</v>
      </c>
    </row>
    <row r="792" spans="1:17" hidden="1" outlineLevel="1" collapsed="1" x14ac:dyDescent="0.25">
      <c r="A792" s="197"/>
      <c r="B792" s="197"/>
      <c r="C792" s="197"/>
      <c r="D792" s="278">
        <v>140314739</v>
      </c>
      <c r="E792" s="254"/>
      <c r="F792" s="254"/>
      <c r="G792" s="254"/>
      <c r="H792" s="254"/>
      <c r="I792" s="279">
        <v>4.4999999999999998E-2</v>
      </c>
      <c r="J792" s="254"/>
      <c r="K792" s="254"/>
      <c r="L792" s="280"/>
      <c r="M792" s="254"/>
      <c r="N792" s="254"/>
      <c r="O792" s="280"/>
      <c r="P792" s="254"/>
      <c r="Q792" s="200">
        <v>4.4999999999999998E-2</v>
      </c>
    </row>
    <row r="793" spans="1:17" hidden="1" outlineLevel="1" collapsed="1" x14ac:dyDescent="0.25">
      <c r="A793" s="197"/>
      <c r="B793" s="197"/>
      <c r="C793" s="197"/>
      <c r="D793" s="278">
        <v>140314740</v>
      </c>
      <c r="E793" s="254"/>
      <c r="F793" s="254"/>
      <c r="G793" s="254"/>
      <c r="H793" s="254"/>
      <c r="I793" s="279">
        <v>0.14799999999999999</v>
      </c>
      <c r="J793" s="254"/>
      <c r="K793" s="254"/>
      <c r="L793" s="280"/>
      <c r="M793" s="254"/>
      <c r="N793" s="254"/>
      <c r="O793" s="280"/>
      <c r="P793" s="254"/>
      <c r="Q793" s="200">
        <v>0.14799999999999999</v>
      </c>
    </row>
    <row r="794" spans="1:17" hidden="1" outlineLevel="1" collapsed="1" x14ac:dyDescent="0.25">
      <c r="A794" s="197"/>
      <c r="B794" s="197"/>
      <c r="C794" s="197"/>
      <c r="D794" s="278">
        <v>140314741</v>
      </c>
      <c r="E794" s="254"/>
      <c r="F794" s="254"/>
      <c r="G794" s="254"/>
      <c r="H794" s="254"/>
      <c r="I794" s="279">
        <v>0.14799999999999999</v>
      </c>
      <c r="J794" s="254"/>
      <c r="K794" s="254"/>
      <c r="L794" s="280"/>
      <c r="M794" s="254"/>
      <c r="N794" s="254"/>
      <c r="O794" s="280"/>
      <c r="P794" s="254"/>
      <c r="Q794" s="200">
        <v>0.14799999999999999</v>
      </c>
    </row>
    <row r="795" spans="1:17" hidden="1" outlineLevel="1" collapsed="1" x14ac:dyDescent="0.25">
      <c r="A795" s="197"/>
      <c r="B795" s="197"/>
      <c r="C795" s="197"/>
      <c r="D795" s="278">
        <v>140314742</v>
      </c>
      <c r="E795" s="254"/>
      <c r="F795" s="254"/>
      <c r="G795" s="254"/>
      <c r="H795" s="254"/>
      <c r="I795" s="279">
        <v>0.90949999999999998</v>
      </c>
      <c r="J795" s="254"/>
      <c r="K795" s="254"/>
      <c r="L795" s="280"/>
      <c r="M795" s="254"/>
      <c r="N795" s="254"/>
      <c r="O795" s="280"/>
      <c r="P795" s="254"/>
      <c r="Q795" s="200">
        <v>0.90949999999999998</v>
      </c>
    </row>
    <row r="796" spans="1:17" hidden="1" outlineLevel="1" collapsed="1" x14ac:dyDescent="0.25">
      <c r="A796" s="197"/>
      <c r="B796" s="197"/>
      <c r="C796" s="197"/>
      <c r="D796" s="278">
        <v>140314743</v>
      </c>
      <c r="E796" s="254"/>
      <c r="F796" s="254"/>
      <c r="G796" s="254"/>
      <c r="H796" s="254"/>
      <c r="I796" s="279">
        <v>0.47599999999999998</v>
      </c>
      <c r="J796" s="254"/>
      <c r="K796" s="254"/>
      <c r="L796" s="280"/>
      <c r="M796" s="254"/>
      <c r="N796" s="254"/>
      <c r="O796" s="280"/>
      <c r="P796" s="254"/>
      <c r="Q796" s="200">
        <v>0.47599999999999998</v>
      </c>
    </row>
    <row r="797" spans="1:17" hidden="1" outlineLevel="1" collapsed="1" x14ac:dyDescent="0.25">
      <c r="A797" s="197"/>
      <c r="B797" s="197"/>
      <c r="C797" s="197"/>
      <c r="D797" s="278">
        <v>140314744</v>
      </c>
      <c r="E797" s="254"/>
      <c r="F797" s="254"/>
      <c r="G797" s="254"/>
      <c r="H797" s="254"/>
      <c r="I797" s="279">
        <v>4.4999999999999998E-2</v>
      </c>
      <c r="J797" s="254"/>
      <c r="K797" s="254"/>
      <c r="L797" s="280"/>
      <c r="M797" s="254"/>
      <c r="N797" s="254"/>
      <c r="O797" s="280"/>
      <c r="P797" s="254"/>
      <c r="Q797" s="200">
        <v>4.4999999999999998E-2</v>
      </c>
    </row>
    <row r="798" spans="1:17" hidden="1" outlineLevel="1" collapsed="1" x14ac:dyDescent="0.25">
      <c r="A798" s="197"/>
      <c r="B798" s="197"/>
      <c r="C798" s="197"/>
      <c r="D798" s="278">
        <v>140314745</v>
      </c>
      <c r="E798" s="254"/>
      <c r="F798" s="254"/>
      <c r="G798" s="254"/>
      <c r="H798" s="254"/>
      <c r="I798" s="279">
        <v>4.4999999999999998E-2</v>
      </c>
      <c r="J798" s="254"/>
      <c r="K798" s="254"/>
      <c r="L798" s="280"/>
      <c r="M798" s="254"/>
      <c r="N798" s="254"/>
      <c r="O798" s="280"/>
      <c r="P798" s="254"/>
      <c r="Q798" s="200">
        <v>4.4999999999999998E-2</v>
      </c>
    </row>
    <row r="799" spans="1:17" hidden="1" outlineLevel="1" collapsed="1" x14ac:dyDescent="0.25">
      <c r="A799" s="197"/>
      <c r="B799" s="197"/>
      <c r="C799" s="197"/>
      <c r="D799" s="278">
        <v>140314746</v>
      </c>
      <c r="E799" s="254"/>
      <c r="F799" s="254"/>
      <c r="G799" s="254"/>
      <c r="H799" s="254"/>
      <c r="I799" s="279">
        <v>4.4999999999999998E-2</v>
      </c>
      <c r="J799" s="254"/>
      <c r="K799" s="254"/>
      <c r="L799" s="280"/>
      <c r="M799" s="254"/>
      <c r="N799" s="254"/>
      <c r="O799" s="280"/>
      <c r="P799" s="254"/>
      <c r="Q799" s="200">
        <v>4.4999999999999998E-2</v>
      </c>
    </row>
    <row r="800" spans="1:17" hidden="1" outlineLevel="1" collapsed="1" x14ac:dyDescent="0.25">
      <c r="A800" s="197"/>
      <c r="B800" s="197"/>
      <c r="C800" s="197"/>
      <c r="D800" s="278">
        <v>140314747</v>
      </c>
      <c r="E800" s="254"/>
      <c r="F800" s="254"/>
      <c r="G800" s="254"/>
      <c r="H800" s="254"/>
      <c r="I800" s="279">
        <v>0.14799999999999999</v>
      </c>
      <c r="J800" s="254"/>
      <c r="K800" s="254"/>
      <c r="L800" s="280"/>
      <c r="M800" s="254"/>
      <c r="N800" s="254"/>
      <c r="O800" s="280"/>
      <c r="P800" s="254"/>
      <c r="Q800" s="200">
        <v>0.14799999999999999</v>
      </c>
    </row>
    <row r="801" spans="1:17" hidden="1" outlineLevel="1" collapsed="1" x14ac:dyDescent="0.25">
      <c r="A801" s="197"/>
      <c r="B801" s="197"/>
      <c r="C801" s="197"/>
      <c r="D801" s="278">
        <v>140314748</v>
      </c>
      <c r="E801" s="254"/>
      <c r="F801" s="254"/>
      <c r="G801" s="254"/>
      <c r="H801" s="254"/>
      <c r="I801" s="279">
        <v>0.90949999999999998</v>
      </c>
      <c r="J801" s="254"/>
      <c r="K801" s="254"/>
      <c r="L801" s="280"/>
      <c r="M801" s="254"/>
      <c r="N801" s="254"/>
      <c r="O801" s="280"/>
      <c r="P801" s="254"/>
      <c r="Q801" s="200">
        <v>0.90949999999999998</v>
      </c>
    </row>
    <row r="802" spans="1:17" hidden="1" outlineLevel="1" collapsed="1" x14ac:dyDescent="0.25">
      <c r="A802" s="197"/>
      <c r="B802" s="197"/>
      <c r="C802" s="197"/>
      <c r="D802" s="278">
        <v>140314749</v>
      </c>
      <c r="E802" s="254"/>
      <c r="F802" s="254"/>
      <c r="G802" s="254"/>
      <c r="H802" s="254"/>
      <c r="I802" s="279">
        <v>0.17849999999999999</v>
      </c>
      <c r="J802" s="254"/>
      <c r="K802" s="254"/>
      <c r="L802" s="280"/>
      <c r="M802" s="254"/>
      <c r="N802" s="254"/>
      <c r="O802" s="280"/>
      <c r="P802" s="254"/>
      <c r="Q802" s="200">
        <v>0.17849999999999999</v>
      </c>
    </row>
    <row r="803" spans="1:17" hidden="1" outlineLevel="1" collapsed="1" x14ac:dyDescent="0.25">
      <c r="A803" s="197"/>
      <c r="B803" s="197"/>
      <c r="C803" s="197"/>
      <c r="D803" s="278">
        <v>140314751</v>
      </c>
      <c r="E803" s="254"/>
      <c r="F803" s="254"/>
      <c r="G803" s="254"/>
      <c r="H803" s="254"/>
      <c r="I803" s="279">
        <v>4.4999999999999998E-2</v>
      </c>
      <c r="J803" s="254"/>
      <c r="K803" s="254"/>
      <c r="L803" s="280"/>
      <c r="M803" s="254"/>
      <c r="N803" s="254"/>
      <c r="O803" s="280"/>
      <c r="P803" s="254"/>
      <c r="Q803" s="200">
        <v>4.4999999999999998E-2</v>
      </c>
    </row>
    <row r="804" spans="1:17" hidden="1" outlineLevel="1" collapsed="1" x14ac:dyDescent="0.25">
      <c r="A804" s="197"/>
      <c r="B804" s="197"/>
      <c r="C804" s="197"/>
      <c r="D804" s="278">
        <v>140314752</v>
      </c>
      <c r="E804" s="254"/>
      <c r="F804" s="254"/>
      <c r="G804" s="254"/>
      <c r="H804" s="254"/>
      <c r="I804" s="279">
        <v>0.14799999999999999</v>
      </c>
      <c r="J804" s="254"/>
      <c r="K804" s="254"/>
      <c r="L804" s="280"/>
      <c r="M804" s="254"/>
      <c r="N804" s="254"/>
      <c r="O804" s="280"/>
      <c r="P804" s="254"/>
      <c r="Q804" s="200">
        <v>0.14799999999999999</v>
      </c>
    </row>
    <row r="805" spans="1:17" hidden="1" outlineLevel="1" collapsed="1" x14ac:dyDescent="0.25">
      <c r="A805" s="197"/>
      <c r="B805" s="197"/>
      <c r="C805" s="197"/>
      <c r="D805" s="278">
        <v>140314753</v>
      </c>
      <c r="E805" s="254"/>
      <c r="F805" s="254"/>
      <c r="G805" s="254"/>
      <c r="H805" s="254"/>
      <c r="I805" s="279">
        <v>0.153</v>
      </c>
      <c r="J805" s="254"/>
      <c r="K805" s="254"/>
      <c r="L805" s="280"/>
      <c r="M805" s="254"/>
      <c r="N805" s="254"/>
      <c r="O805" s="280"/>
      <c r="P805" s="254"/>
      <c r="Q805" s="200">
        <v>0.153</v>
      </c>
    </row>
    <row r="806" spans="1:17" hidden="1" outlineLevel="1" collapsed="1" x14ac:dyDescent="0.25">
      <c r="A806" s="197"/>
      <c r="B806" s="197"/>
      <c r="C806" s="197"/>
      <c r="D806" s="278">
        <v>140314754</v>
      </c>
      <c r="E806" s="254"/>
      <c r="F806" s="254"/>
      <c r="G806" s="254"/>
      <c r="H806" s="254"/>
      <c r="I806" s="279">
        <v>0.14799999999999999</v>
      </c>
      <c r="J806" s="254"/>
      <c r="K806" s="254"/>
      <c r="L806" s="280"/>
      <c r="M806" s="254"/>
      <c r="N806" s="254"/>
      <c r="O806" s="280"/>
      <c r="P806" s="254"/>
      <c r="Q806" s="200">
        <v>0.14799999999999999</v>
      </c>
    </row>
    <row r="807" spans="1:17" hidden="1" outlineLevel="1" collapsed="1" x14ac:dyDescent="0.25">
      <c r="A807" s="197"/>
      <c r="B807" s="197"/>
      <c r="C807" s="197"/>
      <c r="D807" s="278">
        <v>140314755</v>
      </c>
      <c r="E807" s="254"/>
      <c r="F807" s="254"/>
      <c r="G807" s="254"/>
      <c r="H807" s="254"/>
      <c r="I807" s="279">
        <v>0.14799999999999999</v>
      </c>
      <c r="J807" s="254"/>
      <c r="K807" s="254"/>
      <c r="L807" s="280"/>
      <c r="M807" s="254"/>
      <c r="N807" s="254"/>
      <c r="O807" s="280"/>
      <c r="P807" s="254"/>
      <c r="Q807" s="200">
        <v>0.14799999999999999</v>
      </c>
    </row>
    <row r="808" spans="1:17" hidden="1" outlineLevel="1" collapsed="1" x14ac:dyDescent="0.25">
      <c r="A808" s="197"/>
      <c r="B808" s="197"/>
      <c r="C808" s="197"/>
      <c r="D808" s="278">
        <v>140314756</v>
      </c>
      <c r="E808" s="254"/>
      <c r="F808" s="254"/>
      <c r="G808" s="254"/>
      <c r="H808" s="254"/>
      <c r="I808" s="279">
        <v>0.14799999999999999</v>
      </c>
      <c r="J808" s="254"/>
      <c r="K808" s="254"/>
      <c r="L808" s="280"/>
      <c r="M808" s="254"/>
      <c r="N808" s="254"/>
      <c r="O808" s="280"/>
      <c r="P808" s="254"/>
      <c r="Q808" s="200">
        <v>0.14799999999999999</v>
      </c>
    </row>
    <row r="809" spans="1:17" hidden="1" outlineLevel="1" collapsed="1" x14ac:dyDescent="0.25">
      <c r="A809" s="197"/>
      <c r="B809" s="197"/>
      <c r="C809" s="197"/>
      <c r="D809" s="278">
        <v>140314757</v>
      </c>
      <c r="E809" s="254"/>
      <c r="F809" s="254"/>
      <c r="G809" s="254"/>
      <c r="H809" s="254"/>
      <c r="I809" s="279">
        <v>0.68</v>
      </c>
      <c r="J809" s="254"/>
      <c r="K809" s="254"/>
      <c r="L809" s="280"/>
      <c r="M809" s="254"/>
      <c r="N809" s="254"/>
      <c r="O809" s="280"/>
      <c r="P809" s="254"/>
      <c r="Q809" s="200">
        <v>0.68</v>
      </c>
    </row>
    <row r="810" spans="1:17" hidden="1" outlineLevel="1" collapsed="1" x14ac:dyDescent="0.25">
      <c r="A810" s="197"/>
      <c r="B810" s="197"/>
      <c r="C810" s="197"/>
      <c r="D810" s="278">
        <v>140314758</v>
      </c>
      <c r="E810" s="254"/>
      <c r="F810" s="254"/>
      <c r="G810" s="254"/>
      <c r="H810" s="254"/>
      <c r="I810" s="279">
        <v>4.4999999999999998E-2</v>
      </c>
      <c r="J810" s="254"/>
      <c r="K810" s="254"/>
      <c r="L810" s="280"/>
      <c r="M810" s="254"/>
      <c r="N810" s="254"/>
      <c r="O810" s="280"/>
      <c r="P810" s="254"/>
      <c r="Q810" s="200">
        <v>4.4999999999999998E-2</v>
      </c>
    </row>
    <row r="811" spans="1:17" hidden="1" outlineLevel="1" collapsed="1" x14ac:dyDescent="0.25">
      <c r="A811" s="197"/>
      <c r="B811" s="197"/>
      <c r="C811" s="197"/>
      <c r="D811" s="278">
        <v>140314759</v>
      </c>
      <c r="E811" s="254"/>
      <c r="F811" s="254"/>
      <c r="G811" s="254"/>
      <c r="H811" s="254"/>
      <c r="I811" s="279">
        <v>0.14799999999999999</v>
      </c>
      <c r="J811" s="254"/>
      <c r="K811" s="254"/>
      <c r="L811" s="280"/>
      <c r="M811" s="254"/>
      <c r="N811" s="254"/>
      <c r="O811" s="280"/>
      <c r="P811" s="254"/>
      <c r="Q811" s="200">
        <v>0.14799999999999999</v>
      </c>
    </row>
    <row r="812" spans="1:17" hidden="1" outlineLevel="1" collapsed="1" x14ac:dyDescent="0.25">
      <c r="A812" s="197"/>
      <c r="B812" s="197"/>
      <c r="C812" s="197"/>
      <c r="D812" s="278">
        <v>140314760</v>
      </c>
      <c r="E812" s="254"/>
      <c r="F812" s="254"/>
      <c r="G812" s="254"/>
      <c r="H812" s="254"/>
      <c r="I812" s="279">
        <v>0.14799999999999999</v>
      </c>
      <c r="J812" s="254"/>
      <c r="K812" s="254"/>
      <c r="L812" s="280"/>
      <c r="M812" s="254"/>
      <c r="N812" s="254"/>
      <c r="O812" s="280"/>
      <c r="P812" s="254"/>
      <c r="Q812" s="200">
        <v>0.14799999999999999</v>
      </c>
    </row>
    <row r="813" spans="1:17" hidden="1" outlineLevel="1" collapsed="1" x14ac:dyDescent="0.25">
      <c r="A813" s="197"/>
      <c r="B813" s="197"/>
      <c r="C813" s="197"/>
      <c r="D813" s="278">
        <v>140314761</v>
      </c>
      <c r="E813" s="254"/>
      <c r="F813" s="254"/>
      <c r="G813" s="254"/>
      <c r="H813" s="254"/>
      <c r="I813" s="279">
        <v>4.4999999999999998E-2</v>
      </c>
      <c r="J813" s="254"/>
      <c r="K813" s="254"/>
      <c r="L813" s="280"/>
      <c r="M813" s="254"/>
      <c r="N813" s="254"/>
      <c r="O813" s="280"/>
      <c r="P813" s="254"/>
      <c r="Q813" s="200">
        <v>4.4999999999999998E-2</v>
      </c>
    </row>
    <row r="814" spans="1:17" hidden="1" outlineLevel="1" collapsed="1" x14ac:dyDescent="0.25">
      <c r="A814" s="197"/>
      <c r="B814" s="197"/>
      <c r="C814" s="197"/>
      <c r="D814" s="278">
        <v>140314762</v>
      </c>
      <c r="E814" s="254"/>
      <c r="F814" s="254"/>
      <c r="G814" s="254"/>
      <c r="H814" s="254"/>
      <c r="I814" s="279">
        <v>0.14799999999999999</v>
      </c>
      <c r="J814" s="254"/>
      <c r="K814" s="254"/>
      <c r="L814" s="280"/>
      <c r="M814" s="254"/>
      <c r="N814" s="254"/>
      <c r="O814" s="280"/>
      <c r="P814" s="254"/>
      <c r="Q814" s="200">
        <v>0.14799999999999999</v>
      </c>
    </row>
    <row r="815" spans="1:17" hidden="1" outlineLevel="1" collapsed="1" x14ac:dyDescent="0.25">
      <c r="A815" s="197"/>
      <c r="B815" s="197"/>
      <c r="C815" s="197"/>
      <c r="D815" s="278">
        <v>140314763</v>
      </c>
      <c r="E815" s="254"/>
      <c r="F815" s="254"/>
      <c r="G815" s="254"/>
      <c r="H815" s="254"/>
      <c r="I815" s="279">
        <v>4.4999999999999998E-2</v>
      </c>
      <c r="J815" s="254"/>
      <c r="K815" s="254"/>
      <c r="L815" s="280"/>
      <c r="M815" s="254"/>
      <c r="N815" s="254"/>
      <c r="O815" s="280"/>
      <c r="P815" s="254"/>
      <c r="Q815" s="200">
        <v>4.4999999999999998E-2</v>
      </c>
    </row>
    <row r="816" spans="1:17" hidden="1" outlineLevel="1" collapsed="1" x14ac:dyDescent="0.25">
      <c r="A816" s="197"/>
      <c r="B816" s="197"/>
      <c r="C816" s="197"/>
      <c r="D816" s="278">
        <v>140314764</v>
      </c>
      <c r="E816" s="254"/>
      <c r="F816" s="254"/>
      <c r="G816" s="254"/>
      <c r="H816" s="254"/>
      <c r="I816" s="279">
        <v>0.14799999999999999</v>
      </c>
      <c r="J816" s="254"/>
      <c r="K816" s="254"/>
      <c r="L816" s="280"/>
      <c r="M816" s="254"/>
      <c r="N816" s="254"/>
      <c r="O816" s="280"/>
      <c r="P816" s="254"/>
      <c r="Q816" s="200">
        <v>0.14799999999999999</v>
      </c>
    </row>
    <row r="817" spans="1:17" hidden="1" outlineLevel="1" collapsed="1" x14ac:dyDescent="0.25">
      <c r="A817" s="197"/>
      <c r="B817" s="197"/>
      <c r="C817" s="197"/>
      <c r="D817" s="278">
        <v>140314765</v>
      </c>
      <c r="E817" s="254"/>
      <c r="F817" s="254"/>
      <c r="G817" s="254"/>
      <c r="H817" s="254"/>
      <c r="I817" s="279">
        <v>4.4999999999999998E-2</v>
      </c>
      <c r="J817" s="254"/>
      <c r="K817" s="254"/>
      <c r="L817" s="280"/>
      <c r="M817" s="254"/>
      <c r="N817" s="254"/>
      <c r="O817" s="280"/>
      <c r="P817" s="254"/>
      <c r="Q817" s="200">
        <v>4.4999999999999998E-2</v>
      </c>
    </row>
    <row r="818" spans="1:17" hidden="1" outlineLevel="1" collapsed="1" x14ac:dyDescent="0.25">
      <c r="A818" s="197"/>
      <c r="B818" s="197"/>
      <c r="C818" s="197"/>
      <c r="D818" s="278">
        <v>140314766</v>
      </c>
      <c r="E818" s="254"/>
      <c r="F818" s="254"/>
      <c r="G818" s="254"/>
      <c r="H818" s="254"/>
      <c r="I818" s="279">
        <v>0.14799999999999999</v>
      </c>
      <c r="J818" s="254"/>
      <c r="K818" s="254"/>
      <c r="L818" s="280"/>
      <c r="M818" s="254"/>
      <c r="N818" s="254"/>
      <c r="O818" s="280"/>
      <c r="P818" s="254"/>
      <c r="Q818" s="200">
        <v>0.14799999999999999</v>
      </c>
    </row>
    <row r="819" spans="1:17" hidden="1" outlineLevel="1" collapsed="1" x14ac:dyDescent="0.25">
      <c r="A819" s="197"/>
      <c r="B819" s="197"/>
      <c r="C819" s="197"/>
      <c r="D819" s="278">
        <v>140314768</v>
      </c>
      <c r="E819" s="254"/>
      <c r="F819" s="254"/>
      <c r="G819" s="254"/>
      <c r="H819" s="254"/>
      <c r="I819" s="279">
        <v>0.17849999999999999</v>
      </c>
      <c r="J819" s="254"/>
      <c r="K819" s="254"/>
      <c r="L819" s="280"/>
      <c r="M819" s="254"/>
      <c r="N819" s="254"/>
      <c r="O819" s="280"/>
      <c r="P819" s="254"/>
      <c r="Q819" s="200">
        <v>0.17849999999999999</v>
      </c>
    </row>
    <row r="820" spans="1:17" hidden="1" outlineLevel="1" collapsed="1" x14ac:dyDescent="0.25">
      <c r="A820" s="197"/>
      <c r="B820" s="197"/>
      <c r="C820" s="197"/>
      <c r="D820" s="278">
        <v>140314769</v>
      </c>
      <c r="E820" s="254"/>
      <c r="F820" s="254"/>
      <c r="G820" s="254"/>
      <c r="H820" s="254"/>
      <c r="I820" s="279">
        <v>4.4999999999999998E-2</v>
      </c>
      <c r="J820" s="254"/>
      <c r="K820" s="254"/>
      <c r="L820" s="280"/>
      <c r="M820" s="254"/>
      <c r="N820" s="254"/>
      <c r="O820" s="280"/>
      <c r="P820" s="254"/>
      <c r="Q820" s="200">
        <v>4.4999999999999998E-2</v>
      </c>
    </row>
    <row r="821" spans="1:17" hidden="1" outlineLevel="1" collapsed="1" x14ac:dyDescent="0.25">
      <c r="A821" s="197"/>
      <c r="B821" s="197"/>
      <c r="C821" s="197"/>
      <c r="D821" s="278">
        <v>140314770</v>
      </c>
      <c r="E821" s="254"/>
      <c r="F821" s="254"/>
      <c r="G821" s="254"/>
      <c r="H821" s="254"/>
      <c r="I821" s="279">
        <v>4.4999999999999998E-2</v>
      </c>
      <c r="J821" s="254"/>
      <c r="K821" s="254"/>
      <c r="L821" s="280"/>
      <c r="M821" s="254"/>
      <c r="N821" s="254"/>
      <c r="O821" s="280"/>
      <c r="P821" s="254"/>
      <c r="Q821" s="200">
        <v>4.4999999999999998E-2</v>
      </c>
    </row>
    <row r="822" spans="1:17" hidden="1" outlineLevel="1" collapsed="1" x14ac:dyDescent="0.25">
      <c r="A822" s="197"/>
      <c r="B822" s="197"/>
      <c r="C822" s="197"/>
      <c r="D822" s="278">
        <v>140314771</v>
      </c>
      <c r="E822" s="254"/>
      <c r="F822" s="254"/>
      <c r="G822" s="254"/>
      <c r="H822" s="254"/>
      <c r="I822" s="279">
        <v>0.14799999999999999</v>
      </c>
      <c r="J822" s="254"/>
      <c r="K822" s="254"/>
      <c r="L822" s="280"/>
      <c r="M822" s="254"/>
      <c r="N822" s="254"/>
      <c r="O822" s="280"/>
      <c r="P822" s="254"/>
      <c r="Q822" s="200">
        <v>0.14799999999999999</v>
      </c>
    </row>
    <row r="823" spans="1:17" hidden="1" outlineLevel="1" collapsed="1" x14ac:dyDescent="0.25">
      <c r="A823" s="197"/>
      <c r="B823" s="197"/>
      <c r="C823" s="197"/>
      <c r="D823" s="278">
        <v>140314772</v>
      </c>
      <c r="E823" s="254"/>
      <c r="F823" s="254"/>
      <c r="G823" s="254"/>
      <c r="H823" s="254"/>
      <c r="I823" s="279">
        <v>0.14799999999999999</v>
      </c>
      <c r="J823" s="254"/>
      <c r="K823" s="254"/>
      <c r="L823" s="280"/>
      <c r="M823" s="254"/>
      <c r="N823" s="254"/>
      <c r="O823" s="280"/>
      <c r="P823" s="254"/>
      <c r="Q823" s="200">
        <v>0.14799999999999999</v>
      </c>
    </row>
    <row r="824" spans="1:17" hidden="1" outlineLevel="1" collapsed="1" x14ac:dyDescent="0.25">
      <c r="A824" s="197"/>
      <c r="B824" s="197"/>
      <c r="C824" s="197"/>
      <c r="D824" s="278">
        <v>140314773</v>
      </c>
      <c r="E824" s="254"/>
      <c r="F824" s="254"/>
      <c r="G824" s="254"/>
      <c r="H824" s="254"/>
      <c r="I824" s="279">
        <v>0.153</v>
      </c>
      <c r="J824" s="254"/>
      <c r="K824" s="254"/>
      <c r="L824" s="280"/>
      <c r="M824" s="254"/>
      <c r="N824" s="254"/>
      <c r="O824" s="280"/>
      <c r="P824" s="254"/>
      <c r="Q824" s="200">
        <v>0.153</v>
      </c>
    </row>
    <row r="825" spans="1:17" hidden="1" outlineLevel="1" collapsed="1" x14ac:dyDescent="0.25">
      <c r="A825" s="197"/>
      <c r="B825" s="197"/>
      <c r="C825" s="197"/>
      <c r="D825" s="278">
        <v>140314774</v>
      </c>
      <c r="E825" s="254"/>
      <c r="F825" s="254"/>
      <c r="G825" s="254"/>
      <c r="H825" s="254"/>
      <c r="I825" s="279">
        <v>0.22950000000000001</v>
      </c>
      <c r="J825" s="254"/>
      <c r="K825" s="254"/>
      <c r="L825" s="280"/>
      <c r="M825" s="254"/>
      <c r="N825" s="254"/>
      <c r="O825" s="280"/>
      <c r="P825" s="254"/>
      <c r="Q825" s="200">
        <v>0.22950000000000001</v>
      </c>
    </row>
    <row r="826" spans="1:17" hidden="1" outlineLevel="1" collapsed="1" x14ac:dyDescent="0.25">
      <c r="A826" s="197"/>
      <c r="B826" s="197"/>
      <c r="C826" s="197"/>
      <c r="D826" s="278">
        <v>140314775</v>
      </c>
      <c r="E826" s="254"/>
      <c r="F826" s="254"/>
      <c r="G826" s="254"/>
      <c r="H826" s="254"/>
      <c r="I826" s="279">
        <v>0.14799999999999999</v>
      </c>
      <c r="J826" s="254"/>
      <c r="K826" s="254"/>
      <c r="L826" s="280"/>
      <c r="M826" s="254"/>
      <c r="N826" s="254"/>
      <c r="O826" s="280"/>
      <c r="P826" s="254"/>
      <c r="Q826" s="200">
        <v>0.14799999999999999</v>
      </c>
    </row>
    <row r="827" spans="1:17" hidden="1" outlineLevel="1" collapsed="1" x14ac:dyDescent="0.25">
      <c r="A827" s="197"/>
      <c r="B827" s="197"/>
      <c r="C827" s="197"/>
      <c r="D827" s="278">
        <v>140314776</v>
      </c>
      <c r="E827" s="254"/>
      <c r="F827" s="254"/>
      <c r="G827" s="254"/>
      <c r="H827" s="254"/>
      <c r="I827" s="279">
        <v>0.26350000000000001</v>
      </c>
      <c r="J827" s="254"/>
      <c r="K827" s="254"/>
      <c r="L827" s="280"/>
      <c r="M827" s="254"/>
      <c r="N827" s="254"/>
      <c r="O827" s="280"/>
      <c r="P827" s="254"/>
      <c r="Q827" s="200">
        <v>0.26350000000000001</v>
      </c>
    </row>
    <row r="828" spans="1:17" hidden="1" outlineLevel="1" collapsed="1" x14ac:dyDescent="0.25">
      <c r="A828" s="197"/>
      <c r="B828" s="197"/>
      <c r="C828" s="197"/>
      <c r="D828" s="278">
        <v>140314777</v>
      </c>
      <c r="E828" s="254"/>
      <c r="F828" s="254"/>
      <c r="G828" s="254"/>
      <c r="H828" s="254"/>
      <c r="I828" s="279">
        <v>0.90949999999999998</v>
      </c>
      <c r="J828" s="254"/>
      <c r="K828" s="254"/>
      <c r="L828" s="280"/>
      <c r="M828" s="254"/>
      <c r="N828" s="254"/>
      <c r="O828" s="280"/>
      <c r="P828" s="254"/>
      <c r="Q828" s="200">
        <v>0.90949999999999998</v>
      </c>
    </row>
    <row r="829" spans="1:17" hidden="1" outlineLevel="1" collapsed="1" x14ac:dyDescent="0.25">
      <c r="A829" s="197"/>
      <c r="B829" s="197"/>
      <c r="C829" s="197"/>
      <c r="D829" s="278">
        <v>140314778</v>
      </c>
      <c r="E829" s="254"/>
      <c r="F829" s="254"/>
      <c r="G829" s="254"/>
      <c r="H829" s="254"/>
      <c r="I829" s="279">
        <v>0.68</v>
      </c>
      <c r="J829" s="254"/>
      <c r="K829" s="254"/>
      <c r="L829" s="280"/>
      <c r="M829" s="254"/>
      <c r="N829" s="254"/>
      <c r="O829" s="280"/>
      <c r="P829" s="254"/>
      <c r="Q829" s="200">
        <v>0.68</v>
      </c>
    </row>
    <row r="830" spans="1:17" hidden="1" outlineLevel="1" collapsed="1" x14ac:dyDescent="0.25">
      <c r="A830" s="197"/>
      <c r="B830" s="197"/>
      <c r="C830" s="197"/>
      <c r="D830" s="278">
        <v>140314779</v>
      </c>
      <c r="E830" s="254"/>
      <c r="F830" s="254"/>
      <c r="G830" s="254"/>
      <c r="H830" s="254"/>
      <c r="I830" s="279">
        <v>0.14799999999999999</v>
      </c>
      <c r="J830" s="254"/>
      <c r="K830" s="254"/>
      <c r="L830" s="280"/>
      <c r="M830" s="254"/>
      <c r="N830" s="254"/>
      <c r="O830" s="280"/>
      <c r="P830" s="254"/>
      <c r="Q830" s="200">
        <v>0.14799999999999999</v>
      </c>
    </row>
    <row r="831" spans="1:17" hidden="1" outlineLevel="1" collapsed="1" x14ac:dyDescent="0.25">
      <c r="A831" s="197"/>
      <c r="B831" s="197"/>
      <c r="C831" s="197"/>
      <c r="D831" s="278">
        <v>140314780</v>
      </c>
      <c r="E831" s="254"/>
      <c r="F831" s="254"/>
      <c r="G831" s="254"/>
      <c r="H831" s="254"/>
      <c r="I831" s="279">
        <v>4.4999999999999998E-2</v>
      </c>
      <c r="J831" s="254"/>
      <c r="K831" s="254"/>
      <c r="L831" s="280"/>
      <c r="M831" s="254"/>
      <c r="N831" s="254"/>
      <c r="O831" s="280"/>
      <c r="P831" s="254"/>
      <c r="Q831" s="200">
        <v>4.4999999999999998E-2</v>
      </c>
    </row>
    <row r="832" spans="1:17" hidden="1" outlineLevel="1" collapsed="1" x14ac:dyDescent="0.25">
      <c r="A832" s="197"/>
      <c r="B832" s="197"/>
      <c r="C832" s="197"/>
      <c r="D832" s="278">
        <v>140314782</v>
      </c>
      <c r="E832" s="254"/>
      <c r="F832" s="254"/>
      <c r="G832" s="254"/>
      <c r="H832" s="254"/>
      <c r="I832" s="279">
        <v>0.14799999999999999</v>
      </c>
      <c r="J832" s="254"/>
      <c r="K832" s="254"/>
      <c r="L832" s="280"/>
      <c r="M832" s="254"/>
      <c r="N832" s="254"/>
      <c r="O832" s="280"/>
      <c r="P832" s="254"/>
      <c r="Q832" s="200">
        <v>0.14799999999999999</v>
      </c>
    </row>
    <row r="833" spans="1:17" hidden="1" outlineLevel="1" collapsed="1" x14ac:dyDescent="0.25">
      <c r="A833" s="197"/>
      <c r="B833" s="197"/>
      <c r="C833" s="197"/>
      <c r="D833" s="278">
        <v>140314783</v>
      </c>
      <c r="E833" s="254"/>
      <c r="F833" s="254"/>
      <c r="G833" s="254"/>
      <c r="H833" s="254"/>
      <c r="I833" s="279">
        <v>0.68</v>
      </c>
      <c r="J833" s="254"/>
      <c r="K833" s="254"/>
      <c r="L833" s="280"/>
      <c r="M833" s="254"/>
      <c r="N833" s="254"/>
      <c r="O833" s="280"/>
      <c r="P833" s="254"/>
      <c r="Q833" s="200">
        <v>0.68</v>
      </c>
    </row>
    <row r="834" spans="1:17" hidden="1" outlineLevel="1" collapsed="1" x14ac:dyDescent="0.25">
      <c r="A834" s="197"/>
      <c r="B834" s="197"/>
      <c r="C834" s="197"/>
      <c r="D834" s="278">
        <v>140314785</v>
      </c>
      <c r="E834" s="254"/>
      <c r="F834" s="254"/>
      <c r="G834" s="254"/>
      <c r="H834" s="254"/>
      <c r="I834" s="279">
        <v>0.17849999999999999</v>
      </c>
      <c r="J834" s="254"/>
      <c r="K834" s="254"/>
      <c r="L834" s="280"/>
      <c r="M834" s="254"/>
      <c r="N834" s="254"/>
      <c r="O834" s="280"/>
      <c r="P834" s="254"/>
      <c r="Q834" s="200">
        <v>0.17849999999999999</v>
      </c>
    </row>
    <row r="835" spans="1:17" hidden="1" outlineLevel="1" collapsed="1" x14ac:dyDescent="0.25">
      <c r="A835" s="197"/>
      <c r="B835" s="197"/>
      <c r="C835" s="197"/>
      <c r="D835" s="278">
        <v>140314786</v>
      </c>
      <c r="E835" s="254"/>
      <c r="F835" s="254"/>
      <c r="G835" s="254"/>
      <c r="H835" s="254"/>
      <c r="I835" s="279">
        <v>0.26350000000000001</v>
      </c>
      <c r="J835" s="254"/>
      <c r="K835" s="254"/>
      <c r="L835" s="280"/>
      <c r="M835" s="254"/>
      <c r="N835" s="254"/>
      <c r="O835" s="280"/>
      <c r="P835" s="254"/>
      <c r="Q835" s="200">
        <v>0.26350000000000001</v>
      </c>
    </row>
    <row r="836" spans="1:17" hidden="1" outlineLevel="1" collapsed="1" x14ac:dyDescent="0.25">
      <c r="A836" s="197"/>
      <c r="B836" s="197"/>
      <c r="C836" s="275" t="s">
        <v>185</v>
      </c>
      <c r="D836" s="246"/>
      <c r="E836" s="246"/>
      <c r="F836" s="246"/>
      <c r="G836" s="246"/>
      <c r="H836" s="246"/>
      <c r="I836" s="276">
        <v>169.49149999999921</v>
      </c>
      <c r="J836" s="246"/>
      <c r="K836" s="246"/>
      <c r="L836" s="277"/>
      <c r="M836" s="246"/>
      <c r="N836" s="246"/>
      <c r="O836" s="277"/>
      <c r="P836" s="246"/>
      <c r="Q836" s="201">
        <v>169.49149999999921</v>
      </c>
    </row>
    <row r="837" spans="1:17" ht="13.8" collapsed="1" thickBot="1" x14ac:dyDescent="0.3">
      <c r="A837" s="197"/>
      <c r="C837" s="267" t="s">
        <v>186</v>
      </c>
      <c r="D837" s="258"/>
      <c r="E837" s="258"/>
      <c r="F837" s="258"/>
      <c r="G837" s="258"/>
      <c r="H837" s="258"/>
      <c r="I837" s="269">
        <v>44.82</v>
      </c>
      <c r="J837" s="258"/>
      <c r="K837" s="258"/>
      <c r="L837" s="268"/>
      <c r="M837" s="258"/>
      <c r="N837" s="258"/>
      <c r="O837" s="268"/>
      <c r="P837" s="258"/>
      <c r="Q837" s="199">
        <v>44.82</v>
      </c>
    </row>
    <row r="838" spans="1:17" ht="13.8" hidden="1" outlineLevel="1" collapsed="1" thickBot="1" x14ac:dyDescent="0.3">
      <c r="A838" s="197"/>
      <c r="B838" s="197"/>
      <c r="C838" s="197"/>
      <c r="D838" s="278">
        <v>140315593</v>
      </c>
      <c r="E838" s="254"/>
      <c r="F838" s="254"/>
      <c r="G838" s="254"/>
      <c r="H838" s="254"/>
      <c r="I838" s="279">
        <v>11.205</v>
      </c>
      <c r="J838" s="254"/>
      <c r="K838" s="254"/>
      <c r="L838" s="280"/>
      <c r="M838" s="254"/>
      <c r="N838" s="254"/>
      <c r="O838" s="280"/>
      <c r="P838" s="254"/>
      <c r="Q838" s="200">
        <v>11.205</v>
      </c>
    </row>
    <row r="839" spans="1:17" ht="13.8" hidden="1" outlineLevel="1" collapsed="1" thickBot="1" x14ac:dyDescent="0.3">
      <c r="A839" s="197"/>
      <c r="B839" s="197"/>
      <c r="C839" s="197"/>
      <c r="D839" s="278">
        <v>140315341</v>
      </c>
      <c r="E839" s="254"/>
      <c r="F839" s="254"/>
      <c r="G839" s="254"/>
      <c r="H839" s="254"/>
      <c r="I839" s="279">
        <v>11.205</v>
      </c>
      <c r="J839" s="254"/>
      <c r="K839" s="254"/>
      <c r="L839" s="280"/>
      <c r="M839" s="254"/>
      <c r="N839" s="254"/>
      <c r="O839" s="280"/>
      <c r="P839" s="254"/>
      <c r="Q839" s="200">
        <v>11.205</v>
      </c>
    </row>
    <row r="840" spans="1:17" ht="13.8" hidden="1" outlineLevel="1" collapsed="1" thickBot="1" x14ac:dyDescent="0.3">
      <c r="A840" s="197"/>
      <c r="B840" s="197"/>
      <c r="C840" s="197"/>
      <c r="D840" s="278">
        <v>140314781</v>
      </c>
      <c r="E840" s="254"/>
      <c r="F840" s="254"/>
      <c r="G840" s="254"/>
      <c r="H840" s="254"/>
      <c r="I840" s="279">
        <v>11.205</v>
      </c>
      <c r="J840" s="254"/>
      <c r="K840" s="254"/>
      <c r="L840" s="280"/>
      <c r="M840" s="254"/>
      <c r="N840" s="254"/>
      <c r="O840" s="280"/>
      <c r="P840" s="254"/>
      <c r="Q840" s="200">
        <v>11.205</v>
      </c>
    </row>
    <row r="841" spans="1:17" ht="13.8" hidden="1" outlineLevel="1" collapsed="1" thickBot="1" x14ac:dyDescent="0.3">
      <c r="A841" s="197"/>
      <c r="B841" s="197"/>
      <c r="C841" s="197"/>
      <c r="D841" s="278">
        <v>140315097</v>
      </c>
      <c r="E841" s="254"/>
      <c r="F841" s="254"/>
      <c r="G841" s="254"/>
      <c r="H841" s="254"/>
      <c r="I841" s="279">
        <v>11.205</v>
      </c>
      <c r="J841" s="254"/>
      <c r="K841" s="254"/>
      <c r="L841" s="280"/>
      <c r="M841" s="254"/>
      <c r="N841" s="254"/>
      <c r="O841" s="280"/>
      <c r="P841" s="254"/>
      <c r="Q841" s="200">
        <v>11.205</v>
      </c>
    </row>
    <row r="842" spans="1:17" ht="13.8" hidden="1" outlineLevel="1" collapsed="1" thickBot="1" x14ac:dyDescent="0.3">
      <c r="A842" s="197"/>
      <c r="B842" s="197"/>
      <c r="C842" s="275" t="s">
        <v>187</v>
      </c>
      <c r="D842" s="246"/>
      <c r="E842" s="246"/>
      <c r="F842" s="246"/>
      <c r="G842" s="246"/>
      <c r="H842" s="246"/>
      <c r="I842" s="276">
        <v>44.82</v>
      </c>
      <c r="J842" s="246"/>
      <c r="K842" s="246"/>
      <c r="L842" s="277"/>
      <c r="M842" s="246"/>
      <c r="N842" s="246"/>
      <c r="O842" s="277"/>
      <c r="P842" s="246"/>
      <c r="Q842" s="201">
        <v>44.82</v>
      </c>
    </row>
    <row r="843" spans="1:17" x14ac:dyDescent="0.25">
      <c r="A843" s="197"/>
      <c r="B843" s="281" t="s">
        <v>188</v>
      </c>
      <c r="C843" s="250"/>
      <c r="D843" s="250"/>
      <c r="E843" s="250"/>
      <c r="F843" s="250"/>
      <c r="G843" s="250"/>
      <c r="H843" s="250"/>
      <c r="I843" s="282">
        <v>231.11149999999904</v>
      </c>
      <c r="J843" s="250"/>
      <c r="K843" s="250"/>
      <c r="L843" s="283"/>
      <c r="M843" s="250"/>
      <c r="N843" s="250"/>
      <c r="O843" s="283"/>
      <c r="P843" s="250"/>
      <c r="Q843" s="202">
        <v>231.11149999999904</v>
      </c>
    </row>
    <row r="844" spans="1:17" x14ac:dyDescent="0.25">
      <c r="A844" s="197"/>
      <c r="B844" s="267" t="s">
        <v>19</v>
      </c>
      <c r="C844" s="258"/>
      <c r="D844" s="258"/>
      <c r="E844" s="258"/>
      <c r="F844" s="258"/>
      <c r="G844" s="258"/>
      <c r="H844" s="258"/>
      <c r="I844" s="268"/>
      <c r="J844" s="258"/>
      <c r="K844" s="258"/>
      <c r="L844" s="268"/>
      <c r="M844" s="258"/>
      <c r="N844" s="258"/>
      <c r="O844" s="268"/>
      <c r="P844" s="258"/>
      <c r="Q844" s="198"/>
    </row>
    <row r="845" spans="1:17" collapsed="1" x14ac:dyDescent="0.25">
      <c r="A845" s="197"/>
      <c r="C845" s="267" t="s">
        <v>189</v>
      </c>
      <c r="D845" s="258"/>
      <c r="E845" s="258"/>
      <c r="F845" s="258"/>
      <c r="G845" s="258"/>
      <c r="H845" s="258"/>
      <c r="I845" s="269">
        <v>0.6</v>
      </c>
      <c r="J845" s="258"/>
      <c r="K845" s="258"/>
      <c r="L845" s="269">
        <v>10.23</v>
      </c>
      <c r="M845" s="258"/>
      <c r="N845" s="258"/>
      <c r="O845" s="268"/>
      <c r="P845" s="258"/>
      <c r="Q845" s="199">
        <v>-9.629999999999999</v>
      </c>
    </row>
    <row r="846" spans="1:17" hidden="1" outlineLevel="1" collapsed="1" x14ac:dyDescent="0.25">
      <c r="A846" s="197"/>
      <c r="B846" s="197"/>
      <c r="C846" s="197"/>
      <c r="D846" s="278">
        <v>140315134</v>
      </c>
      <c r="E846" s="254"/>
      <c r="F846" s="254"/>
      <c r="G846" s="254"/>
      <c r="H846" s="254"/>
      <c r="I846" s="280"/>
      <c r="J846" s="254"/>
      <c r="K846" s="254"/>
      <c r="L846" s="279">
        <v>10.23</v>
      </c>
      <c r="M846" s="254"/>
      <c r="N846" s="254"/>
      <c r="O846" s="280"/>
      <c r="P846" s="254"/>
      <c r="Q846" s="200">
        <v>-10.23</v>
      </c>
    </row>
    <row r="847" spans="1:17" hidden="1" outlineLevel="1" collapsed="1" x14ac:dyDescent="0.25">
      <c r="A847" s="197"/>
      <c r="B847" s="197"/>
      <c r="C847" s="197"/>
      <c r="D847" s="278">
        <v>140314874</v>
      </c>
      <c r="E847" s="254"/>
      <c r="F847" s="254"/>
      <c r="G847" s="254"/>
      <c r="H847" s="254"/>
      <c r="I847" s="279">
        <v>0.3</v>
      </c>
      <c r="J847" s="254"/>
      <c r="K847" s="254"/>
      <c r="L847" s="280"/>
      <c r="M847" s="254"/>
      <c r="N847" s="254"/>
      <c r="O847" s="280"/>
      <c r="P847" s="254"/>
      <c r="Q847" s="200">
        <v>0.3</v>
      </c>
    </row>
    <row r="848" spans="1:17" hidden="1" outlineLevel="1" collapsed="1" x14ac:dyDescent="0.25">
      <c r="A848" s="197"/>
      <c r="B848" s="197"/>
      <c r="C848" s="197"/>
      <c r="D848" s="278">
        <v>140314887</v>
      </c>
      <c r="E848" s="254"/>
      <c r="F848" s="254"/>
      <c r="G848" s="254"/>
      <c r="H848" s="254"/>
      <c r="I848" s="279">
        <v>0.3</v>
      </c>
      <c r="J848" s="254"/>
      <c r="K848" s="254"/>
      <c r="L848" s="280"/>
      <c r="M848" s="254"/>
      <c r="N848" s="254"/>
      <c r="O848" s="280"/>
      <c r="P848" s="254"/>
      <c r="Q848" s="200">
        <v>0.3</v>
      </c>
    </row>
    <row r="849" spans="1:17" hidden="1" outlineLevel="1" collapsed="1" x14ac:dyDescent="0.25">
      <c r="A849" s="197"/>
      <c r="B849" s="197"/>
      <c r="C849" s="275" t="s">
        <v>190</v>
      </c>
      <c r="D849" s="246"/>
      <c r="E849" s="246"/>
      <c r="F849" s="246"/>
      <c r="G849" s="246"/>
      <c r="H849" s="246"/>
      <c r="I849" s="276">
        <v>0.6</v>
      </c>
      <c r="J849" s="246"/>
      <c r="K849" s="246"/>
      <c r="L849" s="276">
        <v>10.23</v>
      </c>
      <c r="M849" s="246"/>
      <c r="N849" s="246"/>
      <c r="O849" s="277"/>
      <c r="P849" s="246"/>
      <c r="Q849" s="201">
        <v>-9.629999999999999</v>
      </c>
    </row>
    <row r="850" spans="1:17" ht="13.8" collapsed="1" thickBot="1" x14ac:dyDescent="0.3">
      <c r="A850" s="197"/>
      <c r="C850" s="267" t="s">
        <v>191</v>
      </c>
      <c r="D850" s="258"/>
      <c r="E850" s="258"/>
      <c r="F850" s="258"/>
      <c r="G850" s="258"/>
      <c r="H850" s="258"/>
      <c r="I850" s="269">
        <v>1.248</v>
      </c>
      <c r="J850" s="258"/>
      <c r="K850" s="258"/>
      <c r="L850" s="268"/>
      <c r="M850" s="258"/>
      <c r="N850" s="258"/>
      <c r="O850" s="268"/>
      <c r="P850" s="258"/>
      <c r="Q850" s="199">
        <v>1.248</v>
      </c>
    </row>
    <row r="851" spans="1:17" ht="13.8" hidden="1" outlineLevel="1" collapsed="1" thickBot="1" x14ac:dyDescent="0.3">
      <c r="A851" s="197"/>
      <c r="B851" s="197"/>
      <c r="C851" s="197"/>
      <c r="D851" s="278">
        <v>140315536</v>
      </c>
      <c r="E851" s="254"/>
      <c r="F851" s="254"/>
      <c r="G851" s="254"/>
      <c r="H851" s="254"/>
      <c r="I851" s="279">
        <v>0.14799999999999999</v>
      </c>
      <c r="J851" s="254"/>
      <c r="K851" s="254"/>
      <c r="L851" s="280"/>
      <c r="M851" s="254"/>
      <c r="N851" s="254"/>
      <c r="O851" s="280"/>
      <c r="P851" s="254"/>
      <c r="Q851" s="200">
        <v>0.14799999999999999</v>
      </c>
    </row>
    <row r="852" spans="1:17" ht="13.8" hidden="1" outlineLevel="1" collapsed="1" thickBot="1" x14ac:dyDescent="0.3">
      <c r="A852" s="197"/>
      <c r="B852" s="197"/>
      <c r="C852" s="197"/>
      <c r="D852" s="278">
        <v>140315084</v>
      </c>
      <c r="E852" s="254"/>
      <c r="F852" s="254"/>
      <c r="G852" s="254"/>
      <c r="H852" s="254"/>
      <c r="I852" s="279">
        <v>0.14799999999999999</v>
      </c>
      <c r="J852" s="254"/>
      <c r="K852" s="254"/>
      <c r="L852" s="280"/>
      <c r="M852" s="254"/>
      <c r="N852" s="254"/>
      <c r="O852" s="280"/>
      <c r="P852" s="254"/>
      <c r="Q852" s="200">
        <v>0.14799999999999999</v>
      </c>
    </row>
    <row r="853" spans="1:17" ht="13.8" hidden="1" outlineLevel="1" collapsed="1" thickBot="1" x14ac:dyDescent="0.3">
      <c r="A853" s="197"/>
      <c r="B853" s="197"/>
      <c r="C853" s="197"/>
      <c r="D853" s="278">
        <v>140315574</v>
      </c>
      <c r="E853" s="254"/>
      <c r="F853" s="254"/>
      <c r="G853" s="254"/>
      <c r="H853" s="254"/>
      <c r="I853" s="279">
        <v>0.14799999999999999</v>
      </c>
      <c r="J853" s="254"/>
      <c r="K853" s="254"/>
      <c r="L853" s="280"/>
      <c r="M853" s="254"/>
      <c r="N853" s="254"/>
      <c r="O853" s="280"/>
      <c r="P853" s="254"/>
      <c r="Q853" s="200">
        <v>0.14799999999999999</v>
      </c>
    </row>
    <row r="854" spans="1:17" ht="13.8" hidden="1" outlineLevel="1" collapsed="1" thickBot="1" x14ac:dyDescent="0.3">
      <c r="A854" s="197"/>
      <c r="B854" s="197"/>
      <c r="C854" s="197"/>
      <c r="D854" s="278">
        <v>140314895</v>
      </c>
      <c r="E854" s="254"/>
      <c r="F854" s="254"/>
      <c r="G854" s="254"/>
      <c r="H854" s="254"/>
      <c r="I854" s="279">
        <v>0.14799999999999999</v>
      </c>
      <c r="J854" s="254"/>
      <c r="K854" s="254"/>
      <c r="L854" s="280"/>
      <c r="M854" s="254"/>
      <c r="N854" s="254"/>
      <c r="O854" s="280"/>
      <c r="P854" s="254"/>
      <c r="Q854" s="200">
        <v>0.14799999999999999</v>
      </c>
    </row>
    <row r="855" spans="1:17" ht="13.8" hidden="1" outlineLevel="1" collapsed="1" thickBot="1" x14ac:dyDescent="0.3">
      <c r="A855" s="197"/>
      <c r="B855" s="197"/>
      <c r="C855" s="197"/>
      <c r="D855" s="278">
        <v>140314919</v>
      </c>
      <c r="E855" s="254"/>
      <c r="F855" s="254"/>
      <c r="G855" s="254"/>
      <c r="H855" s="254"/>
      <c r="I855" s="279">
        <v>0.14799999999999999</v>
      </c>
      <c r="J855" s="254"/>
      <c r="K855" s="254"/>
      <c r="L855" s="280"/>
      <c r="M855" s="254"/>
      <c r="N855" s="254"/>
      <c r="O855" s="280"/>
      <c r="P855" s="254"/>
      <c r="Q855" s="200">
        <v>0.14799999999999999</v>
      </c>
    </row>
    <row r="856" spans="1:17" ht="13.8" hidden="1" outlineLevel="1" collapsed="1" thickBot="1" x14ac:dyDescent="0.3">
      <c r="A856" s="197"/>
      <c r="B856" s="197"/>
      <c r="C856" s="197"/>
      <c r="D856" s="278">
        <v>140315397</v>
      </c>
      <c r="E856" s="254"/>
      <c r="F856" s="254"/>
      <c r="G856" s="254"/>
      <c r="H856" s="254"/>
      <c r="I856" s="279">
        <v>0.14799999999999999</v>
      </c>
      <c r="J856" s="254"/>
      <c r="K856" s="254"/>
      <c r="L856" s="280"/>
      <c r="M856" s="254"/>
      <c r="N856" s="254"/>
      <c r="O856" s="280"/>
      <c r="P856" s="254"/>
      <c r="Q856" s="200">
        <v>0.14799999999999999</v>
      </c>
    </row>
    <row r="857" spans="1:17" ht="13.8" hidden="1" outlineLevel="1" collapsed="1" thickBot="1" x14ac:dyDescent="0.3">
      <c r="A857" s="197"/>
      <c r="B857" s="197"/>
      <c r="C857" s="197"/>
      <c r="D857" s="278">
        <v>140315419</v>
      </c>
      <c r="E857" s="254"/>
      <c r="F857" s="254"/>
      <c r="G857" s="254"/>
      <c r="H857" s="254"/>
      <c r="I857" s="279">
        <v>0.36</v>
      </c>
      <c r="J857" s="254"/>
      <c r="K857" s="254"/>
      <c r="L857" s="280"/>
      <c r="M857" s="254"/>
      <c r="N857" s="254"/>
      <c r="O857" s="280"/>
      <c r="P857" s="254"/>
      <c r="Q857" s="200">
        <v>0.36</v>
      </c>
    </row>
    <row r="858" spans="1:17" ht="13.8" hidden="1" outlineLevel="1" collapsed="1" thickBot="1" x14ac:dyDescent="0.3">
      <c r="A858" s="197"/>
      <c r="B858" s="197"/>
      <c r="C858" s="275" t="s">
        <v>192</v>
      </c>
      <c r="D858" s="246"/>
      <c r="E858" s="246"/>
      <c r="F858" s="246"/>
      <c r="G858" s="246"/>
      <c r="H858" s="246"/>
      <c r="I858" s="276">
        <v>1.248</v>
      </c>
      <c r="J858" s="246"/>
      <c r="K858" s="246"/>
      <c r="L858" s="277"/>
      <c r="M858" s="246"/>
      <c r="N858" s="246"/>
      <c r="O858" s="277"/>
      <c r="P858" s="246"/>
      <c r="Q858" s="201">
        <v>1.248</v>
      </c>
    </row>
    <row r="859" spans="1:17" x14ac:dyDescent="0.25">
      <c r="A859" s="197"/>
      <c r="B859" s="281" t="s">
        <v>193</v>
      </c>
      <c r="C859" s="250"/>
      <c r="D859" s="250"/>
      <c r="E859" s="250"/>
      <c r="F859" s="250"/>
      <c r="G859" s="250"/>
      <c r="H859" s="250"/>
      <c r="I859" s="282">
        <v>1.8479999999999999</v>
      </c>
      <c r="J859" s="250"/>
      <c r="K859" s="250"/>
      <c r="L859" s="282">
        <v>10.23</v>
      </c>
      <c r="M859" s="250"/>
      <c r="N859" s="250"/>
      <c r="O859" s="283"/>
      <c r="P859" s="250"/>
      <c r="Q859" s="202">
        <v>-8.3820000000000014</v>
      </c>
    </row>
    <row r="860" spans="1:17" x14ac:dyDescent="0.25">
      <c r="A860" s="197"/>
      <c r="B860" s="267" t="s">
        <v>20</v>
      </c>
      <c r="C860" s="258"/>
      <c r="D860" s="258"/>
      <c r="E860" s="258"/>
      <c r="F860" s="258"/>
      <c r="G860" s="258"/>
      <c r="H860" s="258"/>
      <c r="I860" s="268"/>
      <c r="J860" s="258"/>
      <c r="K860" s="258"/>
      <c r="L860" s="268"/>
      <c r="M860" s="258"/>
      <c r="N860" s="258"/>
      <c r="O860" s="268"/>
      <c r="P860" s="258"/>
      <c r="Q860" s="198"/>
    </row>
    <row r="861" spans="1:17" collapsed="1" x14ac:dyDescent="0.25">
      <c r="A861" s="197"/>
      <c r="C861" s="267" t="s">
        <v>194</v>
      </c>
      <c r="D861" s="258"/>
      <c r="E861" s="258"/>
      <c r="F861" s="258"/>
      <c r="G861" s="258"/>
      <c r="H861" s="258"/>
      <c r="I861" s="269">
        <v>2.67</v>
      </c>
      <c r="J861" s="258"/>
      <c r="K861" s="258"/>
      <c r="L861" s="268"/>
      <c r="M861" s="258"/>
      <c r="N861" s="258"/>
      <c r="O861" s="268"/>
      <c r="P861" s="258"/>
      <c r="Q861" s="199">
        <v>2.67</v>
      </c>
    </row>
    <row r="862" spans="1:17" hidden="1" outlineLevel="1" collapsed="1" x14ac:dyDescent="0.25">
      <c r="A862" s="197"/>
      <c r="B862" s="197"/>
      <c r="C862" s="197"/>
      <c r="D862" s="278">
        <v>140315306</v>
      </c>
      <c r="E862" s="254"/>
      <c r="F862" s="254"/>
      <c r="G862" s="254"/>
      <c r="H862" s="254"/>
      <c r="I862" s="279">
        <v>0.8</v>
      </c>
      <c r="J862" s="254"/>
      <c r="K862" s="254"/>
      <c r="L862" s="280"/>
      <c r="M862" s="254"/>
      <c r="N862" s="254"/>
      <c r="O862" s="280"/>
      <c r="P862" s="254"/>
      <c r="Q862" s="200">
        <v>0.8</v>
      </c>
    </row>
    <row r="863" spans="1:17" hidden="1" outlineLevel="1" collapsed="1" x14ac:dyDescent="0.25">
      <c r="A863" s="197"/>
      <c r="B863" s="197"/>
      <c r="C863" s="197"/>
      <c r="D863" s="278">
        <v>140314940</v>
      </c>
      <c r="E863" s="254"/>
      <c r="F863" s="254"/>
      <c r="G863" s="254"/>
      <c r="H863" s="254"/>
      <c r="I863" s="279">
        <v>1.07</v>
      </c>
      <c r="J863" s="254"/>
      <c r="K863" s="254"/>
      <c r="L863" s="280"/>
      <c r="M863" s="254"/>
      <c r="N863" s="254"/>
      <c r="O863" s="280"/>
      <c r="P863" s="254"/>
      <c r="Q863" s="200">
        <v>1.07</v>
      </c>
    </row>
    <row r="864" spans="1:17" hidden="1" outlineLevel="1" collapsed="1" x14ac:dyDescent="0.25">
      <c r="A864" s="197"/>
      <c r="B864" s="197"/>
      <c r="C864" s="197"/>
      <c r="D864" s="278">
        <v>140315484</v>
      </c>
      <c r="E864" s="254"/>
      <c r="F864" s="254"/>
      <c r="G864" s="254"/>
      <c r="H864" s="254"/>
      <c r="I864" s="279">
        <v>0.8</v>
      </c>
      <c r="J864" s="254"/>
      <c r="K864" s="254"/>
      <c r="L864" s="280"/>
      <c r="M864" s="254"/>
      <c r="N864" s="254"/>
      <c r="O864" s="280"/>
      <c r="P864" s="254"/>
      <c r="Q864" s="200">
        <v>0.8</v>
      </c>
    </row>
    <row r="865" spans="1:17" hidden="1" outlineLevel="1" collapsed="1" x14ac:dyDescent="0.25">
      <c r="A865" s="197"/>
      <c r="B865" s="197"/>
      <c r="C865" s="275" t="s">
        <v>195</v>
      </c>
      <c r="D865" s="246"/>
      <c r="E865" s="246"/>
      <c r="F865" s="246"/>
      <c r="G865" s="246"/>
      <c r="H865" s="246"/>
      <c r="I865" s="276">
        <v>2.67</v>
      </c>
      <c r="J865" s="246"/>
      <c r="K865" s="246"/>
      <c r="L865" s="277"/>
      <c r="M865" s="246"/>
      <c r="N865" s="246"/>
      <c r="O865" s="277"/>
      <c r="P865" s="246"/>
      <c r="Q865" s="201">
        <v>2.67</v>
      </c>
    </row>
    <row r="866" spans="1:17" collapsed="1" x14ac:dyDescent="0.25">
      <c r="A866" s="197"/>
      <c r="C866" s="267" t="s">
        <v>196</v>
      </c>
      <c r="D866" s="258"/>
      <c r="E866" s="258"/>
      <c r="F866" s="258"/>
      <c r="G866" s="258"/>
      <c r="H866" s="258"/>
      <c r="I866" s="269">
        <v>7.5359999999999969</v>
      </c>
      <c r="J866" s="258"/>
      <c r="K866" s="258"/>
      <c r="L866" s="268"/>
      <c r="M866" s="258"/>
      <c r="N866" s="258"/>
      <c r="O866" s="268"/>
      <c r="P866" s="258"/>
      <c r="Q866" s="199">
        <v>7.5359999999999969</v>
      </c>
    </row>
    <row r="867" spans="1:17" hidden="1" outlineLevel="1" collapsed="1" x14ac:dyDescent="0.25">
      <c r="A867" s="197"/>
      <c r="B867" s="197"/>
      <c r="C867" s="197"/>
      <c r="D867" s="278">
        <v>140314832</v>
      </c>
      <c r="E867" s="254"/>
      <c r="F867" s="254"/>
      <c r="G867" s="254"/>
      <c r="H867" s="254"/>
      <c r="I867" s="279">
        <v>0.06</v>
      </c>
      <c r="J867" s="254"/>
      <c r="K867" s="254"/>
      <c r="L867" s="280"/>
      <c r="M867" s="254"/>
      <c r="N867" s="254"/>
      <c r="O867" s="280"/>
      <c r="P867" s="254"/>
      <c r="Q867" s="200">
        <v>0.06</v>
      </c>
    </row>
    <row r="868" spans="1:17" hidden="1" outlineLevel="1" collapsed="1" x14ac:dyDescent="0.25">
      <c r="A868" s="197"/>
      <c r="B868" s="197"/>
      <c r="C868" s="197"/>
      <c r="D868" s="278">
        <v>140315151</v>
      </c>
      <c r="E868" s="254"/>
      <c r="F868" s="254"/>
      <c r="G868" s="254"/>
      <c r="H868" s="254"/>
      <c r="I868" s="279">
        <v>0.214</v>
      </c>
      <c r="J868" s="254"/>
      <c r="K868" s="254"/>
      <c r="L868" s="280"/>
      <c r="M868" s="254"/>
      <c r="N868" s="254"/>
      <c r="O868" s="280"/>
      <c r="P868" s="254"/>
      <c r="Q868" s="200">
        <v>0.214</v>
      </c>
    </row>
    <row r="869" spans="1:17" hidden="1" outlineLevel="1" collapsed="1" x14ac:dyDescent="0.25">
      <c r="A869" s="197"/>
      <c r="B869" s="197"/>
      <c r="C869" s="197"/>
      <c r="D869" s="278">
        <v>140315186</v>
      </c>
      <c r="E869" s="254"/>
      <c r="F869" s="254"/>
      <c r="G869" s="254"/>
      <c r="H869" s="254"/>
      <c r="I869" s="279">
        <v>0.16</v>
      </c>
      <c r="J869" s="254"/>
      <c r="K869" s="254"/>
      <c r="L869" s="280"/>
      <c r="M869" s="254"/>
      <c r="N869" s="254"/>
      <c r="O869" s="280"/>
      <c r="P869" s="254"/>
      <c r="Q869" s="200">
        <v>0.16</v>
      </c>
    </row>
    <row r="870" spans="1:17" hidden="1" outlineLevel="1" collapsed="1" x14ac:dyDescent="0.25">
      <c r="A870" s="197"/>
      <c r="B870" s="197"/>
      <c r="C870" s="197"/>
      <c r="D870" s="278">
        <v>140315203</v>
      </c>
      <c r="E870" s="254"/>
      <c r="F870" s="254"/>
      <c r="G870" s="254"/>
      <c r="H870" s="254"/>
      <c r="I870" s="279">
        <v>0.214</v>
      </c>
      <c r="J870" s="254"/>
      <c r="K870" s="254"/>
      <c r="L870" s="280"/>
      <c r="M870" s="254"/>
      <c r="N870" s="254"/>
      <c r="O870" s="280"/>
      <c r="P870" s="254"/>
      <c r="Q870" s="200">
        <v>0.214</v>
      </c>
    </row>
    <row r="871" spans="1:17" hidden="1" outlineLevel="1" collapsed="1" x14ac:dyDescent="0.25">
      <c r="A871" s="197"/>
      <c r="B871" s="197"/>
      <c r="C871" s="197"/>
      <c r="D871" s="278">
        <v>140315227</v>
      </c>
      <c r="E871" s="254"/>
      <c r="F871" s="254"/>
      <c r="G871" s="254"/>
      <c r="H871" s="254"/>
      <c r="I871" s="279">
        <v>0.14799999999999999</v>
      </c>
      <c r="J871" s="254"/>
      <c r="K871" s="254"/>
      <c r="L871" s="280"/>
      <c r="M871" s="254"/>
      <c r="N871" s="254"/>
      <c r="O871" s="280"/>
      <c r="P871" s="254"/>
      <c r="Q871" s="200">
        <v>0.14799999999999999</v>
      </c>
    </row>
    <row r="872" spans="1:17" hidden="1" outlineLevel="1" collapsed="1" x14ac:dyDescent="0.25">
      <c r="A872" s="197"/>
      <c r="B872" s="197"/>
      <c r="C872" s="197"/>
      <c r="D872" s="278">
        <v>140315242</v>
      </c>
      <c r="E872" s="254"/>
      <c r="F872" s="254"/>
      <c r="G872" s="254"/>
      <c r="H872" s="254"/>
      <c r="I872" s="279">
        <v>0.14799999999999999</v>
      </c>
      <c r="J872" s="254"/>
      <c r="K872" s="254"/>
      <c r="L872" s="280"/>
      <c r="M872" s="254"/>
      <c r="N872" s="254"/>
      <c r="O872" s="280"/>
      <c r="P872" s="254"/>
      <c r="Q872" s="200">
        <v>0.14799999999999999</v>
      </c>
    </row>
    <row r="873" spans="1:17" hidden="1" outlineLevel="1" collapsed="1" x14ac:dyDescent="0.25">
      <c r="A873" s="197"/>
      <c r="B873" s="197"/>
      <c r="C873" s="197"/>
      <c r="D873" s="278">
        <v>140315256</v>
      </c>
      <c r="E873" s="254"/>
      <c r="F873" s="254"/>
      <c r="G873" s="254"/>
      <c r="H873" s="254"/>
      <c r="I873" s="279">
        <v>0.14799999999999999</v>
      </c>
      <c r="J873" s="254"/>
      <c r="K873" s="254"/>
      <c r="L873" s="280"/>
      <c r="M873" s="254"/>
      <c r="N873" s="254"/>
      <c r="O873" s="280"/>
      <c r="P873" s="254"/>
      <c r="Q873" s="200">
        <v>0.14799999999999999</v>
      </c>
    </row>
    <row r="874" spans="1:17" hidden="1" outlineLevel="1" collapsed="1" x14ac:dyDescent="0.25">
      <c r="A874" s="197"/>
      <c r="B874" s="197"/>
      <c r="C874" s="197"/>
      <c r="D874" s="278">
        <v>140315264</v>
      </c>
      <c r="E874" s="254"/>
      <c r="F874" s="254"/>
      <c r="G874" s="254"/>
      <c r="H874" s="254"/>
      <c r="I874" s="279">
        <v>0.16</v>
      </c>
      <c r="J874" s="254"/>
      <c r="K874" s="254"/>
      <c r="L874" s="280"/>
      <c r="M874" s="254"/>
      <c r="N874" s="254"/>
      <c r="O874" s="280"/>
      <c r="P874" s="254"/>
      <c r="Q874" s="200">
        <v>0.16</v>
      </c>
    </row>
    <row r="875" spans="1:17" hidden="1" outlineLevel="1" collapsed="1" x14ac:dyDescent="0.25">
      <c r="A875" s="197"/>
      <c r="B875" s="197"/>
      <c r="C875" s="197"/>
      <c r="D875" s="278">
        <v>140315502</v>
      </c>
      <c r="E875" s="254"/>
      <c r="F875" s="254"/>
      <c r="G875" s="254"/>
      <c r="H875" s="254"/>
      <c r="I875" s="279">
        <v>0.14799999999999999</v>
      </c>
      <c r="J875" s="254"/>
      <c r="K875" s="254"/>
      <c r="L875" s="280"/>
      <c r="M875" s="254"/>
      <c r="N875" s="254"/>
      <c r="O875" s="280"/>
      <c r="P875" s="254"/>
      <c r="Q875" s="200">
        <v>0.14799999999999999</v>
      </c>
    </row>
    <row r="876" spans="1:17" hidden="1" outlineLevel="1" collapsed="1" x14ac:dyDescent="0.25">
      <c r="A876" s="197"/>
      <c r="B876" s="197"/>
      <c r="C876" s="197"/>
      <c r="D876" s="278">
        <v>140315516</v>
      </c>
      <c r="E876" s="254"/>
      <c r="F876" s="254"/>
      <c r="G876" s="254"/>
      <c r="H876" s="254"/>
      <c r="I876" s="279">
        <v>0.14799999999999999</v>
      </c>
      <c r="J876" s="254"/>
      <c r="K876" s="254"/>
      <c r="L876" s="280"/>
      <c r="M876" s="254"/>
      <c r="N876" s="254"/>
      <c r="O876" s="280"/>
      <c r="P876" s="254"/>
      <c r="Q876" s="200">
        <v>0.14799999999999999</v>
      </c>
    </row>
    <row r="877" spans="1:17" hidden="1" outlineLevel="1" collapsed="1" x14ac:dyDescent="0.25">
      <c r="A877" s="197"/>
      <c r="B877" s="197"/>
      <c r="C877" s="197"/>
      <c r="D877" s="278">
        <v>140315518</v>
      </c>
      <c r="E877" s="254"/>
      <c r="F877" s="254"/>
      <c r="G877" s="254"/>
      <c r="H877" s="254"/>
      <c r="I877" s="279">
        <v>3.7679999999999998</v>
      </c>
      <c r="J877" s="254"/>
      <c r="K877" s="254"/>
      <c r="L877" s="280"/>
      <c r="M877" s="254"/>
      <c r="N877" s="254"/>
      <c r="O877" s="280"/>
      <c r="P877" s="254"/>
      <c r="Q877" s="200">
        <v>3.7679999999999998</v>
      </c>
    </row>
    <row r="878" spans="1:17" hidden="1" outlineLevel="1" collapsed="1" x14ac:dyDescent="0.25">
      <c r="A878" s="197"/>
      <c r="B878" s="197"/>
      <c r="C878" s="197"/>
      <c r="D878" s="278">
        <v>140315528</v>
      </c>
      <c r="E878" s="254"/>
      <c r="F878" s="254"/>
      <c r="G878" s="254"/>
      <c r="H878" s="254"/>
      <c r="I878" s="279">
        <v>0.28399999999999997</v>
      </c>
      <c r="J878" s="254"/>
      <c r="K878" s="254"/>
      <c r="L878" s="280"/>
      <c r="M878" s="254"/>
      <c r="N878" s="254"/>
      <c r="O878" s="280"/>
      <c r="P878" s="254"/>
      <c r="Q878" s="200">
        <v>0.28399999999999997</v>
      </c>
    </row>
    <row r="879" spans="1:17" hidden="1" outlineLevel="1" collapsed="1" x14ac:dyDescent="0.25">
      <c r="A879" s="197"/>
      <c r="B879" s="197"/>
      <c r="C879" s="197"/>
      <c r="D879" s="278">
        <v>140315539</v>
      </c>
      <c r="E879" s="254"/>
      <c r="F879" s="254"/>
      <c r="G879" s="254"/>
      <c r="H879" s="254"/>
      <c r="I879" s="279">
        <v>0.14799999999999999</v>
      </c>
      <c r="J879" s="254"/>
      <c r="K879" s="254"/>
      <c r="L879" s="280"/>
      <c r="M879" s="254"/>
      <c r="N879" s="254"/>
      <c r="O879" s="280"/>
      <c r="P879" s="254"/>
      <c r="Q879" s="200">
        <v>0.14799999999999999</v>
      </c>
    </row>
    <row r="880" spans="1:17" hidden="1" outlineLevel="1" collapsed="1" x14ac:dyDescent="0.25">
      <c r="A880" s="197"/>
      <c r="B880" s="197"/>
      <c r="C880" s="197"/>
      <c r="D880" s="278">
        <v>140315540</v>
      </c>
      <c r="E880" s="254"/>
      <c r="F880" s="254"/>
      <c r="G880" s="254"/>
      <c r="H880" s="254"/>
      <c r="I880" s="279">
        <v>0.14799999999999999</v>
      </c>
      <c r="J880" s="254"/>
      <c r="K880" s="254"/>
      <c r="L880" s="280"/>
      <c r="M880" s="254"/>
      <c r="N880" s="254"/>
      <c r="O880" s="280"/>
      <c r="P880" s="254"/>
      <c r="Q880" s="200">
        <v>0.14799999999999999</v>
      </c>
    </row>
    <row r="881" spans="1:17" hidden="1" outlineLevel="1" collapsed="1" x14ac:dyDescent="0.25">
      <c r="A881" s="197"/>
      <c r="B881" s="197"/>
      <c r="C881" s="197"/>
      <c r="D881" s="278">
        <v>140315545</v>
      </c>
      <c r="E881" s="254"/>
      <c r="F881" s="254"/>
      <c r="G881" s="254"/>
      <c r="H881" s="254"/>
      <c r="I881" s="279">
        <v>0.14799999999999999</v>
      </c>
      <c r="J881" s="254"/>
      <c r="K881" s="254"/>
      <c r="L881" s="280"/>
      <c r="M881" s="254"/>
      <c r="N881" s="254"/>
      <c r="O881" s="280"/>
      <c r="P881" s="254"/>
      <c r="Q881" s="200">
        <v>0.14799999999999999</v>
      </c>
    </row>
    <row r="882" spans="1:17" hidden="1" outlineLevel="1" collapsed="1" x14ac:dyDescent="0.25">
      <c r="A882" s="197"/>
      <c r="B882" s="197"/>
      <c r="C882" s="197"/>
      <c r="D882" s="278">
        <v>140315560</v>
      </c>
      <c r="E882" s="254"/>
      <c r="F882" s="254"/>
      <c r="G882" s="254"/>
      <c r="H882" s="254"/>
      <c r="I882" s="279">
        <v>0.14799999999999999</v>
      </c>
      <c r="J882" s="254"/>
      <c r="K882" s="254"/>
      <c r="L882" s="280"/>
      <c r="M882" s="254"/>
      <c r="N882" s="254"/>
      <c r="O882" s="280"/>
      <c r="P882" s="254"/>
      <c r="Q882" s="200">
        <v>0.14799999999999999</v>
      </c>
    </row>
    <row r="883" spans="1:17" hidden="1" outlineLevel="1" collapsed="1" x14ac:dyDescent="0.25">
      <c r="A883" s="197"/>
      <c r="B883" s="197"/>
      <c r="C883" s="197"/>
      <c r="D883" s="278">
        <v>140315563</v>
      </c>
      <c r="E883" s="254"/>
      <c r="F883" s="254"/>
      <c r="G883" s="254"/>
      <c r="H883" s="254"/>
      <c r="I883" s="279">
        <v>0.14799999999999999</v>
      </c>
      <c r="J883" s="254"/>
      <c r="K883" s="254"/>
      <c r="L883" s="280"/>
      <c r="M883" s="254"/>
      <c r="N883" s="254"/>
      <c r="O883" s="280"/>
      <c r="P883" s="254"/>
      <c r="Q883" s="200">
        <v>0.14799999999999999</v>
      </c>
    </row>
    <row r="884" spans="1:17" hidden="1" outlineLevel="1" collapsed="1" x14ac:dyDescent="0.25">
      <c r="A884" s="197"/>
      <c r="B884" s="197"/>
      <c r="C884" s="197"/>
      <c r="D884" s="278">
        <v>140315567</v>
      </c>
      <c r="E884" s="254"/>
      <c r="F884" s="254"/>
      <c r="G884" s="254"/>
      <c r="H884" s="254"/>
      <c r="I884" s="279">
        <v>0.14799999999999999</v>
      </c>
      <c r="J884" s="254"/>
      <c r="K884" s="254"/>
      <c r="L884" s="280"/>
      <c r="M884" s="254"/>
      <c r="N884" s="254"/>
      <c r="O884" s="280"/>
      <c r="P884" s="254"/>
      <c r="Q884" s="200">
        <v>0.14799999999999999</v>
      </c>
    </row>
    <row r="885" spans="1:17" hidden="1" outlineLevel="1" collapsed="1" x14ac:dyDescent="0.25">
      <c r="A885" s="197"/>
      <c r="B885" s="197"/>
      <c r="C885" s="197"/>
      <c r="D885" s="278">
        <v>140315006</v>
      </c>
      <c r="E885" s="254"/>
      <c r="F885" s="254"/>
      <c r="G885" s="254"/>
      <c r="H885" s="254"/>
      <c r="I885" s="279">
        <v>7.1999999999999995E-2</v>
      </c>
      <c r="J885" s="254"/>
      <c r="K885" s="254"/>
      <c r="L885" s="280"/>
      <c r="M885" s="254"/>
      <c r="N885" s="254"/>
      <c r="O885" s="280"/>
      <c r="P885" s="254"/>
      <c r="Q885" s="200">
        <v>7.1999999999999995E-2</v>
      </c>
    </row>
    <row r="886" spans="1:17" hidden="1" outlineLevel="1" collapsed="1" x14ac:dyDescent="0.25">
      <c r="A886" s="197"/>
      <c r="B886" s="197"/>
      <c r="C886" s="197"/>
      <c r="D886" s="278">
        <v>140315296</v>
      </c>
      <c r="E886" s="254"/>
      <c r="F886" s="254"/>
      <c r="G886" s="254"/>
      <c r="H886" s="254"/>
      <c r="I886" s="279">
        <v>0.16</v>
      </c>
      <c r="J886" s="254"/>
      <c r="K886" s="254"/>
      <c r="L886" s="280"/>
      <c r="M886" s="254"/>
      <c r="N886" s="254"/>
      <c r="O886" s="280"/>
      <c r="P886" s="254"/>
      <c r="Q886" s="200">
        <v>0.16</v>
      </c>
    </row>
    <row r="887" spans="1:17" hidden="1" outlineLevel="1" collapsed="1" x14ac:dyDescent="0.25">
      <c r="A887" s="197"/>
      <c r="B887" s="197"/>
      <c r="C887" s="197"/>
      <c r="D887" s="278">
        <v>140315326</v>
      </c>
      <c r="E887" s="254"/>
      <c r="F887" s="254"/>
      <c r="G887" s="254"/>
      <c r="H887" s="254"/>
      <c r="I887" s="279">
        <v>0.124</v>
      </c>
      <c r="J887" s="254"/>
      <c r="K887" s="254"/>
      <c r="L887" s="280"/>
      <c r="M887" s="254"/>
      <c r="N887" s="254"/>
      <c r="O887" s="280"/>
      <c r="P887" s="254"/>
      <c r="Q887" s="200">
        <v>0.124</v>
      </c>
    </row>
    <row r="888" spans="1:17" hidden="1" outlineLevel="1" collapsed="1" x14ac:dyDescent="0.25">
      <c r="A888" s="197"/>
      <c r="B888" s="197"/>
      <c r="C888" s="197"/>
      <c r="D888" s="278">
        <v>140315329</v>
      </c>
      <c r="E888" s="254"/>
      <c r="F888" s="254"/>
      <c r="G888" s="254"/>
      <c r="H888" s="254"/>
      <c r="I888" s="279">
        <v>0.28399999999999997</v>
      </c>
      <c r="J888" s="254"/>
      <c r="K888" s="254"/>
      <c r="L888" s="280"/>
      <c r="M888" s="254"/>
      <c r="N888" s="254"/>
      <c r="O888" s="280"/>
      <c r="P888" s="254"/>
      <c r="Q888" s="200">
        <v>0.28399999999999997</v>
      </c>
    </row>
    <row r="889" spans="1:17" hidden="1" outlineLevel="1" collapsed="1" x14ac:dyDescent="0.25">
      <c r="A889" s="197"/>
      <c r="B889" s="197"/>
      <c r="C889" s="197"/>
      <c r="D889" s="278">
        <v>140315417</v>
      </c>
      <c r="E889" s="254"/>
      <c r="F889" s="254"/>
      <c r="G889" s="254"/>
      <c r="H889" s="254"/>
      <c r="I889" s="279">
        <v>0.112</v>
      </c>
      <c r="J889" s="254"/>
      <c r="K889" s="254"/>
      <c r="L889" s="280"/>
      <c r="M889" s="254"/>
      <c r="N889" s="254"/>
      <c r="O889" s="280"/>
      <c r="P889" s="254"/>
      <c r="Q889" s="200">
        <v>0.112</v>
      </c>
    </row>
    <row r="890" spans="1:17" hidden="1" outlineLevel="1" collapsed="1" x14ac:dyDescent="0.25">
      <c r="A890" s="197"/>
      <c r="B890" s="197"/>
      <c r="C890" s="197"/>
      <c r="D890" s="278">
        <v>140315486</v>
      </c>
      <c r="E890" s="254"/>
      <c r="F890" s="254"/>
      <c r="G890" s="254"/>
      <c r="H890" s="254"/>
      <c r="I890" s="279">
        <v>0.14799999999999999</v>
      </c>
      <c r="J890" s="254"/>
      <c r="K890" s="254"/>
      <c r="L890" s="280"/>
      <c r="M890" s="254"/>
      <c r="N890" s="254"/>
      <c r="O890" s="280"/>
      <c r="P890" s="254"/>
      <c r="Q890" s="200">
        <v>0.14799999999999999</v>
      </c>
    </row>
    <row r="891" spans="1:17" hidden="1" outlineLevel="1" collapsed="1" x14ac:dyDescent="0.25">
      <c r="A891" s="197"/>
      <c r="B891" s="197"/>
      <c r="C891" s="197"/>
      <c r="D891" s="278">
        <v>140315494</v>
      </c>
      <c r="E891" s="254"/>
      <c r="F891" s="254"/>
      <c r="G891" s="254"/>
      <c r="H891" s="254"/>
      <c r="I891" s="279">
        <v>0.14799999999999999</v>
      </c>
      <c r="J891" s="254"/>
      <c r="K891" s="254"/>
      <c r="L891" s="280"/>
      <c r="M891" s="254"/>
      <c r="N891" s="254"/>
      <c r="O891" s="280"/>
      <c r="P891" s="254"/>
      <c r="Q891" s="200">
        <v>0.14799999999999999</v>
      </c>
    </row>
    <row r="892" spans="1:17" hidden="1" outlineLevel="1" collapsed="1" x14ac:dyDescent="0.25">
      <c r="A892" s="197"/>
      <c r="B892" s="197"/>
      <c r="C892" s="275" t="s">
        <v>197</v>
      </c>
      <c r="D892" s="246"/>
      <c r="E892" s="246"/>
      <c r="F892" s="246"/>
      <c r="G892" s="246"/>
      <c r="H892" s="246"/>
      <c r="I892" s="276">
        <v>7.5359999999999969</v>
      </c>
      <c r="J892" s="246"/>
      <c r="K892" s="246"/>
      <c r="L892" s="277"/>
      <c r="M892" s="246"/>
      <c r="N892" s="246"/>
      <c r="O892" s="277"/>
      <c r="P892" s="246"/>
      <c r="Q892" s="201">
        <v>7.5359999999999969</v>
      </c>
    </row>
    <row r="893" spans="1:17" collapsed="1" x14ac:dyDescent="0.25">
      <c r="A893" s="197"/>
      <c r="C893" s="267" t="s">
        <v>198</v>
      </c>
      <c r="D893" s="258"/>
      <c r="E893" s="258"/>
      <c r="F893" s="258"/>
      <c r="G893" s="258"/>
      <c r="H893" s="258"/>
      <c r="I893" s="269">
        <v>80.360000000000014</v>
      </c>
      <c r="J893" s="258"/>
      <c r="K893" s="258"/>
      <c r="L893" s="268"/>
      <c r="M893" s="258"/>
      <c r="N893" s="258"/>
      <c r="O893" s="268"/>
      <c r="P893" s="258"/>
      <c r="Q893" s="199">
        <v>80.360000000000014</v>
      </c>
    </row>
    <row r="894" spans="1:17" hidden="1" outlineLevel="1" collapsed="1" x14ac:dyDescent="0.25">
      <c r="A894" s="197"/>
      <c r="B894" s="197"/>
      <c r="C894" s="197"/>
      <c r="D894" s="278">
        <v>140315358</v>
      </c>
      <c r="E894" s="254"/>
      <c r="F894" s="254"/>
      <c r="G894" s="254"/>
      <c r="H894" s="254"/>
      <c r="I894" s="279">
        <v>7.968</v>
      </c>
      <c r="J894" s="254"/>
      <c r="K894" s="254"/>
      <c r="L894" s="280"/>
      <c r="M894" s="254"/>
      <c r="N894" s="254"/>
      <c r="O894" s="280"/>
      <c r="P894" s="254"/>
      <c r="Q894" s="200">
        <v>7.968</v>
      </c>
    </row>
    <row r="895" spans="1:17" hidden="1" outlineLevel="1" collapsed="1" x14ac:dyDescent="0.25">
      <c r="A895" s="197"/>
      <c r="B895" s="197"/>
      <c r="C895" s="197"/>
      <c r="D895" s="278">
        <v>140315359</v>
      </c>
      <c r="E895" s="254"/>
      <c r="F895" s="254"/>
      <c r="G895" s="254"/>
      <c r="H895" s="254"/>
      <c r="I895" s="279">
        <v>7.968</v>
      </c>
      <c r="J895" s="254"/>
      <c r="K895" s="254"/>
      <c r="L895" s="280"/>
      <c r="M895" s="254"/>
      <c r="N895" s="254"/>
      <c r="O895" s="280"/>
      <c r="P895" s="254"/>
      <c r="Q895" s="200">
        <v>7.968</v>
      </c>
    </row>
    <row r="896" spans="1:17" hidden="1" outlineLevel="1" collapsed="1" x14ac:dyDescent="0.25">
      <c r="A896" s="197"/>
      <c r="B896" s="197"/>
      <c r="C896" s="197"/>
      <c r="D896" s="278">
        <v>140315360</v>
      </c>
      <c r="E896" s="254"/>
      <c r="F896" s="254"/>
      <c r="G896" s="254"/>
      <c r="H896" s="254"/>
      <c r="I896" s="279">
        <v>7.968</v>
      </c>
      <c r="J896" s="254"/>
      <c r="K896" s="254"/>
      <c r="L896" s="280"/>
      <c r="M896" s="254"/>
      <c r="N896" s="254"/>
      <c r="O896" s="280"/>
      <c r="P896" s="254"/>
      <c r="Q896" s="200">
        <v>7.968</v>
      </c>
    </row>
    <row r="897" spans="1:17" hidden="1" outlineLevel="1" collapsed="1" x14ac:dyDescent="0.25">
      <c r="A897" s="197"/>
      <c r="B897" s="197"/>
      <c r="C897" s="197"/>
      <c r="D897" s="278">
        <v>140315361</v>
      </c>
      <c r="E897" s="254"/>
      <c r="F897" s="254"/>
      <c r="G897" s="254"/>
      <c r="H897" s="254"/>
      <c r="I897" s="279">
        <v>7.968</v>
      </c>
      <c r="J897" s="254"/>
      <c r="K897" s="254"/>
      <c r="L897" s="280"/>
      <c r="M897" s="254"/>
      <c r="N897" s="254"/>
      <c r="O897" s="280"/>
      <c r="P897" s="254"/>
      <c r="Q897" s="200">
        <v>7.968</v>
      </c>
    </row>
    <row r="898" spans="1:17" hidden="1" outlineLevel="1" collapsed="1" x14ac:dyDescent="0.25">
      <c r="A898" s="197"/>
      <c r="B898" s="197"/>
      <c r="C898" s="197"/>
      <c r="D898" s="278">
        <v>140315375</v>
      </c>
      <c r="E898" s="254"/>
      <c r="F898" s="254"/>
      <c r="G898" s="254"/>
      <c r="H898" s="254"/>
      <c r="I898" s="279">
        <v>7.968</v>
      </c>
      <c r="J898" s="254"/>
      <c r="K898" s="254"/>
      <c r="L898" s="280"/>
      <c r="M898" s="254"/>
      <c r="N898" s="254"/>
      <c r="O898" s="280"/>
      <c r="P898" s="254"/>
      <c r="Q898" s="200">
        <v>7.968</v>
      </c>
    </row>
    <row r="899" spans="1:17" hidden="1" outlineLevel="1" collapsed="1" x14ac:dyDescent="0.25">
      <c r="A899" s="197"/>
      <c r="B899" s="197"/>
      <c r="C899" s="197"/>
      <c r="D899" s="278">
        <v>140315381</v>
      </c>
      <c r="E899" s="254"/>
      <c r="F899" s="254"/>
      <c r="G899" s="254"/>
      <c r="H899" s="254"/>
      <c r="I899" s="279">
        <v>7.968</v>
      </c>
      <c r="J899" s="254"/>
      <c r="K899" s="254"/>
      <c r="L899" s="280"/>
      <c r="M899" s="254"/>
      <c r="N899" s="254"/>
      <c r="O899" s="280"/>
      <c r="P899" s="254"/>
      <c r="Q899" s="200">
        <v>7.968</v>
      </c>
    </row>
    <row r="900" spans="1:17" hidden="1" outlineLevel="1" collapsed="1" x14ac:dyDescent="0.25">
      <c r="A900" s="197"/>
      <c r="B900" s="197"/>
      <c r="C900" s="197"/>
      <c r="D900" s="278">
        <v>140315384</v>
      </c>
      <c r="E900" s="254"/>
      <c r="F900" s="254"/>
      <c r="G900" s="254"/>
      <c r="H900" s="254"/>
      <c r="I900" s="279">
        <v>7.968</v>
      </c>
      <c r="J900" s="254"/>
      <c r="K900" s="254"/>
      <c r="L900" s="280"/>
      <c r="M900" s="254"/>
      <c r="N900" s="254"/>
      <c r="O900" s="280"/>
      <c r="P900" s="254"/>
      <c r="Q900" s="200">
        <v>7.968</v>
      </c>
    </row>
    <row r="901" spans="1:17" hidden="1" outlineLevel="1" collapsed="1" x14ac:dyDescent="0.25">
      <c r="A901" s="197"/>
      <c r="B901" s="197"/>
      <c r="C901" s="197"/>
      <c r="D901" s="278">
        <v>140315388</v>
      </c>
      <c r="E901" s="254"/>
      <c r="F901" s="254"/>
      <c r="G901" s="254"/>
      <c r="H901" s="254"/>
      <c r="I901" s="279">
        <v>7.968</v>
      </c>
      <c r="J901" s="254"/>
      <c r="K901" s="254"/>
      <c r="L901" s="280"/>
      <c r="M901" s="254"/>
      <c r="N901" s="254"/>
      <c r="O901" s="280"/>
      <c r="P901" s="254"/>
      <c r="Q901" s="200">
        <v>7.968</v>
      </c>
    </row>
    <row r="902" spans="1:17" hidden="1" outlineLevel="1" collapsed="1" x14ac:dyDescent="0.25">
      <c r="A902" s="197"/>
      <c r="B902" s="197"/>
      <c r="C902" s="197"/>
      <c r="D902" s="278">
        <v>140315396</v>
      </c>
      <c r="E902" s="254"/>
      <c r="F902" s="254"/>
      <c r="G902" s="254"/>
      <c r="H902" s="254"/>
      <c r="I902" s="279">
        <v>7.968</v>
      </c>
      <c r="J902" s="254"/>
      <c r="K902" s="254"/>
      <c r="L902" s="280"/>
      <c r="M902" s="254"/>
      <c r="N902" s="254"/>
      <c r="O902" s="280"/>
      <c r="P902" s="254"/>
      <c r="Q902" s="200">
        <v>7.968</v>
      </c>
    </row>
    <row r="903" spans="1:17" hidden="1" outlineLevel="1" collapsed="1" x14ac:dyDescent="0.25">
      <c r="A903" s="197"/>
      <c r="B903" s="197"/>
      <c r="C903" s="197"/>
      <c r="D903" s="278">
        <v>140315400</v>
      </c>
      <c r="E903" s="254"/>
      <c r="F903" s="254"/>
      <c r="G903" s="254"/>
      <c r="H903" s="254"/>
      <c r="I903" s="279">
        <v>7.968</v>
      </c>
      <c r="J903" s="254"/>
      <c r="K903" s="254"/>
      <c r="L903" s="280"/>
      <c r="M903" s="254"/>
      <c r="N903" s="254"/>
      <c r="O903" s="280"/>
      <c r="P903" s="254"/>
      <c r="Q903" s="200">
        <v>7.968</v>
      </c>
    </row>
    <row r="904" spans="1:17" hidden="1" outlineLevel="1" collapsed="1" x14ac:dyDescent="0.25">
      <c r="A904" s="197"/>
      <c r="B904" s="197"/>
      <c r="C904" s="197"/>
      <c r="D904" s="278">
        <v>140315553</v>
      </c>
      <c r="E904" s="254"/>
      <c r="F904" s="254"/>
      <c r="G904" s="254"/>
      <c r="H904" s="254"/>
      <c r="I904" s="279">
        <v>0.38400000000000001</v>
      </c>
      <c r="J904" s="254"/>
      <c r="K904" s="254"/>
      <c r="L904" s="280"/>
      <c r="M904" s="254"/>
      <c r="N904" s="254"/>
      <c r="O904" s="280"/>
      <c r="P904" s="254"/>
      <c r="Q904" s="200">
        <v>0.38400000000000001</v>
      </c>
    </row>
    <row r="905" spans="1:17" hidden="1" outlineLevel="1" collapsed="1" x14ac:dyDescent="0.25">
      <c r="A905" s="197"/>
      <c r="B905" s="197"/>
      <c r="C905" s="197"/>
      <c r="D905" s="278">
        <v>140314767</v>
      </c>
      <c r="E905" s="254"/>
      <c r="F905" s="254"/>
      <c r="G905" s="254"/>
      <c r="H905" s="254"/>
      <c r="I905" s="279">
        <v>0.14799999999999999</v>
      </c>
      <c r="J905" s="254"/>
      <c r="K905" s="254"/>
      <c r="L905" s="280"/>
      <c r="M905" s="254"/>
      <c r="N905" s="254"/>
      <c r="O905" s="280"/>
      <c r="P905" s="254"/>
      <c r="Q905" s="200">
        <v>0.14799999999999999</v>
      </c>
    </row>
    <row r="906" spans="1:17" hidden="1" outlineLevel="1" collapsed="1" x14ac:dyDescent="0.25">
      <c r="A906" s="197"/>
      <c r="B906" s="197"/>
      <c r="C906" s="197"/>
      <c r="D906" s="278">
        <v>140314784</v>
      </c>
      <c r="E906" s="254"/>
      <c r="F906" s="254"/>
      <c r="G906" s="254"/>
      <c r="H906" s="254"/>
      <c r="I906" s="279">
        <v>0.14799999999999999</v>
      </c>
      <c r="J906" s="254"/>
      <c r="K906" s="254"/>
      <c r="L906" s="280"/>
      <c r="M906" s="254"/>
      <c r="N906" s="254"/>
      <c r="O906" s="280"/>
      <c r="P906" s="254"/>
      <c r="Q906" s="200">
        <v>0.14799999999999999</v>
      </c>
    </row>
    <row r="907" spans="1:17" hidden="1" outlineLevel="1" collapsed="1" x14ac:dyDescent="0.25">
      <c r="A907" s="197"/>
      <c r="B907" s="197"/>
      <c r="C907" s="275" t="s">
        <v>199</v>
      </c>
      <c r="D907" s="246"/>
      <c r="E907" s="246"/>
      <c r="F907" s="246"/>
      <c r="G907" s="246"/>
      <c r="H907" s="246"/>
      <c r="I907" s="276">
        <v>80.360000000000014</v>
      </c>
      <c r="J907" s="246"/>
      <c r="K907" s="246"/>
      <c r="L907" s="277"/>
      <c r="M907" s="246"/>
      <c r="N907" s="246"/>
      <c r="O907" s="277"/>
      <c r="P907" s="246"/>
      <c r="Q907" s="201">
        <v>80.360000000000014</v>
      </c>
    </row>
    <row r="908" spans="1:17" ht="13.8" collapsed="1" thickBot="1" x14ac:dyDescent="0.3">
      <c r="A908" s="197"/>
      <c r="C908" s="267" t="s">
        <v>200</v>
      </c>
      <c r="D908" s="258"/>
      <c r="E908" s="258"/>
      <c r="F908" s="258"/>
      <c r="G908" s="258"/>
      <c r="H908" s="258"/>
      <c r="I908" s="268"/>
      <c r="J908" s="258"/>
      <c r="K908" s="258"/>
      <c r="L908" s="269">
        <v>0.16</v>
      </c>
      <c r="M908" s="258"/>
      <c r="N908" s="258"/>
      <c r="O908" s="268"/>
      <c r="P908" s="258"/>
      <c r="Q908" s="199">
        <v>-0.16</v>
      </c>
    </row>
    <row r="909" spans="1:17" ht="13.8" hidden="1" outlineLevel="1" collapsed="1" thickBot="1" x14ac:dyDescent="0.3">
      <c r="A909" s="197"/>
      <c r="B909" s="197"/>
      <c r="C909" s="197"/>
      <c r="D909" s="278">
        <v>140315390</v>
      </c>
      <c r="E909" s="254"/>
      <c r="F909" s="254"/>
      <c r="G909" s="254"/>
      <c r="H909" s="254"/>
      <c r="I909" s="280"/>
      <c r="J909" s="254"/>
      <c r="K909" s="254"/>
      <c r="L909" s="279">
        <v>0.16</v>
      </c>
      <c r="M909" s="254"/>
      <c r="N909" s="254"/>
      <c r="O909" s="280"/>
      <c r="P909" s="254"/>
      <c r="Q909" s="200">
        <v>-0.16</v>
      </c>
    </row>
    <row r="910" spans="1:17" ht="13.8" hidden="1" outlineLevel="1" collapsed="1" thickBot="1" x14ac:dyDescent="0.3">
      <c r="A910" s="197"/>
      <c r="B910" s="197"/>
      <c r="C910" s="275" t="s">
        <v>201</v>
      </c>
      <c r="D910" s="246"/>
      <c r="E910" s="246"/>
      <c r="F910" s="246"/>
      <c r="G910" s="246"/>
      <c r="H910" s="246"/>
      <c r="I910" s="277"/>
      <c r="J910" s="246"/>
      <c r="K910" s="246"/>
      <c r="L910" s="276">
        <v>0.16</v>
      </c>
      <c r="M910" s="246"/>
      <c r="N910" s="246"/>
      <c r="O910" s="277"/>
      <c r="P910" s="246"/>
      <c r="Q910" s="201">
        <v>-0.16</v>
      </c>
    </row>
    <row r="911" spans="1:17" x14ac:dyDescent="0.25">
      <c r="A911" s="197"/>
      <c r="B911" s="281" t="s">
        <v>202</v>
      </c>
      <c r="C911" s="250"/>
      <c r="D911" s="250"/>
      <c r="E911" s="250"/>
      <c r="F911" s="250"/>
      <c r="G911" s="250"/>
      <c r="H911" s="250"/>
      <c r="I911" s="282">
        <v>90.566000000000017</v>
      </c>
      <c r="J911" s="250"/>
      <c r="K911" s="250"/>
      <c r="L911" s="282">
        <v>0.16</v>
      </c>
      <c r="M911" s="250"/>
      <c r="N911" s="250"/>
      <c r="O911" s="283"/>
      <c r="P911" s="250"/>
      <c r="Q911" s="202">
        <v>90.40600000000002</v>
      </c>
    </row>
    <row r="912" spans="1:17" x14ac:dyDescent="0.25">
      <c r="A912" s="197"/>
      <c r="B912" s="267" t="s">
        <v>23</v>
      </c>
      <c r="C912" s="258"/>
      <c r="D912" s="258"/>
      <c r="E912" s="258"/>
      <c r="F912" s="258"/>
      <c r="G912" s="258"/>
      <c r="H912" s="258"/>
      <c r="I912" s="268"/>
      <c r="J912" s="258"/>
      <c r="K912" s="258"/>
      <c r="L912" s="268"/>
      <c r="M912" s="258"/>
      <c r="N912" s="258"/>
      <c r="O912" s="268"/>
      <c r="P912" s="258"/>
      <c r="Q912" s="198"/>
    </row>
    <row r="913" spans="1:17" ht="13.8" collapsed="1" thickBot="1" x14ac:dyDescent="0.3">
      <c r="A913" s="197"/>
      <c r="C913" s="267" t="s">
        <v>203</v>
      </c>
      <c r="D913" s="258"/>
      <c r="E913" s="258"/>
      <c r="F913" s="258"/>
      <c r="G913" s="258"/>
      <c r="H913" s="258"/>
      <c r="I913" s="268"/>
      <c r="J913" s="258"/>
      <c r="K913" s="258"/>
      <c r="L913" s="269">
        <v>4.76</v>
      </c>
      <c r="M913" s="258"/>
      <c r="N913" s="258"/>
      <c r="O913" s="268"/>
      <c r="P913" s="258"/>
      <c r="Q913" s="199">
        <v>-4.76</v>
      </c>
    </row>
    <row r="914" spans="1:17" ht="13.8" hidden="1" outlineLevel="1" collapsed="1" thickBot="1" x14ac:dyDescent="0.3">
      <c r="A914" s="197"/>
      <c r="B914" s="197"/>
      <c r="C914" s="197"/>
      <c r="D914" s="278">
        <v>140315587</v>
      </c>
      <c r="E914" s="254"/>
      <c r="F914" s="254"/>
      <c r="G914" s="254"/>
      <c r="H914" s="254"/>
      <c r="I914" s="280"/>
      <c r="J914" s="254"/>
      <c r="K914" s="254"/>
      <c r="L914" s="279">
        <v>4.76</v>
      </c>
      <c r="M914" s="254"/>
      <c r="N914" s="254"/>
      <c r="O914" s="280"/>
      <c r="P914" s="254"/>
      <c r="Q914" s="200">
        <v>-4.76</v>
      </c>
    </row>
    <row r="915" spans="1:17" ht="13.8" hidden="1" outlineLevel="1" collapsed="1" thickBot="1" x14ac:dyDescent="0.3">
      <c r="A915" s="197"/>
      <c r="B915" s="197"/>
      <c r="C915" s="275" t="s">
        <v>204</v>
      </c>
      <c r="D915" s="246"/>
      <c r="E915" s="246"/>
      <c r="F915" s="246"/>
      <c r="G915" s="246"/>
      <c r="H915" s="246"/>
      <c r="I915" s="277"/>
      <c r="J915" s="246"/>
      <c r="K915" s="246"/>
      <c r="L915" s="276">
        <v>4.76</v>
      </c>
      <c r="M915" s="246"/>
      <c r="N915" s="246"/>
      <c r="O915" s="277"/>
      <c r="P915" s="246"/>
      <c r="Q915" s="201">
        <v>-4.76</v>
      </c>
    </row>
    <row r="916" spans="1:17" ht="13.8" thickBot="1" x14ac:dyDescent="0.3">
      <c r="A916" s="197"/>
      <c r="B916" s="281" t="s">
        <v>205</v>
      </c>
      <c r="C916" s="250"/>
      <c r="D916" s="250"/>
      <c r="E916" s="250"/>
      <c r="F916" s="250"/>
      <c r="G916" s="250"/>
      <c r="H916" s="250"/>
      <c r="I916" s="283"/>
      <c r="J916" s="250"/>
      <c r="K916" s="250"/>
      <c r="L916" s="282">
        <v>4.76</v>
      </c>
      <c r="M916" s="250"/>
      <c r="N916" s="250"/>
      <c r="O916" s="283"/>
      <c r="P916" s="250"/>
      <c r="Q916" s="202">
        <v>-4.76</v>
      </c>
    </row>
    <row r="917" spans="1:17" ht="14.4" thickTop="1" thickBot="1" x14ac:dyDescent="0.3">
      <c r="A917" s="284" t="s">
        <v>206</v>
      </c>
      <c r="B917" s="240"/>
      <c r="C917" s="240"/>
      <c r="D917" s="240"/>
      <c r="E917" s="240"/>
      <c r="F917" s="240"/>
      <c r="G917" s="240"/>
      <c r="H917" s="240"/>
      <c r="I917" s="285">
        <v>327.24449999999911</v>
      </c>
      <c r="J917" s="240"/>
      <c r="K917" s="240"/>
      <c r="L917" s="285">
        <v>15.15</v>
      </c>
      <c r="M917" s="240"/>
      <c r="N917" s="240"/>
      <c r="O917" s="286"/>
      <c r="P917" s="240"/>
      <c r="Q917" s="203">
        <v>312.09449999999907</v>
      </c>
    </row>
    <row r="918" spans="1:17" ht="13.8" thickTop="1" x14ac:dyDescent="0.25">
      <c r="A918" s="204"/>
      <c r="B918" s="204"/>
      <c r="C918" s="204"/>
      <c r="D918" s="287" t="s">
        <v>207</v>
      </c>
      <c r="E918" s="240"/>
      <c r="F918" s="240"/>
      <c r="G918" s="240"/>
      <c r="H918" s="240"/>
      <c r="I918" s="288">
        <v>327.24449999999911</v>
      </c>
      <c r="J918" s="240"/>
      <c r="K918" s="240"/>
      <c r="L918" s="288">
        <v>15.15</v>
      </c>
      <c r="M918" s="240"/>
      <c r="N918" s="240"/>
      <c r="O918" s="286"/>
      <c r="P918" s="240"/>
      <c r="Q918" s="205">
        <v>312.09449999999907</v>
      </c>
    </row>
    <row r="919" spans="1:17" ht="18" customHeight="1" x14ac:dyDescent="0.25"/>
  </sheetData>
  <mergeCells count="3640">
    <mergeCell ref="A917:H917"/>
    <mergeCell ref="I917:K917"/>
    <mergeCell ref="L917:N917"/>
    <mergeCell ref="O917:P917"/>
    <mergeCell ref="D918:H918"/>
    <mergeCell ref="I918:K918"/>
    <mergeCell ref="L918:N918"/>
    <mergeCell ref="O918:P918"/>
    <mergeCell ref="C915:H915"/>
    <mergeCell ref="I915:K915"/>
    <mergeCell ref="L915:N915"/>
    <mergeCell ref="O915:P915"/>
    <mergeCell ref="B916:H916"/>
    <mergeCell ref="I916:K916"/>
    <mergeCell ref="L916:N916"/>
    <mergeCell ref="O916:P916"/>
    <mergeCell ref="C913:H913"/>
    <mergeCell ref="I913:K913"/>
    <mergeCell ref="L913:N913"/>
    <mergeCell ref="O913:P913"/>
    <mergeCell ref="D914:H914"/>
    <mergeCell ref="I914:K914"/>
    <mergeCell ref="L914:N914"/>
    <mergeCell ref="O914:P914"/>
    <mergeCell ref="B911:H911"/>
    <mergeCell ref="I911:K911"/>
    <mergeCell ref="L911:N911"/>
    <mergeCell ref="O911:P911"/>
    <mergeCell ref="B912:H912"/>
    <mergeCell ref="I912:K912"/>
    <mergeCell ref="L912:N912"/>
    <mergeCell ref="O912:P912"/>
    <mergeCell ref="D909:H909"/>
    <mergeCell ref="I909:K909"/>
    <mergeCell ref="L909:N909"/>
    <mergeCell ref="O909:P909"/>
    <mergeCell ref="C910:H910"/>
    <mergeCell ref="I910:K910"/>
    <mergeCell ref="L910:N910"/>
    <mergeCell ref="O910:P910"/>
    <mergeCell ref="C907:H907"/>
    <mergeCell ref="I907:K907"/>
    <mergeCell ref="L907:N907"/>
    <mergeCell ref="O907:P907"/>
    <mergeCell ref="C908:H908"/>
    <mergeCell ref="I908:K908"/>
    <mergeCell ref="L908:N908"/>
    <mergeCell ref="O908:P908"/>
    <mergeCell ref="D905:H905"/>
    <mergeCell ref="I905:K905"/>
    <mergeCell ref="L905:N905"/>
    <mergeCell ref="O905:P905"/>
    <mergeCell ref="D906:H906"/>
    <mergeCell ref="I906:K906"/>
    <mergeCell ref="L906:N906"/>
    <mergeCell ref="O906:P906"/>
    <mergeCell ref="D903:H903"/>
    <mergeCell ref="I903:K903"/>
    <mergeCell ref="L903:N903"/>
    <mergeCell ref="O903:P903"/>
    <mergeCell ref="D904:H904"/>
    <mergeCell ref="I904:K904"/>
    <mergeCell ref="L904:N904"/>
    <mergeCell ref="O904:P904"/>
    <mergeCell ref="D901:H901"/>
    <mergeCell ref="I901:K901"/>
    <mergeCell ref="L901:N901"/>
    <mergeCell ref="O901:P901"/>
    <mergeCell ref="D902:H902"/>
    <mergeCell ref="I902:K902"/>
    <mergeCell ref="L902:N902"/>
    <mergeCell ref="O902:P902"/>
    <mergeCell ref="D899:H899"/>
    <mergeCell ref="I899:K899"/>
    <mergeCell ref="L899:N899"/>
    <mergeCell ref="O899:P899"/>
    <mergeCell ref="D900:H900"/>
    <mergeCell ref="I900:K900"/>
    <mergeCell ref="L900:N900"/>
    <mergeCell ref="O900:P900"/>
    <mergeCell ref="D897:H897"/>
    <mergeCell ref="I897:K897"/>
    <mergeCell ref="L897:N897"/>
    <mergeCell ref="O897:P897"/>
    <mergeCell ref="D898:H898"/>
    <mergeCell ref="I898:K898"/>
    <mergeCell ref="L898:N898"/>
    <mergeCell ref="O898:P898"/>
    <mergeCell ref="D895:H895"/>
    <mergeCell ref="I895:K895"/>
    <mergeCell ref="L895:N895"/>
    <mergeCell ref="O895:P895"/>
    <mergeCell ref="D896:H896"/>
    <mergeCell ref="I896:K896"/>
    <mergeCell ref="L896:N896"/>
    <mergeCell ref="O896:P896"/>
    <mergeCell ref="C893:H893"/>
    <mergeCell ref="I893:K893"/>
    <mergeCell ref="L893:N893"/>
    <mergeCell ref="O893:P893"/>
    <mergeCell ref="D894:H894"/>
    <mergeCell ref="I894:K894"/>
    <mergeCell ref="L894:N894"/>
    <mergeCell ref="O894:P894"/>
    <mergeCell ref="D891:H891"/>
    <mergeCell ref="I891:K891"/>
    <mergeCell ref="L891:N891"/>
    <mergeCell ref="O891:P891"/>
    <mergeCell ref="C892:H892"/>
    <mergeCell ref="I892:K892"/>
    <mergeCell ref="L892:N892"/>
    <mergeCell ref="O892:P892"/>
    <mergeCell ref="D889:H889"/>
    <mergeCell ref="I889:K889"/>
    <mergeCell ref="L889:N889"/>
    <mergeCell ref="O889:P889"/>
    <mergeCell ref="D890:H890"/>
    <mergeCell ref="I890:K890"/>
    <mergeCell ref="L890:N890"/>
    <mergeCell ref="O890:P890"/>
    <mergeCell ref="D887:H887"/>
    <mergeCell ref="I887:K887"/>
    <mergeCell ref="L887:N887"/>
    <mergeCell ref="O887:P887"/>
    <mergeCell ref="D888:H888"/>
    <mergeCell ref="I888:K888"/>
    <mergeCell ref="L888:N888"/>
    <mergeCell ref="O888:P888"/>
    <mergeCell ref="D885:H885"/>
    <mergeCell ref="I885:K885"/>
    <mergeCell ref="L885:N885"/>
    <mergeCell ref="O885:P885"/>
    <mergeCell ref="D886:H886"/>
    <mergeCell ref="I886:K886"/>
    <mergeCell ref="L886:N886"/>
    <mergeCell ref="O886:P886"/>
    <mergeCell ref="D883:H883"/>
    <mergeCell ref="I883:K883"/>
    <mergeCell ref="L883:N883"/>
    <mergeCell ref="O883:P883"/>
    <mergeCell ref="D884:H884"/>
    <mergeCell ref="I884:K884"/>
    <mergeCell ref="L884:N884"/>
    <mergeCell ref="O884:P884"/>
    <mergeCell ref="D881:H881"/>
    <mergeCell ref="I881:K881"/>
    <mergeCell ref="L881:N881"/>
    <mergeCell ref="O881:P881"/>
    <mergeCell ref="D882:H882"/>
    <mergeCell ref="I882:K882"/>
    <mergeCell ref="L882:N882"/>
    <mergeCell ref="O882:P882"/>
    <mergeCell ref="D879:H879"/>
    <mergeCell ref="I879:K879"/>
    <mergeCell ref="L879:N879"/>
    <mergeCell ref="O879:P879"/>
    <mergeCell ref="D880:H880"/>
    <mergeCell ref="I880:K880"/>
    <mergeCell ref="L880:N880"/>
    <mergeCell ref="O880:P880"/>
    <mergeCell ref="D877:H877"/>
    <mergeCell ref="I877:K877"/>
    <mergeCell ref="L877:N877"/>
    <mergeCell ref="O877:P877"/>
    <mergeCell ref="D878:H878"/>
    <mergeCell ref="I878:K878"/>
    <mergeCell ref="L878:N878"/>
    <mergeCell ref="O878:P878"/>
    <mergeCell ref="D875:H875"/>
    <mergeCell ref="I875:K875"/>
    <mergeCell ref="L875:N875"/>
    <mergeCell ref="O875:P875"/>
    <mergeCell ref="D876:H876"/>
    <mergeCell ref="I876:K876"/>
    <mergeCell ref="L876:N876"/>
    <mergeCell ref="O876:P876"/>
    <mergeCell ref="D873:H873"/>
    <mergeCell ref="I873:K873"/>
    <mergeCell ref="L873:N873"/>
    <mergeCell ref="O873:P873"/>
    <mergeCell ref="D874:H874"/>
    <mergeCell ref="I874:K874"/>
    <mergeCell ref="L874:N874"/>
    <mergeCell ref="O874:P874"/>
    <mergeCell ref="D871:H871"/>
    <mergeCell ref="I871:K871"/>
    <mergeCell ref="L871:N871"/>
    <mergeCell ref="O871:P871"/>
    <mergeCell ref="D872:H872"/>
    <mergeCell ref="I872:K872"/>
    <mergeCell ref="L872:N872"/>
    <mergeCell ref="O872:P872"/>
    <mergeCell ref="D869:H869"/>
    <mergeCell ref="I869:K869"/>
    <mergeCell ref="L869:N869"/>
    <mergeCell ref="O869:P869"/>
    <mergeCell ref="D870:H870"/>
    <mergeCell ref="I870:K870"/>
    <mergeCell ref="L870:N870"/>
    <mergeCell ref="O870:P870"/>
    <mergeCell ref="D867:H867"/>
    <mergeCell ref="I867:K867"/>
    <mergeCell ref="L867:N867"/>
    <mergeCell ref="O867:P867"/>
    <mergeCell ref="D868:H868"/>
    <mergeCell ref="I868:K868"/>
    <mergeCell ref="L868:N868"/>
    <mergeCell ref="O868:P868"/>
    <mergeCell ref="C865:H865"/>
    <mergeCell ref="I865:K865"/>
    <mergeCell ref="L865:N865"/>
    <mergeCell ref="O865:P865"/>
    <mergeCell ref="C866:H866"/>
    <mergeCell ref="I866:K866"/>
    <mergeCell ref="L866:N866"/>
    <mergeCell ref="O866:P866"/>
    <mergeCell ref="D863:H863"/>
    <mergeCell ref="I863:K863"/>
    <mergeCell ref="L863:N863"/>
    <mergeCell ref="O863:P863"/>
    <mergeCell ref="D864:H864"/>
    <mergeCell ref="I864:K864"/>
    <mergeCell ref="L864:N864"/>
    <mergeCell ref="O864:P864"/>
    <mergeCell ref="C861:H861"/>
    <mergeCell ref="I861:K861"/>
    <mergeCell ref="L861:N861"/>
    <mergeCell ref="O861:P861"/>
    <mergeCell ref="D862:H862"/>
    <mergeCell ref="I862:K862"/>
    <mergeCell ref="L862:N862"/>
    <mergeCell ref="O862:P862"/>
    <mergeCell ref="B859:H859"/>
    <mergeCell ref="I859:K859"/>
    <mergeCell ref="L859:N859"/>
    <mergeCell ref="O859:P859"/>
    <mergeCell ref="B860:H860"/>
    <mergeCell ref="I860:K860"/>
    <mergeCell ref="L860:N860"/>
    <mergeCell ref="O860:P860"/>
    <mergeCell ref="D857:H857"/>
    <mergeCell ref="I857:K857"/>
    <mergeCell ref="L857:N857"/>
    <mergeCell ref="O857:P857"/>
    <mergeCell ref="C858:H858"/>
    <mergeCell ref="I858:K858"/>
    <mergeCell ref="L858:N858"/>
    <mergeCell ref="O858:P858"/>
    <mergeCell ref="D855:H855"/>
    <mergeCell ref="I855:K855"/>
    <mergeCell ref="L855:N855"/>
    <mergeCell ref="O855:P855"/>
    <mergeCell ref="D856:H856"/>
    <mergeCell ref="I856:K856"/>
    <mergeCell ref="L856:N856"/>
    <mergeCell ref="O856:P856"/>
    <mergeCell ref="D853:H853"/>
    <mergeCell ref="I853:K853"/>
    <mergeCell ref="L853:N853"/>
    <mergeCell ref="O853:P853"/>
    <mergeCell ref="D854:H854"/>
    <mergeCell ref="I854:K854"/>
    <mergeCell ref="L854:N854"/>
    <mergeCell ref="O854:P854"/>
    <mergeCell ref="D851:H851"/>
    <mergeCell ref="I851:K851"/>
    <mergeCell ref="L851:N851"/>
    <mergeCell ref="O851:P851"/>
    <mergeCell ref="D852:H852"/>
    <mergeCell ref="I852:K852"/>
    <mergeCell ref="L852:N852"/>
    <mergeCell ref="O852:P852"/>
    <mergeCell ref="C849:H849"/>
    <mergeCell ref="I849:K849"/>
    <mergeCell ref="L849:N849"/>
    <mergeCell ref="O849:P849"/>
    <mergeCell ref="C850:H850"/>
    <mergeCell ref="I850:K850"/>
    <mergeCell ref="L850:N850"/>
    <mergeCell ref="O850:P850"/>
    <mergeCell ref="D847:H847"/>
    <mergeCell ref="I847:K847"/>
    <mergeCell ref="L847:N847"/>
    <mergeCell ref="O847:P847"/>
    <mergeCell ref="D848:H848"/>
    <mergeCell ref="I848:K848"/>
    <mergeCell ref="L848:N848"/>
    <mergeCell ref="O848:P848"/>
    <mergeCell ref="C845:H845"/>
    <mergeCell ref="I845:K845"/>
    <mergeCell ref="L845:N845"/>
    <mergeCell ref="O845:P845"/>
    <mergeCell ref="D846:H846"/>
    <mergeCell ref="I846:K846"/>
    <mergeCell ref="L846:N846"/>
    <mergeCell ref="O846:P846"/>
    <mergeCell ref="B843:H843"/>
    <mergeCell ref="I843:K843"/>
    <mergeCell ref="L843:N843"/>
    <mergeCell ref="O843:P843"/>
    <mergeCell ref="B844:H844"/>
    <mergeCell ref="I844:K844"/>
    <mergeCell ref="L844:N844"/>
    <mergeCell ref="O844:P844"/>
    <mergeCell ref="D841:H841"/>
    <mergeCell ref="I841:K841"/>
    <mergeCell ref="L841:N841"/>
    <mergeCell ref="O841:P841"/>
    <mergeCell ref="C842:H842"/>
    <mergeCell ref="I842:K842"/>
    <mergeCell ref="L842:N842"/>
    <mergeCell ref="O842:P842"/>
    <mergeCell ref="D839:H839"/>
    <mergeCell ref="I839:K839"/>
    <mergeCell ref="L839:N839"/>
    <mergeCell ref="O839:P839"/>
    <mergeCell ref="D840:H840"/>
    <mergeCell ref="I840:K840"/>
    <mergeCell ref="L840:N840"/>
    <mergeCell ref="O840:P840"/>
    <mergeCell ref="C837:H837"/>
    <mergeCell ref="I837:K837"/>
    <mergeCell ref="L837:N837"/>
    <mergeCell ref="O837:P837"/>
    <mergeCell ref="D838:H838"/>
    <mergeCell ref="I838:K838"/>
    <mergeCell ref="L838:N838"/>
    <mergeCell ref="O838:P838"/>
    <mergeCell ref="D835:H835"/>
    <mergeCell ref="I835:K835"/>
    <mergeCell ref="L835:N835"/>
    <mergeCell ref="O835:P835"/>
    <mergeCell ref="C836:H836"/>
    <mergeCell ref="I836:K836"/>
    <mergeCell ref="L836:N836"/>
    <mergeCell ref="O836:P836"/>
    <mergeCell ref="D833:H833"/>
    <mergeCell ref="I833:K833"/>
    <mergeCell ref="L833:N833"/>
    <mergeCell ref="O833:P833"/>
    <mergeCell ref="D834:H834"/>
    <mergeCell ref="I834:K834"/>
    <mergeCell ref="L834:N834"/>
    <mergeCell ref="O834:P834"/>
    <mergeCell ref="D831:H831"/>
    <mergeCell ref="I831:K831"/>
    <mergeCell ref="L831:N831"/>
    <mergeCell ref="O831:P831"/>
    <mergeCell ref="D832:H832"/>
    <mergeCell ref="I832:K832"/>
    <mergeCell ref="L832:N832"/>
    <mergeCell ref="O832:P832"/>
    <mergeCell ref="D829:H829"/>
    <mergeCell ref="I829:K829"/>
    <mergeCell ref="L829:N829"/>
    <mergeCell ref="O829:P829"/>
    <mergeCell ref="D830:H830"/>
    <mergeCell ref="I830:K830"/>
    <mergeCell ref="L830:N830"/>
    <mergeCell ref="O830:P830"/>
    <mergeCell ref="D827:H827"/>
    <mergeCell ref="I827:K827"/>
    <mergeCell ref="L827:N827"/>
    <mergeCell ref="O827:P827"/>
    <mergeCell ref="D828:H828"/>
    <mergeCell ref="I828:K828"/>
    <mergeCell ref="L828:N828"/>
    <mergeCell ref="O828:P828"/>
    <mergeCell ref="D825:H825"/>
    <mergeCell ref="I825:K825"/>
    <mergeCell ref="L825:N825"/>
    <mergeCell ref="O825:P825"/>
    <mergeCell ref="D826:H826"/>
    <mergeCell ref="I826:K826"/>
    <mergeCell ref="L826:N826"/>
    <mergeCell ref="O826:P826"/>
    <mergeCell ref="D823:H823"/>
    <mergeCell ref="I823:K823"/>
    <mergeCell ref="L823:N823"/>
    <mergeCell ref="O823:P823"/>
    <mergeCell ref="D824:H824"/>
    <mergeCell ref="I824:K824"/>
    <mergeCell ref="L824:N824"/>
    <mergeCell ref="O824:P824"/>
    <mergeCell ref="D821:H821"/>
    <mergeCell ref="I821:K821"/>
    <mergeCell ref="L821:N821"/>
    <mergeCell ref="O821:P821"/>
    <mergeCell ref="D822:H822"/>
    <mergeCell ref="I822:K822"/>
    <mergeCell ref="L822:N822"/>
    <mergeCell ref="O822:P822"/>
    <mergeCell ref="D819:H819"/>
    <mergeCell ref="I819:K819"/>
    <mergeCell ref="L819:N819"/>
    <mergeCell ref="O819:P819"/>
    <mergeCell ref="D820:H820"/>
    <mergeCell ref="I820:K820"/>
    <mergeCell ref="L820:N820"/>
    <mergeCell ref="O820:P820"/>
    <mergeCell ref="D817:H817"/>
    <mergeCell ref="I817:K817"/>
    <mergeCell ref="L817:N817"/>
    <mergeCell ref="O817:P817"/>
    <mergeCell ref="D818:H818"/>
    <mergeCell ref="I818:K818"/>
    <mergeCell ref="L818:N818"/>
    <mergeCell ref="O818:P818"/>
    <mergeCell ref="D815:H815"/>
    <mergeCell ref="I815:K815"/>
    <mergeCell ref="L815:N815"/>
    <mergeCell ref="O815:P815"/>
    <mergeCell ref="D816:H816"/>
    <mergeCell ref="I816:K816"/>
    <mergeCell ref="L816:N816"/>
    <mergeCell ref="O816:P816"/>
    <mergeCell ref="D813:H813"/>
    <mergeCell ref="I813:K813"/>
    <mergeCell ref="L813:N813"/>
    <mergeCell ref="O813:P813"/>
    <mergeCell ref="D814:H814"/>
    <mergeCell ref="I814:K814"/>
    <mergeCell ref="L814:N814"/>
    <mergeCell ref="O814:P814"/>
    <mergeCell ref="D811:H811"/>
    <mergeCell ref="I811:K811"/>
    <mergeCell ref="L811:N811"/>
    <mergeCell ref="O811:P811"/>
    <mergeCell ref="D812:H812"/>
    <mergeCell ref="I812:K812"/>
    <mergeCell ref="L812:N812"/>
    <mergeCell ref="O812:P812"/>
    <mergeCell ref="D809:H809"/>
    <mergeCell ref="I809:K809"/>
    <mergeCell ref="L809:N809"/>
    <mergeCell ref="O809:P809"/>
    <mergeCell ref="D810:H810"/>
    <mergeCell ref="I810:K810"/>
    <mergeCell ref="L810:N810"/>
    <mergeCell ref="O810:P810"/>
    <mergeCell ref="D807:H807"/>
    <mergeCell ref="I807:K807"/>
    <mergeCell ref="L807:N807"/>
    <mergeCell ref="O807:P807"/>
    <mergeCell ref="D808:H808"/>
    <mergeCell ref="I808:K808"/>
    <mergeCell ref="L808:N808"/>
    <mergeCell ref="O808:P808"/>
    <mergeCell ref="D805:H805"/>
    <mergeCell ref="I805:K805"/>
    <mergeCell ref="L805:N805"/>
    <mergeCell ref="O805:P805"/>
    <mergeCell ref="D806:H806"/>
    <mergeCell ref="I806:K806"/>
    <mergeCell ref="L806:N806"/>
    <mergeCell ref="O806:P806"/>
    <mergeCell ref="D803:H803"/>
    <mergeCell ref="I803:K803"/>
    <mergeCell ref="L803:N803"/>
    <mergeCell ref="O803:P803"/>
    <mergeCell ref="D804:H804"/>
    <mergeCell ref="I804:K804"/>
    <mergeCell ref="L804:N804"/>
    <mergeCell ref="O804:P804"/>
    <mergeCell ref="D801:H801"/>
    <mergeCell ref="I801:K801"/>
    <mergeCell ref="L801:N801"/>
    <mergeCell ref="O801:P801"/>
    <mergeCell ref="D802:H802"/>
    <mergeCell ref="I802:K802"/>
    <mergeCell ref="L802:N802"/>
    <mergeCell ref="O802:P802"/>
    <mergeCell ref="D799:H799"/>
    <mergeCell ref="I799:K799"/>
    <mergeCell ref="L799:N799"/>
    <mergeCell ref="O799:P799"/>
    <mergeCell ref="D800:H800"/>
    <mergeCell ref="I800:K800"/>
    <mergeCell ref="L800:N800"/>
    <mergeCell ref="O800:P800"/>
    <mergeCell ref="D797:H797"/>
    <mergeCell ref="I797:K797"/>
    <mergeCell ref="L797:N797"/>
    <mergeCell ref="O797:P797"/>
    <mergeCell ref="D798:H798"/>
    <mergeCell ref="I798:K798"/>
    <mergeCell ref="L798:N798"/>
    <mergeCell ref="O798:P798"/>
    <mergeCell ref="D795:H795"/>
    <mergeCell ref="I795:K795"/>
    <mergeCell ref="L795:N795"/>
    <mergeCell ref="O795:P795"/>
    <mergeCell ref="D796:H796"/>
    <mergeCell ref="I796:K796"/>
    <mergeCell ref="L796:N796"/>
    <mergeCell ref="O796:P796"/>
    <mergeCell ref="D793:H793"/>
    <mergeCell ref="I793:K793"/>
    <mergeCell ref="L793:N793"/>
    <mergeCell ref="O793:P793"/>
    <mergeCell ref="D794:H794"/>
    <mergeCell ref="I794:K794"/>
    <mergeCell ref="L794:N794"/>
    <mergeCell ref="O794:P794"/>
    <mergeCell ref="D791:H791"/>
    <mergeCell ref="I791:K791"/>
    <mergeCell ref="L791:N791"/>
    <mergeCell ref="O791:P791"/>
    <mergeCell ref="D792:H792"/>
    <mergeCell ref="I792:K792"/>
    <mergeCell ref="L792:N792"/>
    <mergeCell ref="O792:P792"/>
    <mergeCell ref="D789:H789"/>
    <mergeCell ref="I789:K789"/>
    <mergeCell ref="L789:N789"/>
    <mergeCell ref="O789:P789"/>
    <mergeCell ref="D790:H790"/>
    <mergeCell ref="I790:K790"/>
    <mergeCell ref="L790:N790"/>
    <mergeCell ref="O790:P790"/>
    <mergeCell ref="D787:H787"/>
    <mergeCell ref="I787:K787"/>
    <mergeCell ref="L787:N787"/>
    <mergeCell ref="O787:P787"/>
    <mergeCell ref="D788:H788"/>
    <mergeCell ref="I788:K788"/>
    <mergeCell ref="L788:N788"/>
    <mergeCell ref="O788:P788"/>
    <mergeCell ref="D785:H785"/>
    <mergeCell ref="I785:K785"/>
    <mergeCell ref="L785:N785"/>
    <mergeCell ref="O785:P785"/>
    <mergeCell ref="D786:H786"/>
    <mergeCell ref="I786:K786"/>
    <mergeCell ref="L786:N786"/>
    <mergeCell ref="O786:P786"/>
    <mergeCell ref="D783:H783"/>
    <mergeCell ref="I783:K783"/>
    <mergeCell ref="L783:N783"/>
    <mergeCell ref="O783:P783"/>
    <mergeCell ref="D784:H784"/>
    <mergeCell ref="I784:K784"/>
    <mergeCell ref="L784:N784"/>
    <mergeCell ref="O784:P784"/>
    <mergeCell ref="D781:H781"/>
    <mergeCell ref="I781:K781"/>
    <mergeCell ref="L781:N781"/>
    <mergeCell ref="O781:P781"/>
    <mergeCell ref="D782:H782"/>
    <mergeCell ref="I782:K782"/>
    <mergeCell ref="L782:N782"/>
    <mergeCell ref="O782:P782"/>
    <mergeCell ref="D779:H779"/>
    <mergeCell ref="I779:K779"/>
    <mergeCell ref="L779:N779"/>
    <mergeCell ref="O779:P779"/>
    <mergeCell ref="D780:H780"/>
    <mergeCell ref="I780:K780"/>
    <mergeCell ref="L780:N780"/>
    <mergeCell ref="O780:P780"/>
    <mergeCell ref="D777:H777"/>
    <mergeCell ref="I777:K777"/>
    <mergeCell ref="L777:N777"/>
    <mergeCell ref="O777:P777"/>
    <mergeCell ref="D778:H778"/>
    <mergeCell ref="I778:K778"/>
    <mergeCell ref="L778:N778"/>
    <mergeCell ref="O778:P778"/>
    <mergeCell ref="D775:H775"/>
    <mergeCell ref="I775:K775"/>
    <mergeCell ref="L775:N775"/>
    <mergeCell ref="O775:P775"/>
    <mergeCell ref="D776:H776"/>
    <mergeCell ref="I776:K776"/>
    <mergeCell ref="L776:N776"/>
    <mergeCell ref="O776:P776"/>
    <mergeCell ref="D773:H773"/>
    <mergeCell ref="I773:K773"/>
    <mergeCell ref="L773:N773"/>
    <mergeCell ref="O773:P773"/>
    <mergeCell ref="D774:H774"/>
    <mergeCell ref="I774:K774"/>
    <mergeCell ref="L774:N774"/>
    <mergeCell ref="O774:P774"/>
    <mergeCell ref="D771:H771"/>
    <mergeCell ref="I771:K771"/>
    <mergeCell ref="L771:N771"/>
    <mergeCell ref="O771:P771"/>
    <mergeCell ref="D772:H772"/>
    <mergeCell ref="I772:K772"/>
    <mergeCell ref="L772:N772"/>
    <mergeCell ref="O772:P772"/>
    <mergeCell ref="D769:H769"/>
    <mergeCell ref="I769:K769"/>
    <mergeCell ref="L769:N769"/>
    <mergeCell ref="O769:P769"/>
    <mergeCell ref="D770:H770"/>
    <mergeCell ref="I770:K770"/>
    <mergeCell ref="L770:N770"/>
    <mergeCell ref="O770:P770"/>
    <mergeCell ref="D767:H767"/>
    <mergeCell ref="I767:K767"/>
    <mergeCell ref="L767:N767"/>
    <mergeCell ref="O767:P767"/>
    <mergeCell ref="D768:H768"/>
    <mergeCell ref="I768:K768"/>
    <mergeCell ref="L768:N768"/>
    <mergeCell ref="O768:P768"/>
    <mergeCell ref="D765:H765"/>
    <mergeCell ref="I765:K765"/>
    <mergeCell ref="L765:N765"/>
    <mergeCell ref="O765:P765"/>
    <mergeCell ref="D766:H766"/>
    <mergeCell ref="I766:K766"/>
    <mergeCell ref="L766:N766"/>
    <mergeCell ref="O766:P766"/>
    <mergeCell ref="D763:H763"/>
    <mergeCell ref="I763:K763"/>
    <mergeCell ref="L763:N763"/>
    <mergeCell ref="O763:P763"/>
    <mergeCell ref="D764:H764"/>
    <mergeCell ref="I764:K764"/>
    <mergeCell ref="L764:N764"/>
    <mergeCell ref="O764:P764"/>
    <mergeCell ref="D761:H761"/>
    <mergeCell ref="I761:K761"/>
    <mergeCell ref="L761:N761"/>
    <mergeCell ref="O761:P761"/>
    <mergeCell ref="D762:H762"/>
    <mergeCell ref="I762:K762"/>
    <mergeCell ref="L762:N762"/>
    <mergeCell ref="O762:P762"/>
    <mergeCell ref="D759:H759"/>
    <mergeCell ref="I759:K759"/>
    <mergeCell ref="L759:N759"/>
    <mergeCell ref="O759:P759"/>
    <mergeCell ref="D760:H760"/>
    <mergeCell ref="I760:K760"/>
    <mergeCell ref="L760:N760"/>
    <mergeCell ref="O760:P760"/>
    <mergeCell ref="D757:H757"/>
    <mergeCell ref="I757:K757"/>
    <mergeCell ref="L757:N757"/>
    <mergeCell ref="O757:P757"/>
    <mergeCell ref="D758:H758"/>
    <mergeCell ref="I758:K758"/>
    <mergeCell ref="L758:N758"/>
    <mergeCell ref="O758:P758"/>
    <mergeCell ref="D755:H755"/>
    <mergeCell ref="I755:K755"/>
    <mergeCell ref="L755:N755"/>
    <mergeCell ref="O755:P755"/>
    <mergeCell ref="D756:H756"/>
    <mergeCell ref="I756:K756"/>
    <mergeCell ref="L756:N756"/>
    <mergeCell ref="O756:P756"/>
    <mergeCell ref="D753:H753"/>
    <mergeCell ref="I753:K753"/>
    <mergeCell ref="L753:N753"/>
    <mergeCell ref="O753:P753"/>
    <mergeCell ref="D754:H754"/>
    <mergeCell ref="I754:K754"/>
    <mergeCell ref="L754:N754"/>
    <mergeCell ref="O754:P754"/>
    <mergeCell ref="D751:H751"/>
    <mergeCell ref="I751:K751"/>
    <mergeCell ref="L751:N751"/>
    <mergeCell ref="O751:P751"/>
    <mergeCell ref="D752:H752"/>
    <mergeCell ref="I752:K752"/>
    <mergeCell ref="L752:N752"/>
    <mergeCell ref="O752:P752"/>
    <mergeCell ref="D749:H749"/>
    <mergeCell ref="I749:K749"/>
    <mergeCell ref="L749:N749"/>
    <mergeCell ref="O749:P749"/>
    <mergeCell ref="D750:H750"/>
    <mergeCell ref="I750:K750"/>
    <mergeCell ref="L750:N750"/>
    <mergeCell ref="O750:P750"/>
    <mergeCell ref="D747:H747"/>
    <mergeCell ref="I747:K747"/>
    <mergeCell ref="L747:N747"/>
    <mergeCell ref="O747:P747"/>
    <mergeCell ref="D748:H748"/>
    <mergeCell ref="I748:K748"/>
    <mergeCell ref="L748:N748"/>
    <mergeCell ref="O748:P748"/>
    <mergeCell ref="D745:H745"/>
    <mergeCell ref="I745:K745"/>
    <mergeCell ref="L745:N745"/>
    <mergeCell ref="O745:P745"/>
    <mergeCell ref="D746:H746"/>
    <mergeCell ref="I746:K746"/>
    <mergeCell ref="L746:N746"/>
    <mergeCell ref="O746:P746"/>
    <mergeCell ref="D743:H743"/>
    <mergeCell ref="I743:K743"/>
    <mergeCell ref="L743:N743"/>
    <mergeCell ref="O743:P743"/>
    <mergeCell ref="D744:H744"/>
    <mergeCell ref="I744:K744"/>
    <mergeCell ref="L744:N744"/>
    <mergeCell ref="O744:P744"/>
    <mergeCell ref="D741:H741"/>
    <mergeCell ref="I741:K741"/>
    <mergeCell ref="L741:N741"/>
    <mergeCell ref="O741:P741"/>
    <mergeCell ref="D742:H742"/>
    <mergeCell ref="I742:K742"/>
    <mergeCell ref="L742:N742"/>
    <mergeCell ref="O742:P742"/>
    <mergeCell ref="D739:H739"/>
    <mergeCell ref="I739:K739"/>
    <mergeCell ref="L739:N739"/>
    <mergeCell ref="O739:P739"/>
    <mergeCell ref="D740:H740"/>
    <mergeCell ref="I740:K740"/>
    <mergeCell ref="L740:N740"/>
    <mergeCell ref="O740:P740"/>
    <mergeCell ref="D737:H737"/>
    <mergeCell ref="I737:K737"/>
    <mergeCell ref="L737:N737"/>
    <mergeCell ref="O737:P737"/>
    <mergeCell ref="D738:H738"/>
    <mergeCell ref="I738:K738"/>
    <mergeCell ref="L738:N738"/>
    <mergeCell ref="O738:P738"/>
    <mergeCell ref="D735:H735"/>
    <mergeCell ref="I735:K735"/>
    <mergeCell ref="L735:N735"/>
    <mergeCell ref="O735:P735"/>
    <mergeCell ref="D736:H736"/>
    <mergeCell ref="I736:K736"/>
    <mergeCell ref="L736:N736"/>
    <mergeCell ref="O736:P736"/>
    <mergeCell ref="D733:H733"/>
    <mergeCell ref="I733:K733"/>
    <mergeCell ref="L733:N733"/>
    <mergeCell ref="O733:P733"/>
    <mergeCell ref="D734:H734"/>
    <mergeCell ref="I734:K734"/>
    <mergeCell ref="L734:N734"/>
    <mergeCell ref="O734:P734"/>
    <mergeCell ref="D731:H731"/>
    <mergeCell ref="I731:K731"/>
    <mergeCell ref="L731:N731"/>
    <mergeCell ref="O731:P731"/>
    <mergeCell ref="D732:H732"/>
    <mergeCell ref="I732:K732"/>
    <mergeCell ref="L732:N732"/>
    <mergeCell ref="O732:P732"/>
    <mergeCell ref="D729:H729"/>
    <mergeCell ref="I729:K729"/>
    <mergeCell ref="L729:N729"/>
    <mergeCell ref="O729:P729"/>
    <mergeCell ref="D730:H730"/>
    <mergeCell ref="I730:K730"/>
    <mergeCell ref="L730:N730"/>
    <mergeCell ref="O730:P730"/>
    <mergeCell ref="D727:H727"/>
    <mergeCell ref="I727:K727"/>
    <mergeCell ref="L727:N727"/>
    <mergeCell ref="O727:P727"/>
    <mergeCell ref="D728:H728"/>
    <mergeCell ref="I728:K728"/>
    <mergeCell ref="L728:N728"/>
    <mergeCell ref="O728:P728"/>
    <mergeCell ref="D725:H725"/>
    <mergeCell ref="I725:K725"/>
    <mergeCell ref="L725:N725"/>
    <mergeCell ref="O725:P725"/>
    <mergeCell ref="D726:H726"/>
    <mergeCell ref="I726:K726"/>
    <mergeCell ref="L726:N726"/>
    <mergeCell ref="O726:P726"/>
    <mergeCell ref="D723:H723"/>
    <mergeCell ref="I723:K723"/>
    <mergeCell ref="L723:N723"/>
    <mergeCell ref="O723:P723"/>
    <mergeCell ref="D724:H724"/>
    <mergeCell ref="I724:K724"/>
    <mergeCell ref="L724:N724"/>
    <mergeCell ref="O724:P724"/>
    <mergeCell ref="D721:H721"/>
    <mergeCell ref="I721:K721"/>
    <mergeCell ref="L721:N721"/>
    <mergeCell ref="O721:P721"/>
    <mergeCell ref="D722:H722"/>
    <mergeCell ref="I722:K722"/>
    <mergeCell ref="L722:N722"/>
    <mergeCell ref="O722:P722"/>
    <mergeCell ref="D719:H719"/>
    <mergeCell ref="I719:K719"/>
    <mergeCell ref="L719:N719"/>
    <mergeCell ref="O719:P719"/>
    <mergeCell ref="D720:H720"/>
    <mergeCell ref="I720:K720"/>
    <mergeCell ref="L720:N720"/>
    <mergeCell ref="O720:P720"/>
    <mergeCell ref="D717:H717"/>
    <mergeCell ref="I717:K717"/>
    <mergeCell ref="L717:N717"/>
    <mergeCell ref="O717:P717"/>
    <mergeCell ref="D718:H718"/>
    <mergeCell ref="I718:K718"/>
    <mergeCell ref="L718:N718"/>
    <mergeCell ref="O718:P718"/>
    <mergeCell ref="D715:H715"/>
    <mergeCell ref="I715:K715"/>
    <mergeCell ref="L715:N715"/>
    <mergeCell ref="O715:P715"/>
    <mergeCell ref="D716:H716"/>
    <mergeCell ref="I716:K716"/>
    <mergeCell ref="L716:N716"/>
    <mergeCell ref="O716:P716"/>
    <mergeCell ref="D713:H713"/>
    <mergeCell ref="I713:K713"/>
    <mergeCell ref="L713:N713"/>
    <mergeCell ref="O713:P713"/>
    <mergeCell ref="D714:H714"/>
    <mergeCell ref="I714:K714"/>
    <mergeCell ref="L714:N714"/>
    <mergeCell ref="O714:P714"/>
    <mergeCell ref="D711:H711"/>
    <mergeCell ref="I711:K711"/>
    <mergeCell ref="L711:N711"/>
    <mergeCell ref="O711:P711"/>
    <mergeCell ref="D712:H712"/>
    <mergeCell ref="I712:K712"/>
    <mergeCell ref="L712:N712"/>
    <mergeCell ref="O712:P712"/>
    <mergeCell ref="D709:H709"/>
    <mergeCell ref="I709:K709"/>
    <mergeCell ref="L709:N709"/>
    <mergeCell ref="O709:P709"/>
    <mergeCell ref="D710:H710"/>
    <mergeCell ref="I710:K710"/>
    <mergeCell ref="L710:N710"/>
    <mergeCell ref="O710:P710"/>
    <mergeCell ref="D707:H707"/>
    <mergeCell ref="I707:K707"/>
    <mergeCell ref="L707:N707"/>
    <mergeCell ref="O707:P707"/>
    <mergeCell ref="D708:H708"/>
    <mergeCell ref="I708:K708"/>
    <mergeCell ref="L708:N708"/>
    <mergeCell ref="O708:P708"/>
    <mergeCell ref="D705:H705"/>
    <mergeCell ref="I705:K705"/>
    <mergeCell ref="L705:N705"/>
    <mergeCell ref="O705:P705"/>
    <mergeCell ref="D706:H706"/>
    <mergeCell ref="I706:K706"/>
    <mergeCell ref="L706:N706"/>
    <mergeCell ref="O706:P706"/>
    <mergeCell ref="D703:H703"/>
    <mergeCell ref="I703:K703"/>
    <mergeCell ref="L703:N703"/>
    <mergeCell ref="O703:P703"/>
    <mergeCell ref="D704:H704"/>
    <mergeCell ref="I704:K704"/>
    <mergeCell ref="L704:N704"/>
    <mergeCell ref="O704:P704"/>
    <mergeCell ref="D701:H701"/>
    <mergeCell ref="I701:K701"/>
    <mergeCell ref="L701:N701"/>
    <mergeCell ref="O701:P701"/>
    <mergeCell ref="D702:H702"/>
    <mergeCell ref="I702:K702"/>
    <mergeCell ref="L702:N702"/>
    <mergeCell ref="O702:P702"/>
    <mergeCell ref="D699:H699"/>
    <mergeCell ref="I699:K699"/>
    <mergeCell ref="L699:N699"/>
    <mergeCell ref="O699:P699"/>
    <mergeCell ref="D700:H700"/>
    <mergeCell ref="I700:K700"/>
    <mergeCell ref="L700:N700"/>
    <mergeCell ref="O700:P700"/>
    <mergeCell ref="D697:H697"/>
    <mergeCell ref="I697:K697"/>
    <mergeCell ref="L697:N697"/>
    <mergeCell ref="O697:P697"/>
    <mergeCell ref="D698:H698"/>
    <mergeCell ref="I698:K698"/>
    <mergeCell ref="L698:N698"/>
    <mergeCell ref="O698:P698"/>
    <mergeCell ref="D695:H695"/>
    <mergeCell ref="I695:K695"/>
    <mergeCell ref="L695:N695"/>
    <mergeCell ref="O695:P695"/>
    <mergeCell ref="D696:H696"/>
    <mergeCell ref="I696:K696"/>
    <mergeCell ref="L696:N696"/>
    <mergeCell ref="O696:P696"/>
    <mergeCell ref="D693:H693"/>
    <mergeCell ref="I693:K693"/>
    <mergeCell ref="L693:N693"/>
    <mergeCell ref="O693:P693"/>
    <mergeCell ref="D694:H694"/>
    <mergeCell ref="I694:K694"/>
    <mergeCell ref="L694:N694"/>
    <mergeCell ref="O694:P694"/>
    <mergeCell ref="D691:H691"/>
    <mergeCell ref="I691:K691"/>
    <mergeCell ref="L691:N691"/>
    <mergeCell ref="O691:P691"/>
    <mergeCell ref="D692:H692"/>
    <mergeCell ref="I692:K692"/>
    <mergeCell ref="L692:N692"/>
    <mergeCell ref="O692:P692"/>
    <mergeCell ref="D689:H689"/>
    <mergeCell ref="I689:K689"/>
    <mergeCell ref="L689:N689"/>
    <mergeCell ref="O689:P689"/>
    <mergeCell ref="D690:H690"/>
    <mergeCell ref="I690:K690"/>
    <mergeCell ref="L690:N690"/>
    <mergeCell ref="O690:P690"/>
    <mergeCell ref="D687:H687"/>
    <mergeCell ref="I687:K687"/>
    <mergeCell ref="L687:N687"/>
    <mergeCell ref="O687:P687"/>
    <mergeCell ref="D688:H688"/>
    <mergeCell ref="I688:K688"/>
    <mergeCell ref="L688:N688"/>
    <mergeCell ref="O688:P688"/>
    <mergeCell ref="D685:H685"/>
    <mergeCell ref="I685:K685"/>
    <mergeCell ref="L685:N685"/>
    <mergeCell ref="O685:P685"/>
    <mergeCell ref="D686:H686"/>
    <mergeCell ref="I686:K686"/>
    <mergeCell ref="L686:N686"/>
    <mergeCell ref="O686:P686"/>
    <mergeCell ref="D683:H683"/>
    <mergeCell ref="I683:K683"/>
    <mergeCell ref="L683:N683"/>
    <mergeCell ref="O683:P683"/>
    <mergeCell ref="D684:H684"/>
    <mergeCell ref="I684:K684"/>
    <mergeCell ref="L684:N684"/>
    <mergeCell ref="O684:P684"/>
    <mergeCell ref="D681:H681"/>
    <mergeCell ref="I681:K681"/>
    <mergeCell ref="L681:N681"/>
    <mergeCell ref="O681:P681"/>
    <mergeCell ref="D682:H682"/>
    <mergeCell ref="I682:K682"/>
    <mergeCell ref="L682:N682"/>
    <mergeCell ref="O682:P682"/>
    <mergeCell ref="D679:H679"/>
    <mergeCell ref="I679:K679"/>
    <mergeCell ref="L679:N679"/>
    <mergeCell ref="O679:P679"/>
    <mergeCell ref="D680:H680"/>
    <mergeCell ref="I680:K680"/>
    <mergeCell ref="L680:N680"/>
    <mergeCell ref="O680:P680"/>
    <mergeCell ref="D677:H677"/>
    <mergeCell ref="I677:K677"/>
    <mergeCell ref="L677:N677"/>
    <mergeCell ref="O677:P677"/>
    <mergeCell ref="D678:H678"/>
    <mergeCell ref="I678:K678"/>
    <mergeCell ref="L678:N678"/>
    <mergeCell ref="O678:P678"/>
    <mergeCell ref="D675:H675"/>
    <mergeCell ref="I675:K675"/>
    <mergeCell ref="L675:N675"/>
    <mergeCell ref="O675:P675"/>
    <mergeCell ref="D676:H676"/>
    <mergeCell ref="I676:K676"/>
    <mergeCell ref="L676:N676"/>
    <mergeCell ref="O676:P676"/>
    <mergeCell ref="D673:H673"/>
    <mergeCell ref="I673:K673"/>
    <mergeCell ref="L673:N673"/>
    <mergeCell ref="O673:P673"/>
    <mergeCell ref="D674:H674"/>
    <mergeCell ref="I674:K674"/>
    <mergeCell ref="L674:N674"/>
    <mergeCell ref="O674:P674"/>
    <mergeCell ref="D671:H671"/>
    <mergeCell ref="I671:K671"/>
    <mergeCell ref="L671:N671"/>
    <mergeCell ref="O671:P671"/>
    <mergeCell ref="D672:H672"/>
    <mergeCell ref="I672:K672"/>
    <mergeCell ref="L672:N672"/>
    <mergeCell ref="O672:P672"/>
    <mergeCell ref="D669:H669"/>
    <mergeCell ref="I669:K669"/>
    <mergeCell ref="L669:N669"/>
    <mergeCell ref="O669:P669"/>
    <mergeCell ref="D670:H670"/>
    <mergeCell ref="I670:K670"/>
    <mergeCell ref="L670:N670"/>
    <mergeCell ref="O670:P670"/>
    <mergeCell ref="D667:H667"/>
    <mergeCell ref="I667:K667"/>
    <mergeCell ref="L667:N667"/>
    <mergeCell ref="O667:P667"/>
    <mergeCell ref="D668:H668"/>
    <mergeCell ref="I668:K668"/>
    <mergeCell ref="L668:N668"/>
    <mergeCell ref="O668:P668"/>
    <mergeCell ref="D665:H665"/>
    <mergeCell ref="I665:K665"/>
    <mergeCell ref="L665:N665"/>
    <mergeCell ref="O665:P665"/>
    <mergeCell ref="D666:H666"/>
    <mergeCell ref="I666:K666"/>
    <mergeCell ref="L666:N666"/>
    <mergeCell ref="O666:P666"/>
    <mergeCell ref="D663:H663"/>
    <mergeCell ref="I663:K663"/>
    <mergeCell ref="L663:N663"/>
    <mergeCell ref="O663:P663"/>
    <mergeCell ref="D664:H664"/>
    <mergeCell ref="I664:K664"/>
    <mergeCell ref="L664:N664"/>
    <mergeCell ref="O664:P664"/>
    <mergeCell ref="D661:H661"/>
    <mergeCell ref="I661:K661"/>
    <mergeCell ref="L661:N661"/>
    <mergeCell ref="O661:P661"/>
    <mergeCell ref="D662:H662"/>
    <mergeCell ref="I662:K662"/>
    <mergeCell ref="L662:N662"/>
    <mergeCell ref="O662:P662"/>
    <mergeCell ref="D659:H659"/>
    <mergeCell ref="I659:K659"/>
    <mergeCell ref="L659:N659"/>
    <mergeCell ref="O659:P659"/>
    <mergeCell ref="D660:H660"/>
    <mergeCell ref="I660:K660"/>
    <mergeCell ref="L660:N660"/>
    <mergeCell ref="O660:P660"/>
    <mergeCell ref="D657:H657"/>
    <mergeCell ref="I657:K657"/>
    <mergeCell ref="L657:N657"/>
    <mergeCell ref="O657:P657"/>
    <mergeCell ref="D658:H658"/>
    <mergeCell ref="I658:K658"/>
    <mergeCell ref="L658:N658"/>
    <mergeCell ref="O658:P658"/>
    <mergeCell ref="D655:H655"/>
    <mergeCell ref="I655:K655"/>
    <mergeCell ref="L655:N655"/>
    <mergeCell ref="O655:P655"/>
    <mergeCell ref="D656:H656"/>
    <mergeCell ref="I656:K656"/>
    <mergeCell ref="L656:N656"/>
    <mergeCell ref="O656:P656"/>
    <mergeCell ref="D653:H653"/>
    <mergeCell ref="I653:K653"/>
    <mergeCell ref="L653:N653"/>
    <mergeCell ref="O653:P653"/>
    <mergeCell ref="D654:H654"/>
    <mergeCell ref="I654:K654"/>
    <mergeCell ref="L654:N654"/>
    <mergeCell ref="O654:P654"/>
    <mergeCell ref="D651:H651"/>
    <mergeCell ref="I651:K651"/>
    <mergeCell ref="L651:N651"/>
    <mergeCell ref="O651:P651"/>
    <mergeCell ref="D652:H652"/>
    <mergeCell ref="I652:K652"/>
    <mergeCell ref="L652:N652"/>
    <mergeCell ref="O652:P652"/>
    <mergeCell ref="D649:H649"/>
    <mergeCell ref="I649:K649"/>
    <mergeCell ref="L649:N649"/>
    <mergeCell ref="O649:P649"/>
    <mergeCell ref="D650:H650"/>
    <mergeCell ref="I650:K650"/>
    <mergeCell ref="L650:N650"/>
    <mergeCell ref="O650:P650"/>
    <mergeCell ref="D647:H647"/>
    <mergeCell ref="I647:K647"/>
    <mergeCell ref="L647:N647"/>
    <mergeCell ref="O647:P647"/>
    <mergeCell ref="D648:H648"/>
    <mergeCell ref="I648:K648"/>
    <mergeCell ref="L648:N648"/>
    <mergeCell ref="O648:P648"/>
    <mergeCell ref="D645:H645"/>
    <mergeCell ref="I645:K645"/>
    <mergeCell ref="L645:N645"/>
    <mergeCell ref="O645:P645"/>
    <mergeCell ref="D646:H646"/>
    <mergeCell ref="I646:K646"/>
    <mergeCell ref="L646:N646"/>
    <mergeCell ref="O646:P646"/>
    <mergeCell ref="D643:H643"/>
    <mergeCell ref="I643:K643"/>
    <mergeCell ref="L643:N643"/>
    <mergeCell ref="O643:P643"/>
    <mergeCell ref="D644:H644"/>
    <mergeCell ref="I644:K644"/>
    <mergeCell ref="L644:N644"/>
    <mergeCell ref="O644:P644"/>
    <mergeCell ref="D641:H641"/>
    <mergeCell ref="I641:K641"/>
    <mergeCell ref="L641:N641"/>
    <mergeCell ref="O641:P641"/>
    <mergeCell ref="D642:H642"/>
    <mergeCell ref="I642:K642"/>
    <mergeCell ref="L642:N642"/>
    <mergeCell ref="O642:P642"/>
    <mergeCell ref="D639:H639"/>
    <mergeCell ref="I639:K639"/>
    <mergeCell ref="L639:N639"/>
    <mergeCell ref="O639:P639"/>
    <mergeCell ref="D640:H640"/>
    <mergeCell ref="I640:K640"/>
    <mergeCell ref="L640:N640"/>
    <mergeCell ref="O640:P640"/>
    <mergeCell ref="D637:H637"/>
    <mergeCell ref="I637:K637"/>
    <mergeCell ref="L637:N637"/>
    <mergeCell ref="O637:P637"/>
    <mergeCell ref="D638:H638"/>
    <mergeCell ref="I638:K638"/>
    <mergeCell ref="L638:N638"/>
    <mergeCell ref="O638:P638"/>
    <mergeCell ref="D635:H635"/>
    <mergeCell ref="I635:K635"/>
    <mergeCell ref="L635:N635"/>
    <mergeCell ref="O635:P635"/>
    <mergeCell ref="D636:H636"/>
    <mergeCell ref="I636:K636"/>
    <mergeCell ref="L636:N636"/>
    <mergeCell ref="O636:P636"/>
    <mergeCell ref="D633:H633"/>
    <mergeCell ref="I633:K633"/>
    <mergeCell ref="L633:N633"/>
    <mergeCell ref="O633:P633"/>
    <mergeCell ref="D634:H634"/>
    <mergeCell ref="I634:K634"/>
    <mergeCell ref="L634:N634"/>
    <mergeCell ref="O634:P634"/>
    <mergeCell ref="D631:H631"/>
    <mergeCell ref="I631:K631"/>
    <mergeCell ref="L631:N631"/>
    <mergeCell ref="O631:P631"/>
    <mergeCell ref="D632:H632"/>
    <mergeCell ref="I632:K632"/>
    <mergeCell ref="L632:N632"/>
    <mergeCell ref="O632:P632"/>
    <mergeCell ref="D629:H629"/>
    <mergeCell ref="I629:K629"/>
    <mergeCell ref="L629:N629"/>
    <mergeCell ref="O629:P629"/>
    <mergeCell ref="D630:H630"/>
    <mergeCell ref="I630:K630"/>
    <mergeCell ref="L630:N630"/>
    <mergeCell ref="O630:P630"/>
    <mergeCell ref="D627:H627"/>
    <mergeCell ref="I627:K627"/>
    <mergeCell ref="L627:N627"/>
    <mergeCell ref="O627:P627"/>
    <mergeCell ref="D628:H628"/>
    <mergeCell ref="I628:K628"/>
    <mergeCell ref="L628:N628"/>
    <mergeCell ref="O628:P628"/>
    <mergeCell ref="D625:H625"/>
    <mergeCell ref="I625:K625"/>
    <mergeCell ref="L625:N625"/>
    <mergeCell ref="O625:P625"/>
    <mergeCell ref="D626:H626"/>
    <mergeCell ref="I626:K626"/>
    <mergeCell ref="L626:N626"/>
    <mergeCell ref="O626:P626"/>
    <mergeCell ref="D623:H623"/>
    <mergeCell ref="I623:K623"/>
    <mergeCell ref="L623:N623"/>
    <mergeCell ref="O623:P623"/>
    <mergeCell ref="D624:H624"/>
    <mergeCell ref="I624:K624"/>
    <mergeCell ref="L624:N624"/>
    <mergeCell ref="O624:P624"/>
    <mergeCell ref="D621:H621"/>
    <mergeCell ref="I621:K621"/>
    <mergeCell ref="L621:N621"/>
    <mergeCell ref="O621:P621"/>
    <mergeCell ref="D622:H622"/>
    <mergeCell ref="I622:K622"/>
    <mergeCell ref="L622:N622"/>
    <mergeCell ref="O622:P622"/>
    <mergeCell ref="D619:H619"/>
    <mergeCell ref="I619:K619"/>
    <mergeCell ref="L619:N619"/>
    <mergeCell ref="O619:P619"/>
    <mergeCell ref="D620:H620"/>
    <mergeCell ref="I620:K620"/>
    <mergeCell ref="L620:N620"/>
    <mergeCell ref="O620:P620"/>
    <mergeCell ref="D617:H617"/>
    <mergeCell ref="I617:K617"/>
    <mergeCell ref="L617:N617"/>
    <mergeCell ref="O617:P617"/>
    <mergeCell ref="D618:H618"/>
    <mergeCell ref="I618:K618"/>
    <mergeCell ref="L618:N618"/>
    <mergeCell ref="O618:P618"/>
    <mergeCell ref="D615:H615"/>
    <mergeCell ref="I615:K615"/>
    <mergeCell ref="L615:N615"/>
    <mergeCell ref="O615:P615"/>
    <mergeCell ref="D616:H616"/>
    <mergeCell ref="I616:K616"/>
    <mergeCell ref="L616:N616"/>
    <mergeCell ref="O616:P616"/>
    <mergeCell ref="D613:H613"/>
    <mergeCell ref="I613:K613"/>
    <mergeCell ref="L613:N613"/>
    <mergeCell ref="O613:P613"/>
    <mergeCell ref="D614:H614"/>
    <mergeCell ref="I614:K614"/>
    <mergeCell ref="L614:N614"/>
    <mergeCell ref="O614:P614"/>
    <mergeCell ref="D611:H611"/>
    <mergeCell ref="I611:K611"/>
    <mergeCell ref="L611:N611"/>
    <mergeCell ref="O611:P611"/>
    <mergeCell ref="D612:H612"/>
    <mergeCell ref="I612:K612"/>
    <mergeCell ref="L612:N612"/>
    <mergeCell ref="O612:P612"/>
    <mergeCell ref="D609:H609"/>
    <mergeCell ref="I609:K609"/>
    <mergeCell ref="L609:N609"/>
    <mergeCell ref="O609:P609"/>
    <mergeCell ref="D610:H610"/>
    <mergeCell ref="I610:K610"/>
    <mergeCell ref="L610:N610"/>
    <mergeCell ref="O610:P610"/>
    <mergeCell ref="D607:H607"/>
    <mergeCell ref="I607:K607"/>
    <mergeCell ref="L607:N607"/>
    <mergeCell ref="O607:P607"/>
    <mergeCell ref="D608:H608"/>
    <mergeCell ref="I608:K608"/>
    <mergeCell ref="L608:N608"/>
    <mergeCell ref="O608:P608"/>
    <mergeCell ref="D605:H605"/>
    <mergeCell ref="I605:K605"/>
    <mergeCell ref="L605:N605"/>
    <mergeCell ref="O605:P605"/>
    <mergeCell ref="D606:H606"/>
    <mergeCell ref="I606:K606"/>
    <mergeCell ref="L606:N606"/>
    <mergeCell ref="O606:P606"/>
    <mergeCell ref="D603:H603"/>
    <mergeCell ref="I603:K603"/>
    <mergeCell ref="L603:N603"/>
    <mergeCell ref="O603:P603"/>
    <mergeCell ref="D604:H604"/>
    <mergeCell ref="I604:K604"/>
    <mergeCell ref="L604:N604"/>
    <mergeCell ref="O604:P604"/>
    <mergeCell ref="D601:H601"/>
    <mergeCell ref="I601:K601"/>
    <mergeCell ref="L601:N601"/>
    <mergeCell ref="O601:P601"/>
    <mergeCell ref="D602:H602"/>
    <mergeCell ref="I602:K602"/>
    <mergeCell ref="L602:N602"/>
    <mergeCell ref="O602:P602"/>
    <mergeCell ref="D599:H599"/>
    <mergeCell ref="I599:K599"/>
    <mergeCell ref="L599:N599"/>
    <mergeCell ref="O599:P599"/>
    <mergeCell ref="D600:H600"/>
    <mergeCell ref="I600:K600"/>
    <mergeCell ref="L600:N600"/>
    <mergeCell ref="O600:P600"/>
    <mergeCell ref="D597:H597"/>
    <mergeCell ref="I597:K597"/>
    <mergeCell ref="L597:N597"/>
    <mergeCell ref="O597:P597"/>
    <mergeCell ref="D598:H598"/>
    <mergeCell ref="I598:K598"/>
    <mergeCell ref="L598:N598"/>
    <mergeCell ref="O598:P598"/>
    <mergeCell ref="D595:H595"/>
    <mergeCell ref="I595:K595"/>
    <mergeCell ref="L595:N595"/>
    <mergeCell ref="O595:P595"/>
    <mergeCell ref="D596:H596"/>
    <mergeCell ref="I596:K596"/>
    <mergeCell ref="L596:N596"/>
    <mergeCell ref="O596:P596"/>
    <mergeCell ref="D593:H593"/>
    <mergeCell ref="I593:K593"/>
    <mergeCell ref="L593:N593"/>
    <mergeCell ref="O593:P593"/>
    <mergeCell ref="D594:H594"/>
    <mergeCell ref="I594:K594"/>
    <mergeCell ref="L594:N594"/>
    <mergeCell ref="O594:P594"/>
    <mergeCell ref="D591:H591"/>
    <mergeCell ref="I591:K591"/>
    <mergeCell ref="L591:N591"/>
    <mergeCell ref="O591:P591"/>
    <mergeCell ref="D592:H592"/>
    <mergeCell ref="I592:K592"/>
    <mergeCell ref="L592:N592"/>
    <mergeCell ref="O592:P592"/>
    <mergeCell ref="D589:H589"/>
    <mergeCell ref="I589:K589"/>
    <mergeCell ref="L589:N589"/>
    <mergeCell ref="O589:P589"/>
    <mergeCell ref="D590:H590"/>
    <mergeCell ref="I590:K590"/>
    <mergeCell ref="L590:N590"/>
    <mergeCell ref="O590:P590"/>
    <mergeCell ref="D587:H587"/>
    <mergeCell ref="I587:K587"/>
    <mergeCell ref="L587:N587"/>
    <mergeCell ref="O587:P587"/>
    <mergeCell ref="D588:H588"/>
    <mergeCell ref="I588:K588"/>
    <mergeCell ref="L588:N588"/>
    <mergeCell ref="O588:P588"/>
    <mergeCell ref="D585:H585"/>
    <mergeCell ref="I585:K585"/>
    <mergeCell ref="L585:N585"/>
    <mergeCell ref="O585:P585"/>
    <mergeCell ref="D586:H586"/>
    <mergeCell ref="I586:K586"/>
    <mergeCell ref="L586:N586"/>
    <mergeCell ref="O586:P586"/>
    <mergeCell ref="D583:H583"/>
    <mergeCell ref="I583:K583"/>
    <mergeCell ref="L583:N583"/>
    <mergeCell ref="O583:P583"/>
    <mergeCell ref="D584:H584"/>
    <mergeCell ref="I584:K584"/>
    <mergeCell ref="L584:N584"/>
    <mergeCell ref="O584:P584"/>
    <mergeCell ref="D581:H581"/>
    <mergeCell ref="I581:K581"/>
    <mergeCell ref="L581:N581"/>
    <mergeCell ref="O581:P581"/>
    <mergeCell ref="D582:H582"/>
    <mergeCell ref="I582:K582"/>
    <mergeCell ref="L582:N582"/>
    <mergeCell ref="O582:P582"/>
    <mergeCell ref="D579:H579"/>
    <mergeCell ref="I579:K579"/>
    <mergeCell ref="L579:N579"/>
    <mergeCell ref="O579:P579"/>
    <mergeCell ref="D580:H580"/>
    <mergeCell ref="I580:K580"/>
    <mergeCell ref="L580:N580"/>
    <mergeCell ref="O580:P580"/>
    <mergeCell ref="D577:H577"/>
    <mergeCell ref="I577:K577"/>
    <mergeCell ref="L577:N577"/>
    <mergeCell ref="O577:P577"/>
    <mergeCell ref="D578:H578"/>
    <mergeCell ref="I578:K578"/>
    <mergeCell ref="L578:N578"/>
    <mergeCell ref="O578:P578"/>
    <mergeCell ref="D575:H575"/>
    <mergeCell ref="I575:K575"/>
    <mergeCell ref="L575:N575"/>
    <mergeCell ref="O575:P575"/>
    <mergeCell ref="D576:H576"/>
    <mergeCell ref="I576:K576"/>
    <mergeCell ref="L576:N576"/>
    <mergeCell ref="O576:P576"/>
    <mergeCell ref="D573:H573"/>
    <mergeCell ref="I573:K573"/>
    <mergeCell ref="L573:N573"/>
    <mergeCell ref="O573:P573"/>
    <mergeCell ref="D574:H574"/>
    <mergeCell ref="I574:K574"/>
    <mergeCell ref="L574:N574"/>
    <mergeCell ref="O574:P574"/>
    <mergeCell ref="D571:H571"/>
    <mergeCell ref="I571:K571"/>
    <mergeCell ref="L571:N571"/>
    <mergeCell ref="O571:P571"/>
    <mergeCell ref="D572:H572"/>
    <mergeCell ref="I572:K572"/>
    <mergeCell ref="L572:N572"/>
    <mergeCell ref="O572:P572"/>
    <mergeCell ref="D569:H569"/>
    <mergeCell ref="I569:K569"/>
    <mergeCell ref="L569:N569"/>
    <mergeCell ref="O569:P569"/>
    <mergeCell ref="D570:H570"/>
    <mergeCell ref="I570:K570"/>
    <mergeCell ref="L570:N570"/>
    <mergeCell ref="O570:P570"/>
    <mergeCell ref="D567:H567"/>
    <mergeCell ref="I567:K567"/>
    <mergeCell ref="L567:N567"/>
    <mergeCell ref="O567:P567"/>
    <mergeCell ref="D568:H568"/>
    <mergeCell ref="I568:K568"/>
    <mergeCell ref="L568:N568"/>
    <mergeCell ref="O568:P568"/>
    <mergeCell ref="D565:H565"/>
    <mergeCell ref="I565:K565"/>
    <mergeCell ref="L565:N565"/>
    <mergeCell ref="O565:P565"/>
    <mergeCell ref="D566:H566"/>
    <mergeCell ref="I566:K566"/>
    <mergeCell ref="L566:N566"/>
    <mergeCell ref="O566:P566"/>
    <mergeCell ref="D563:H563"/>
    <mergeCell ref="I563:K563"/>
    <mergeCell ref="L563:N563"/>
    <mergeCell ref="O563:P563"/>
    <mergeCell ref="D564:H564"/>
    <mergeCell ref="I564:K564"/>
    <mergeCell ref="L564:N564"/>
    <mergeCell ref="O564:P564"/>
    <mergeCell ref="D561:H561"/>
    <mergeCell ref="I561:K561"/>
    <mergeCell ref="L561:N561"/>
    <mergeCell ref="O561:P561"/>
    <mergeCell ref="D562:H562"/>
    <mergeCell ref="I562:K562"/>
    <mergeCell ref="L562:N562"/>
    <mergeCell ref="O562:P562"/>
    <mergeCell ref="D559:H559"/>
    <mergeCell ref="I559:K559"/>
    <mergeCell ref="L559:N559"/>
    <mergeCell ref="O559:P559"/>
    <mergeCell ref="D560:H560"/>
    <mergeCell ref="I560:K560"/>
    <mergeCell ref="L560:N560"/>
    <mergeCell ref="O560:P560"/>
    <mergeCell ref="D557:H557"/>
    <mergeCell ref="I557:K557"/>
    <mergeCell ref="L557:N557"/>
    <mergeCell ref="O557:P557"/>
    <mergeCell ref="D558:H558"/>
    <mergeCell ref="I558:K558"/>
    <mergeCell ref="L558:N558"/>
    <mergeCell ref="O558:P558"/>
    <mergeCell ref="D555:H555"/>
    <mergeCell ref="I555:K555"/>
    <mergeCell ref="L555:N555"/>
    <mergeCell ref="O555:P555"/>
    <mergeCell ref="D556:H556"/>
    <mergeCell ref="I556:K556"/>
    <mergeCell ref="L556:N556"/>
    <mergeCell ref="O556:P556"/>
    <mergeCell ref="D553:H553"/>
    <mergeCell ref="I553:K553"/>
    <mergeCell ref="L553:N553"/>
    <mergeCell ref="O553:P553"/>
    <mergeCell ref="D554:H554"/>
    <mergeCell ref="I554:K554"/>
    <mergeCell ref="L554:N554"/>
    <mergeCell ref="O554:P554"/>
    <mergeCell ref="D551:H551"/>
    <mergeCell ref="I551:K551"/>
    <mergeCell ref="L551:N551"/>
    <mergeCell ref="O551:P551"/>
    <mergeCell ref="D552:H552"/>
    <mergeCell ref="I552:K552"/>
    <mergeCell ref="L552:N552"/>
    <mergeCell ref="O552:P552"/>
    <mergeCell ref="D549:H549"/>
    <mergeCell ref="I549:K549"/>
    <mergeCell ref="L549:N549"/>
    <mergeCell ref="O549:P549"/>
    <mergeCell ref="D550:H550"/>
    <mergeCell ref="I550:K550"/>
    <mergeCell ref="L550:N550"/>
    <mergeCell ref="O550:P550"/>
    <mergeCell ref="D547:H547"/>
    <mergeCell ref="I547:K547"/>
    <mergeCell ref="L547:N547"/>
    <mergeCell ref="O547:P547"/>
    <mergeCell ref="D548:H548"/>
    <mergeCell ref="I548:K548"/>
    <mergeCell ref="L548:N548"/>
    <mergeCell ref="O548:P548"/>
    <mergeCell ref="D545:H545"/>
    <mergeCell ref="I545:K545"/>
    <mergeCell ref="L545:N545"/>
    <mergeCell ref="O545:P545"/>
    <mergeCell ref="D546:H546"/>
    <mergeCell ref="I546:K546"/>
    <mergeCell ref="L546:N546"/>
    <mergeCell ref="O546:P546"/>
    <mergeCell ref="D543:H543"/>
    <mergeCell ref="I543:K543"/>
    <mergeCell ref="L543:N543"/>
    <mergeCell ref="O543:P543"/>
    <mergeCell ref="D544:H544"/>
    <mergeCell ref="I544:K544"/>
    <mergeCell ref="L544:N544"/>
    <mergeCell ref="O544:P544"/>
    <mergeCell ref="D541:H541"/>
    <mergeCell ref="I541:K541"/>
    <mergeCell ref="L541:N541"/>
    <mergeCell ref="O541:P541"/>
    <mergeCell ref="D542:H542"/>
    <mergeCell ref="I542:K542"/>
    <mergeCell ref="L542:N542"/>
    <mergeCell ref="O542:P542"/>
    <mergeCell ref="D539:H539"/>
    <mergeCell ref="I539:K539"/>
    <mergeCell ref="L539:N539"/>
    <mergeCell ref="O539:P539"/>
    <mergeCell ref="D540:H540"/>
    <mergeCell ref="I540:K540"/>
    <mergeCell ref="L540:N540"/>
    <mergeCell ref="O540:P540"/>
    <mergeCell ref="D537:H537"/>
    <mergeCell ref="I537:K537"/>
    <mergeCell ref="L537:N537"/>
    <mergeCell ref="O537:P537"/>
    <mergeCell ref="D538:H538"/>
    <mergeCell ref="I538:K538"/>
    <mergeCell ref="L538:N538"/>
    <mergeCell ref="O538:P538"/>
    <mergeCell ref="D535:H535"/>
    <mergeCell ref="I535:K535"/>
    <mergeCell ref="L535:N535"/>
    <mergeCell ref="O535:P535"/>
    <mergeCell ref="D536:H536"/>
    <mergeCell ref="I536:K536"/>
    <mergeCell ref="L536:N536"/>
    <mergeCell ref="O536:P536"/>
    <mergeCell ref="D533:H533"/>
    <mergeCell ref="I533:K533"/>
    <mergeCell ref="L533:N533"/>
    <mergeCell ref="O533:P533"/>
    <mergeCell ref="D534:H534"/>
    <mergeCell ref="I534:K534"/>
    <mergeCell ref="L534:N534"/>
    <mergeCell ref="O534:P534"/>
    <mergeCell ref="D531:H531"/>
    <mergeCell ref="I531:K531"/>
    <mergeCell ref="L531:N531"/>
    <mergeCell ref="O531:P531"/>
    <mergeCell ref="D532:H532"/>
    <mergeCell ref="I532:K532"/>
    <mergeCell ref="L532:N532"/>
    <mergeCell ref="O532:P532"/>
    <mergeCell ref="D529:H529"/>
    <mergeCell ref="I529:K529"/>
    <mergeCell ref="L529:N529"/>
    <mergeCell ref="O529:P529"/>
    <mergeCell ref="D530:H530"/>
    <mergeCell ref="I530:K530"/>
    <mergeCell ref="L530:N530"/>
    <mergeCell ref="O530:P530"/>
    <mergeCell ref="D527:H527"/>
    <mergeCell ref="I527:K527"/>
    <mergeCell ref="L527:N527"/>
    <mergeCell ref="O527:P527"/>
    <mergeCell ref="D528:H528"/>
    <mergeCell ref="I528:K528"/>
    <mergeCell ref="L528:N528"/>
    <mergeCell ref="O528:P528"/>
    <mergeCell ref="D525:H525"/>
    <mergeCell ref="I525:K525"/>
    <mergeCell ref="L525:N525"/>
    <mergeCell ref="O525:P525"/>
    <mergeCell ref="D526:H526"/>
    <mergeCell ref="I526:K526"/>
    <mergeCell ref="L526:N526"/>
    <mergeCell ref="O526:P526"/>
    <mergeCell ref="D523:H523"/>
    <mergeCell ref="I523:K523"/>
    <mergeCell ref="L523:N523"/>
    <mergeCell ref="O523:P523"/>
    <mergeCell ref="D524:H524"/>
    <mergeCell ref="I524:K524"/>
    <mergeCell ref="L524:N524"/>
    <mergeCell ref="O524:P524"/>
    <mergeCell ref="D521:H521"/>
    <mergeCell ref="I521:K521"/>
    <mergeCell ref="L521:N521"/>
    <mergeCell ref="O521:P521"/>
    <mergeCell ref="D522:H522"/>
    <mergeCell ref="I522:K522"/>
    <mergeCell ref="L522:N522"/>
    <mergeCell ref="O522:P522"/>
    <mergeCell ref="D519:H519"/>
    <mergeCell ref="I519:K519"/>
    <mergeCell ref="L519:N519"/>
    <mergeCell ref="O519:P519"/>
    <mergeCell ref="D520:H520"/>
    <mergeCell ref="I520:K520"/>
    <mergeCell ref="L520:N520"/>
    <mergeCell ref="O520:P520"/>
    <mergeCell ref="D517:H517"/>
    <mergeCell ref="I517:K517"/>
    <mergeCell ref="L517:N517"/>
    <mergeCell ref="O517:P517"/>
    <mergeCell ref="D518:H518"/>
    <mergeCell ref="I518:K518"/>
    <mergeCell ref="L518:N518"/>
    <mergeCell ref="O518:P518"/>
    <mergeCell ref="D515:H515"/>
    <mergeCell ref="I515:K515"/>
    <mergeCell ref="L515:N515"/>
    <mergeCell ref="O515:P515"/>
    <mergeCell ref="D516:H516"/>
    <mergeCell ref="I516:K516"/>
    <mergeCell ref="L516:N516"/>
    <mergeCell ref="O516:P516"/>
    <mergeCell ref="D513:H513"/>
    <mergeCell ref="I513:K513"/>
    <mergeCell ref="L513:N513"/>
    <mergeCell ref="O513:P513"/>
    <mergeCell ref="D514:H514"/>
    <mergeCell ref="I514:K514"/>
    <mergeCell ref="L514:N514"/>
    <mergeCell ref="O514:P514"/>
    <mergeCell ref="D511:H511"/>
    <mergeCell ref="I511:K511"/>
    <mergeCell ref="L511:N511"/>
    <mergeCell ref="O511:P511"/>
    <mergeCell ref="D512:H512"/>
    <mergeCell ref="I512:K512"/>
    <mergeCell ref="L512:N512"/>
    <mergeCell ref="O512:P512"/>
    <mergeCell ref="D509:H509"/>
    <mergeCell ref="I509:K509"/>
    <mergeCell ref="L509:N509"/>
    <mergeCell ref="O509:P509"/>
    <mergeCell ref="D510:H510"/>
    <mergeCell ref="I510:K510"/>
    <mergeCell ref="L510:N510"/>
    <mergeCell ref="O510:P510"/>
    <mergeCell ref="D507:H507"/>
    <mergeCell ref="I507:K507"/>
    <mergeCell ref="L507:N507"/>
    <mergeCell ref="O507:P507"/>
    <mergeCell ref="D508:H508"/>
    <mergeCell ref="I508:K508"/>
    <mergeCell ref="L508:N508"/>
    <mergeCell ref="O508:P508"/>
    <mergeCell ref="D505:H505"/>
    <mergeCell ref="I505:K505"/>
    <mergeCell ref="L505:N505"/>
    <mergeCell ref="O505:P505"/>
    <mergeCell ref="D506:H506"/>
    <mergeCell ref="I506:K506"/>
    <mergeCell ref="L506:N506"/>
    <mergeCell ref="O506:P506"/>
    <mergeCell ref="D503:H503"/>
    <mergeCell ref="I503:K503"/>
    <mergeCell ref="L503:N503"/>
    <mergeCell ref="O503:P503"/>
    <mergeCell ref="D504:H504"/>
    <mergeCell ref="I504:K504"/>
    <mergeCell ref="L504:N504"/>
    <mergeCell ref="O504:P504"/>
    <mergeCell ref="D501:H501"/>
    <mergeCell ref="I501:K501"/>
    <mergeCell ref="L501:N501"/>
    <mergeCell ref="O501:P501"/>
    <mergeCell ref="D502:H502"/>
    <mergeCell ref="I502:K502"/>
    <mergeCell ref="L502:N502"/>
    <mergeCell ref="O502:P502"/>
    <mergeCell ref="D499:H499"/>
    <mergeCell ref="I499:K499"/>
    <mergeCell ref="L499:N499"/>
    <mergeCell ref="O499:P499"/>
    <mergeCell ref="D500:H500"/>
    <mergeCell ref="I500:K500"/>
    <mergeCell ref="L500:N500"/>
    <mergeCell ref="O500:P500"/>
    <mergeCell ref="D497:H497"/>
    <mergeCell ref="I497:K497"/>
    <mergeCell ref="L497:N497"/>
    <mergeCell ref="O497:P497"/>
    <mergeCell ref="D498:H498"/>
    <mergeCell ref="I498:K498"/>
    <mergeCell ref="L498:N498"/>
    <mergeCell ref="O498:P498"/>
    <mergeCell ref="D495:H495"/>
    <mergeCell ref="I495:K495"/>
    <mergeCell ref="L495:N495"/>
    <mergeCell ref="O495:P495"/>
    <mergeCell ref="D496:H496"/>
    <mergeCell ref="I496:K496"/>
    <mergeCell ref="L496:N496"/>
    <mergeCell ref="O496:P496"/>
    <mergeCell ref="D493:H493"/>
    <mergeCell ref="I493:K493"/>
    <mergeCell ref="L493:N493"/>
    <mergeCell ref="O493:P493"/>
    <mergeCell ref="D494:H494"/>
    <mergeCell ref="I494:K494"/>
    <mergeCell ref="L494:N494"/>
    <mergeCell ref="O494:P494"/>
    <mergeCell ref="D491:H491"/>
    <mergeCell ref="I491:K491"/>
    <mergeCell ref="L491:N491"/>
    <mergeCell ref="O491:P491"/>
    <mergeCell ref="D492:H492"/>
    <mergeCell ref="I492:K492"/>
    <mergeCell ref="L492:N492"/>
    <mergeCell ref="O492:P492"/>
    <mergeCell ref="D489:H489"/>
    <mergeCell ref="I489:K489"/>
    <mergeCell ref="L489:N489"/>
    <mergeCell ref="O489:P489"/>
    <mergeCell ref="D490:H490"/>
    <mergeCell ref="I490:K490"/>
    <mergeCell ref="L490:N490"/>
    <mergeCell ref="O490:P490"/>
    <mergeCell ref="D487:H487"/>
    <mergeCell ref="I487:K487"/>
    <mergeCell ref="L487:N487"/>
    <mergeCell ref="O487:P487"/>
    <mergeCell ref="D488:H488"/>
    <mergeCell ref="I488:K488"/>
    <mergeCell ref="L488:N488"/>
    <mergeCell ref="O488:P488"/>
    <mergeCell ref="D485:H485"/>
    <mergeCell ref="I485:K485"/>
    <mergeCell ref="L485:N485"/>
    <mergeCell ref="O485:P485"/>
    <mergeCell ref="D486:H486"/>
    <mergeCell ref="I486:K486"/>
    <mergeCell ref="L486:N486"/>
    <mergeCell ref="O486:P486"/>
    <mergeCell ref="D483:H483"/>
    <mergeCell ref="I483:K483"/>
    <mergeCell ref="L483:N483"/>
    <mergeCell ref="O483:P483"/>
    <mergeCell ref="D484:H484"/>
    <mergeCell ref="I484:K484"/>
    <mergeCell ref="L484:N484"/>
    <mergeCell ref="O484:P484"/>
    <mergeCell ref="D481:H481"/>
    <mergeCell ref="I481:K481"/>
    <mergeCell ref="L481:N481"/>
    <mergeCell ref="O481:P481"/>
    <mergeCell ref="D482:H482"/>
    <mergeCell ref="I482:K482"/>
    <mergeCell ref="L482:N482"/>
    <mergeCell ref="O482:P482"/>
    <mergeCell ref="D479:H479"/>
    <mergeCell ref="I479:K479"/>
    <mergeCell ref="L479:N479"/>
    <mergeCell ref="O479:P479"/>
    <mergeCell ref="D480:H480"/>
    <mergeCell ref="I480:K480"/>
    <mergeCell ref="L480:N480"/>
    <mergeCell ref="O480:P480"/>
    <mergeCell ref="D477:H477"/>
    <mergeCell ref="I477:K477"/>
    <mergeCell ref="L477:N477"/>
    <mergeCell ref="O477:P477"/>
    <mergeCell ref="D478:H478"/>
    <mergeCell ref="I478:K478"/>
    <mergeCell ref="L478:N478"/>
    <mergeCell ref="O478:P478"/>
    <mergeCell ref="D475:H475"/>
    <mergeCell ref="I475:K475"/>
    <mergeCell ref="L475:N475"/>
    <mergeCell ref="O475:P475"/>
    <mergeCell ref="D476:H476"/>
    <mergeCell ref="I476:K476"/>
    <mergeCell ref="L476:N476"/>
    <mergeCell ref="O476:P476"/>
    <mergeCell ref="D473:H473"/>
    <mergeCell ref="I473:K473"/>
    <mergeCell ref="L473:N473"/>
    <mergeCell ref="O473:P473"/>
    <mergeCell ref="D474:H474"/>
    <mergeCell ref="I474:K474"/>
    <mergeCell ref="L474:N474"/>
    <mergeCell ref="O474:P474"/>
    <mergeCell ref="D471:H471"/>
    <mergeCell ref="I471:K471"/>
    <mergeCell ref="L471:N471"/>
    <mergeCell ref="O471:P471"/>
    <mergeCell ref="D472:H472"/>
    <mergeCell ref="I472:K472"/>
    <mergeCell ref="L472:N472"/>
    <mergeCell ref="O472:P472"/>
    <mergeCell ref="D469:H469"/>
    <mergeCell ref="I469:K469"/>
    <mergeCell ref="L469:N469"/>
    <mergeCell ref="O469:P469"/>
    <mergeCell ref="D470:H470"/>
    <mergeCell ref="I470:K470"/>
    <mergeCell ref="L470:N470"/>
    <mergeCell ref="O470:P470"/>
    <mergeCell ref="D467:H467"/>
    <mergeCell ref="I467:K467"/>
    <mergeCell ref="L467:N467"/>
    <mergeCell ref="O467:P467"/>
    <mergeCell ref="D468:H468"/>
    <mergeCell ref="I468:K468"/>
    <mergeCell ref="L468:N468"/>
    <mergeCell ref="O468:P468"/>
    <mergeCell ref="D465:H465"/>
    <mergeCell ref="I465:K465"/>
    <mergeCell ref="L465:N465"/>
    <mergeCell ref="O465:P465"/>
    <mergeCell ref="D466:H466"/>
    <mergeCell ref="I466:K466"/>
    <mergeCell ref="L466:N466"/>
    <mergeCell ref="O466:P466"/>
    <mergeCell ref="D463:H463"/>
    <mergeCell ref="I463:K463"/>
    <mergeCell ref="L463:N463"/>
    <mergeCell ref="O463:P463"/>
    <mergeCell ref="D464:H464"/>
    <mergeCell ref="I464:K464"/>
    <mergeCell ref="L464:N464"/>
    <mergeCell ref="O464:P464"/>
    <mergeCell ref="D461:H461"/>
    <mergeCell ref="I461:K461"/>
    <mergeCell ref="L461:N461"/>
    <mergeCell ref="O461:P461"/>
    <mergeCell ref="D462:H462"/>
    <mergeCell ref="I462:K462"/>
    <mergeCell ref="L462:N462"/>
    <mergeCell ref="O462:P462"/>
    <mergeCell ref="D459:H459"/>
    <mergeCell ref="I459:K459"/>
    <mergeCell ref="L459:N459"/>
    <mergeCell ref="O459:P459"/>
    <mergeCell ref="D460:H460"/>
    <mergeCell ref="I460:K460"/>
    <mergeCell ref="L460:N460"/>
    <mergeCell ref="O460:P460"/>
    <mergeCell ref="D457:H457"/>
    <mergeCell ref="I457:K457"/>
    <mergeCell ref="L457:N457"/>
    <mergeCell ref="O457:P457"/>
    <mergeCell ref="D458:H458"/>
    <mergeCell ref="I458:K458"/>
    <mergeCell ref="L458:N458"/>
    <mergeCell ref="O458:P458"/>
    <mergeCell ref="D455:H455"/>
    <mergeCell ref="I455:K455"/>
    <mergeCell ref="L455:N455"/>
    <mergeCell ref="O455:P455"/>
    <mergeCell ref="D456:H456"/>
    <mergeCell ref="I456:K456"/>
    <mergeCell ref="L456:N456"/>
    <mergeCell ref="O456:P456"/>
    <mergeCell ref="D453:H453"/>
    <mergeCell ref="I453:K453"/>
    <mergeCell ref="L453:N453"/>
    <mergeCell ref="O453:P453"/>
    <mergeCell ref="D454:H454"/>
    <mergeCell ref="I454:K454"/>
    <mergeCell ref="L454:N454"/>
    <mergeCell ref="O454:P454"/>
    <mergeCell ref="D451:H451"/>
    <mergeCell ref="I451:K451"/>
    <mergeCell ref="L451:N451"/>
    <mergeCell ref="O451:P451"/>
    <mergeCell ref="D452:H452"/>
    <mergeCell ref="I452:K452"/>
    <mergeCell ref="L452:N452"/>
    <mergeCell ref="O452:P452"/>
    <mergeCell ref="D449:H449"/>
    <mergeCell ref="I449:K449"/>
    <mergeCell ref="L449:N449"/>
    <mergeCell ref="O449:P449"/>
    <mergeCell ref="D450:H450"/>
    <mergeCell ref="I450:K450"/>
    <mergeCell ref="L450:N450"/>
    <mergeCell ref="O450:P450"/>
    <mergeCell ref="D447:H447"/>
    <mergeCell ref="I447:K447"/>
    <mergeCell ref="L447:N447"/>
    <mergeCell ref="O447:P447"/>
    <mergeCell ref="D448:H448"/>
    <mergeCell ref="I448:K448"/>
    <mergeCell ref="L448:N448"/>
    <mergeCell ref="O448:P448"/>
    <mergeCell ref="D445:H445"/>
    <mergeCell ref="I445:K445"/>
    <mergeCell ref="L445:N445"/>
    <mergeCell ref="O445:P445"/>
    <mergeCell ref="D446:H446"/>
    <mergeCell ref="I446:K446"/>
    <mergeCell ref="L446:N446"/>
    <mergeCell ref="O446:P446"/>
    <mergeCell ref="D443:H443"/>
    <mergeCell ref="I443:K443"/>
    <mergeCell ref="L443:N443"/>
    <mergeCell ref="O443:P443"/>
    <mergeCell ref="D444:H444"/>
    <mergeCell ref="I444:K444"/>
    <mergeCell ref="L444:N444"/>
    <mergeCell ref="O444:P444"/>
    <mergeCell ref="D441:H441"/>
    <mergeCell ref="I441:K441"/>
    <mergeCell ref="L441:N441"/>
    <mergeCell ref="O441:P441"/>
    <mergeCell ref="D442:H442"/>
    <mergeCell ref="I442:K442"/>
    <mergeCell ref="L442:N442"/>
    <mergeCell ref="O442:P442"/>
    <mergeCell ref="D439:H439"/>
    <mergeCell ref="I439:K439"/>
    <mergeCell ref="L439:N439"/>
    <mergeCell ref="O439:P439"/>
    <mergeCell ref="D440:H440"/>
    <mergeCell ref="I440:K440"/>
    <mergeCell ref="L440:N440"/>
    <mergeCell ref="O440:P440"/>
    <mergeCell ref="D437:H437"/>
    <mergeCell ref="I437:K437"/>
    <mergeCell ref="L437:N437"/>
    <mergeCell ref="O437:P437"/>
    <mergeCell ref="D438:H438"/>
    <mergeCell ref="I438:K438"/>
    <mergeCell ref="L438:N438"/>
    <mergeCell ref="O438:P438"/>
    <mergeCell ref="D435:H435"/>
    <mergeCell ref="I435:K435"/>
    <mergeCell ref="L435:N435"/>
    <mergeCell ref="O435:P435"/>
    <mergeCell ref="D436:H436"/>
    <mergeCell ref="I436:K436"/>
    <mergeCell ref="L436:N436"/>
    <mergeCell ref="O436:P436"/>
    <mergeCell ref="D433:H433"/>
    <mergeCell ref="I433:K433"/>
    <mergeCell ref="L433:N433"/>
    <mergeCell ref="O433:P433"/>
    <mergeCell ref="D434:H434"/>
    <mergeCell ref="I434:K434"/>
    <mergeCell ref="L434:N434"/>
    <mergeCell ref="O434:P434"/>
    <mergeCell ref="D431:H431"/>
    <mergeCell ref="I431:K431"/>
    <mergeCell ref="L431:N431"/>
    <mergeCell ref="O431:P431"/>
    <mergeCell ref="D432:H432"/>
    <mergeCell ref="I432:K432"/>
    <mergeCell ref="L432:N432"/>
    <mergeCell ref="O432:P432"/>
    <mergeCell ref="D429:H429"/>
    <mergeCell ref="I429:K429"/>
    <mergeCell ref="L429:N429"/>
    <mergeCell ref="O429:P429"/>
    <mergeCell ref="D430:H430"/>
    <mergeCell ref="I430:K430"/>
    <mergeCell ref="L430:N430"/>
    <mergeCell ref="O430:P430"/>
    <mergeCell ref="D427:H427"/>
    <mergeCell ref="I427:K427"/>
    <mergeCell ref="L427:N427"/>
    <mergeCell ref="O427:P427"/>
    <mergeCell ref="D428:H428"/>
    <mergeCell ref="I428:K428"/>
    <mergeCell ref="L428:N428"/>
    <mergeCell ref="O428:P428"/>
    <mergeCell ref="D425:H425"/>
    <mergeCell ref="I425:K425"/>
    <mergeCell ref="L425:N425"/>
    <mergeCell ref="O425:P425"/>
    <mergeCell ref="D426:H426"/>
    <mergeCell ref="I426:K426"/>
    <mergeCell ref="L426:N426"/>
    <mergeCell ref="O426:P426"/>
    <mergeCell ref="D423:H423"/>
    <mergeCell ref="I423:K423"/>
    <mergeCell ref="L423:N423"/>
    <mergeCell ref="O423:P423"/>
    <mergeCell ref="D424:H424"/>
    <mergeCell ref="I424:K424"/>
    <mergeCell ref="L424:N424"/>
    <mergeCell ref="O424:P424"/>
    <mergeCell ref="D421:H421"/>
    <mergeCell ref="I421:K421"/>
    <mergeCell ref="L421:N421"/>
    <mergeCell ref="O421:P421"/>
    <mergeCell ref="D422:H422"/>
    <mergeCell ref="I422:K422"/>
    <mergeCell ref="L422:N422"/>
    <mergeCell ref="O422:P422"/>
    <mergeCell ref="D419:H419"/>
    <mergeCell ref="I419:K419"/>
    <mergeCell ref="L419:N419"/>
    <mergeCell ref="O419:P419"/>
    <mergeCell ref="D420:H420"/>
    <mergeCell ref="I420:K420"/>
    <mergeCell ref="L420:N420"/>
    <mergeCell ref="O420:P420"/>
    <mergeCell ref="D417:H417"/>
    <mergeCell ref="I417:K417"/>
    <mergeCell ref="L417:N417"/>
    <mergeCell ref="O417:P417"/>
    <mergeCell ref="D418:H418"/>
    <mergeCell ref="I418:K418"/>
    <mergeCell ref="L418:N418"/>
    <mergeCell ref="O418:P418"/>
    <mergeCell ref="D415:H415"/>
    <mergeCell ref="I415:K415"/>
    <mergeCell ref="L415:N415"/>
    <mergeCell ref="O415:P415"/>
    <mergeCell ref="D416:H416"/>
    <mergeCell ref="I416:K416"/>
    <mergeCell ref="L416:N416"/>
    <mergeCell ref="O416:P416"/>
    <mergeCell ref="D413:H413"/>
    <mergeCell ref="I413:K413"/>
    <mergeCell ref="L413:N413"/>
    <mergeCell ref="O413:P413"/>
    <mergeCell ref="D414:H414"/>
    <mergeCell ref="I414:K414"/>
    <mergeCell ref="L414:N414"/>
    <mergeCell ref="O414:P414"/>
    <mergeCell ref="D411:H411"/>
    <mergeCell ref="I411:K411"/>
    <mergeCell ref="L411:N411"/>
    <mergeCell ref="O411:P411"/>
    <mergeCell ref="D412:H412"/>
    <mergeCell ref="I412:K412"/>
    <mergeCell ref="L412:N412"/>
    <mergeCell ref="O412:P412"/>
    <mergeCell ref="D409:H409"/>
    <mergeCell ref="I409:K409"/>
    <mergeCell ref="L409:N409"/>
    <mergeCell ref="O409:P409"/>
    <mergeCell ref="D410:H410"/>
    <mergeCell ref="I410:K410"/>
    <mergeCell ref="L410:N410"/>
    <mergeCell ref="O410:P410"/>
    <mergeCell ref="D407:H407"/>
    <mergeCell ref="I407:K407"/>
    <mergeCell ref="L407:N407"/>
    <mergeCell ref="O407:P407"/>
    <mergeCell ref="D408:H408"/>
    <mergeCell ref="I408:K408"/>
    <mergeCell ref="L408:N408"/>
    <mergeCell ref="O408:P408"/>
    <mergeCell ref="D405:H405"/>
    <mergeCell ref="I405:K405"/>
    <mergeCell ref="L405:N405"/>
    <mergeCell ref="O405:P405"/>
    <mergeCell ref="D406:H406"/>
    <mergeCell ref="I406:K406"/>
    <mergeCell ref="L406:N406"/>
    <mergeCell ref="O406:P406"/>
    <mergeCell ref="D403:H403"/>
    <mergeCell ref="I403:K403"/>
    <mergeCell ref="L403:N403"/>
    <mergeCell ref="O403:P403"/>
    <mergeCell ref="D404:H404"/>
    <mergeCell ref="I404:K404"/>
    <mergeCell ref="L404:N404"/>
    <mergeCell ref="O404:P404"/>
    <mergeCell ref="D401:H401"/>
    <mergeCell ref="I401:K401"/>
    <mergeCell ref="L401:N401"/>
    <mergeCell ref="O401:P401"/>
    <mergeCell ref="D402:H402"/>
    <mergeCell ref="I402:K402"/>
    <mergeCell ref="L402:N402"/>
    <mergeCell ref="O402:P402"/>
    <mergeCell ref="D399:H399"/>
    <mergeCell ref="I399:K399"/>
    <mergeCell ref="L399:N399"/>
    <mergeCell ref="O399:P399"/>
    <mergeCell ref="D400:H400"/>
    <mergeCell ref="I400:K400"/>
    <mergeCell ref="L400:N400"/>
    <mergeCell ref="O400:P400"/>
    <mergeCell ref="D397:H397"/>
    <mergeCell ref="I397:K397"/>
    <mergeCell ref="L397:N397"/>
    <mergeCell ref="O397:P397"/>
    <mergeCell ref="D398:H398"/>
    <mergeCell ref="I398:K398"/>
    <mergeCell ref="L398:N398"/>
    <mergeCell ref="O398:P398"/>
    <mergeCell ref="D395:H395"/>
    <mergeCell ref="I395:K395"/>
    <mergeCell ref="L395:N395"/>
    <mergeCell ref="O395:P395"/>
    <mergeCell ref="D396:H396"/>
    <mergeCell ref="I396:K396"/>
    <mergeCell ref="L396:N396"/>
    <mergeCell ref="O396:P396"/>
    <mergeCell ref="D393:H393"/>
    <mergeCell ref="I393:K393"/>
    <mergeCell ref="L393:N393"/>
    <mergeCell ref="O393:P393"/>
    <mergeCell ref="D394:H394"/>
    <mergeCell ref="I394:K394"/>
    <mergeCell ref="L394:N394"/>
    <mergeCell ref="O394:P394"/>
    <mergeCell ref="D391:H391"/>
    <mergeCell ref="I391:K391"/>
    <mergeCell ref="L391:N391"/>
    <mergeCell ref="O391:P391"/>
    <mergeCell ref="D392:H392"/>
    <mergeCell ref="I392:K392"/>
    <mergeCell ref="L392:N392"/>
    <mergeCell ref="O392:P392"/>
    <mergeCell ref="D389:H389"/>
    <mergeCell ref="I389:K389"/>
    <mergeCell ref="L389:N389"/>
    <mergeCell ref="O389:P389"/>
    <mergeCell ref="D390:H390"/>
    <mergeCell ref="I390:K390"/>
    <mergeCell ref="L390:N390"/>
    <mergeCell ref="O390:P390"/>
    <mergeCell ref="D387:H387"/>
    <mergeCell ref="I387:K387"/>
    <mergeCell ref="L387:N387"/>
    <mergeCell ref="O387:P387"/>
    <mergeCell ref="D388:H388"/>
    <mergeCell ref="I388:K388"/>
    <mergeCell ref="L388:N388"/>
    <mergeCell ref="O388:P388"/>
    <mergeCell ref="D385:H385"/>
    <mergeCell ref="I385:K385"/>
    <mergeCell ref="L385:N385"/>
    <mergeCell ref="O385:P385"/>
    <mergeCell ref="D386:H386"/>
    <mergeCell ref="I386:K386"/>
    <mergeCell ref="L386:N386"/>
    <mergeCell ref="O386:P386"/>
    <mergeCell ref="D383:H383"/>
    <mergeCell ref="I383:K383"/>
    <mergeCell ref="L383:N383"/>
    <mergeCell ref="O383:P383"/>
    <mergeCell ref="D384:H384"/>
    <mergeCell ref="I384:K384"/>
    <mergeCell ref="L384:N384"/>
    <mergeCell ref="O384:P384"/>
    <mergeCell ref="D381:H381"/>
    <mergeCell ref="I381:K381"/>
    <mergeCell ref="L381:N381"/>
    <mergeCell ref="O381:P381"/>
    <mergeCell ref="D382:H382"/>
    <mergeCell ref="I382:K382"/>
    <mergeCell ref="L382:N382"/>
    <mergeCell ref="O382:P382"/>
    <mergeCell ref="D379:H379"/>
    <mergeCell ref="I379:K379"/>
    <mergeCell ref="L379:N379"/>
    <mergeCell ref="O379:P379"/>
    <mergeCell ref="D380:H380"/>
    <mergeCell ref="I380:K380"/>
    <mergeCell ref="L380:N380"/>
    <mergeCell ref="O380:P380"/>
    <mergeCell ref="D377:H377"/>
    <mergeCell ref="I377:K377"/>
    <mergeCell ref="L377:N377"/>
    <mergeCell ref="O377:P377"/>
    <mergeCell ref="D378:H378"/>
    <mergeCell ref="I378:K378"/>
    <mergeCell ref="L378:N378"/>
    <mergeCell ref="O378:P378"/>
    <mergeCell ref="D375:H375"/>
    <mergeCell ref="I375:K375"/>
    <mergeCell ref="L375:N375"/>
    <mergeCell ref="O375:P375"/>
    <mergeCell ref="D376:H376"/>
    <mergeCell ref="I376:K376"/>
    <mergeCell ref="L376:N376"/>
    <mergeCell ref="O376:P376"/>
    <mergeCell ref="D373:H373"/>
    <mergeCell ref="I373:K373"/>
    <mergeCell ref="L373:N373"/>
    <mergeCell ref="O373:P373"/>
    <mergeCell ref="D374:H374"/>
    <mergeCell ref="I374:K374"/>
    <mergeCell ref="L374:N374"/>
    <mergeCell ref="O374:P374"/>
    <mergeCell ref="D371:H371"/>
    <mergeCell ref="I371:K371"/>
    <mergeCell ref="L371:N371"/>
    <mergeCell ref="O371:P371"/>
    <mergeCell ref="D372:H372"/>
    <mergeCell ref="I372:K372"/>
    <mergeCell ref="L372:N372"/>
    <mergeCell ref="O372:P372"/>
    <mergeCell ref="D369:H369"/>
    <mergeCell ref="I369:K369"/>
    <mergeCell ref="L369:N369"/>
    <mergeCell ref="O369:P369"/>
    <mergeCell ref="D370:H370"/>
    <mergeCell ref="I370:K370"/>
    <mergeCell ref="L370:N370"/>
    <mergeCell ref="O370:P370"/>
    <mergeCell ref="D367:H367"/>
    <mergeCell ref="I367:K367"/>
    <mergeCell ref="L367:N367"/>
    <mergeCell ref="O367:P367"/>
    <mergeCell ref="D368:H368"/>
    <mergeCell ref="I368:K368"/>
    <mergeCell ref="L368:N368"/>
    <mergeCell ref="O368:P368"/>
    <mergeCell ref="D365:H365"/>
    <mergeCell ref="I365:K365"/>
    <mergeCell ref="L365:N365"/>
    <mergeCell ref="O365:P365"/>
    <mergeCell ref="D366:H366"/>
    <mergeCell ref="I366:K366"/>
    <mergeCell ref="L366:N366"/>
    <mergeCell ref="O366:P366"/>
    <mergeCell ref="D363:H363"/>
    <mergeCell ref="I363:K363"/>
    <mergeCell ref="L363:N363"/>
    <mergeCell ref="O363:P363"/>
    <mergeCell ref="D364:H364"/>
    <mergeCell ref="I364:K364"/>
    <mergeCell ref="L364:N364"/>
    <mergeCell ref="O364:P364"/>
    <mergeCell ref="D361:H361"/>
    <mergeCell ref="I361:K361"/>
    <mergeCell ref="L361:N361"/>
    <mergeCell ref="O361:P361"/>
    <mergeCell ref="D362:H362"/>
    <mergeCell ref="I362:K362"/>
    <mergeCell ref="L362:N362"/>
    <mergeCell ref="O362:P362"/>
    <mergeCell ref="D359:H359"/>
    <mergeCell ref="I359:K359"/>
    <mergeCell ref="L359:N359"/>
    <mergeCell ref="O359:P359"/>
    <mergeCell ref="D360:H360"/>
    <mergeCell ref="I360:K360"/>
    <mergeCell ref="L360:N360"/>
    <mergeCell ref="O360:P360"/>
    <mergeCell ref="D357:H357"/>
    <mergeCell ref="I357:K357"/>
    <mergeCell ref="L357:N357"/>
    <mergeCell ref="O357:P357"/>
    <mergeCell ref="D358:H358"/>
    <mergeCell ref="I358:K358"/>
    <mergeCell ref="L358:N358"/>
    <mergeCell ref="O358:P358"/>
    <mergeCell ref="D355:H355"/>
    <mergeCell ref="I355:K355"/>
    <mergeCell ref="L355:N355"/>
    <mergeCell ref="O355:P355"/>
    <mergeCell ref="D356:H356"/>
    <mergeCell ref="I356:K356"/>
    <mergeCell ref="L356:N356"/>
    <mergeCell ref="O356:P356"/>
    <mergeCell ref="D353:H353"/>
    <mergeCell ref="I353:K353"/>
    <mergeCell ref="L353:N353"/>
    <mergeCell ref="O353:P353"/>
    <mergeCell ref="D354:H354"/>
    <mergeCell ref="I354:K354"/>
    <mergeCell ref="L354:N354"/>
    <mergeCell ref="O354:P354"/>
    <mergeCell ref="D351:H351"/>
    <mergeCell ref="I351:K351"/>
    <mergeCell ref="L351:N351"/>
    <mergeCell ref="O351:P351"/>
    <mergeCell ref="D352:H352"/>
    <mergeCell ref="I352:K352"/>
    <mergeCell ref="L352:N352"/>
    <mergeCell ref="O352:P352"/>
    <mergeCell ref="D349:H349"/>
    <mergeCell ref="I349:K349"/>
    <mergeCell ref="L349:N349"/>
    <mergeCell ref="O349:P349"/>
    <mergeCell ref="D350:H350"/>
    <mergeCell ref="I350:K350"/>
    <mergeCell ref="L350:N350"/>
    <mergeCell ref="O350:P350"/>
    <mergeCell ref="D347:H347"/>
    <mergeCell ref="I347:K347"/>
    <mergeCell ref="L347:N347"/>
    <mergeCell ref="O347:P347"/>
    <mergeCell ref="D348:H348"/>
    <mergeCell ref="I348:K348"/>
    <mergeCell ref="L348:N348"/>
    <mergeCell ref="O348:P348"/>
    <mergeCell ref="D345:H345"/>
    <mergeCell ref="I345:K345"/>
    <mergeCell ref="L345:N345"/>
    <mergeCell ref="O345:P345"/>
    <mergeCell ref="D346:H346"/>
    <mergeCell ref="I346:K346"/>
    <mergeCell ref="L346:N346"/>
    <mergeCell ref="O346:P346"/>
    <mergeCell ref="D343:H343"/>
    <mergeCell ref="I343:K343"/>
    <mergeCell ref="L343:N343"/>
    <mergeCell ref="O343:P343"/>
    <mergeCell ref="D344:H344"/>
    <mergeCell ref="I344:K344"/>
    <mergeCell ref="L344:N344"/>
    <mergeCell ref="O344:P344"/>
    <mergeCell ref="D341:H341"/>
    <mergeCell ref="I341:K341"/>
    <mergeCell ref="L341:N341"/>
    <mergeCell ref="O341:P341"/>
    <mergeCell ref="D342:H342"/>
    <mergeCell ref="I342:K342"/>
    <mergeCell ref="L342:N342"/>
    <mergeCell ref="O342:P342"/>
    <mergeCell ref="D339:H339"/>
    <mergeCell ref="I339:K339"/>
    <mergeCell ref="L339:N339"/>
    <mergeCell ref="O339:P339"/>
    <mergeCell ref="D340:H340"/>
    <mergeCell ref="I340:K340"/>
    <mergeCell ref="L340:N340"/>
    <mergeCell ref="O340:P340"/>
    <mergeCell ref="D337:H337"/>
    <mergeCell ref="I337:K337"/>
    <mergeCell ref="L337:N337"/>
    <mergeCell ref="O337:P337"/>
    <mergeCell ref="D338:H338"/>
    <mergeCell ref="I338:K338"/>
    <mergeCell ref="L338:N338"/>
    <mergeCell ref="O338:P338"/>
    <mergeCell ref="D335:H335"/>
    <mergeCell ref="I335:K335"/>
    <mergeCell ref="L335:N335"/>
    <mergeCell ref="O335:P335"/>
    <mergeCell ref="D336:H336"/>
    <mergeCell ref="I336:K336"/>
    <mergeCell ref="L336:N336"/>
    <mergeCell ref="O336:P336"/>
    <mergeCell ref="D333:H333"/>
    <mergeCell ref="I333:K333"/>
    <mergeCell ref="L333:N333"/>
    <mergeCell ref="O333:P333"/>
    <mergeCell ref="D334:H334"/>
    <mergeCell ref="I334:K334"/>
    <mergeCell ref="L334:N334"/>
    <mergeCell ref="O334:P334"/>
    <mergeCell ref="D331:H331"/>
    <mergeCell ref="I331:K331"/>
    <mergeCell ref="L331:N331"/>
    <mergeCell ref="O331:P331"/>
    <mergeCell ref="D332:H332"/>
    <mergeCell ref="I332:K332"/>
    <mergeCell ref="L332:N332"/>
    <mergeCell ref="O332:P332"/>
    <mergeCell ref="D329:H329"/>
    <mergeCell ref="I329:K329"/>
    <mergeCell ref="L329:N329"/>
    <mergeCell ref="O329:P329"/>
    <mergeCell ref="D330:H330"/>
    <mergeCell ref="I330:K330"/>
    <mergeCell ref="L330:N330"/>
    <mergeCell ref="O330:P330"/>
    <mergeCell ref="D327:H327"/>
    <mergeCell ref="I327:K327"/>
    <mergeCell ref="L327:N327"/>
    <mergeCell ref="O327:P327"/>
    <mergeCell ref="D328:H328"/>
    <mergeCell ref="I328:K328"/>
    <mergeCell ref="L328:N328"/>
    <mergeCell ref="O328:P328"/>
    <mergeCell ref="D325:H325"/>
    <mergeCell ref="I325:K325"/>
    <mergeCell ref="L325:N325"/>
    <mergeCell ref="O325:P325"/>
    <mergeCell ref="D326:H326"/>
    <mergeCell ref="I326:K326"/>
    <mergeCell ref="L326:N326"/>
    <mergeCell ref="O326:P326"/>
    <mergeCell ref="D323:H323"/>
    <mergeCell ref="I323:K323"/>
    <mergeCell ref="L323:N323"/>
    <mergeCell ref="O323:P323"/>
    <mergeCell ref="D324:H324"/>
    <mergeCell ref="I324:K324"/>
    <mergeCell ref="L324:N324"/>
    <mergeCell ref="O324:P324"/>
    <mergeCell ref="D321:H321"/>
    <mergeCell ref="I321:K321"/>
    <mergeCell ref="L321:N321"/>
    <mergeCell ref="O321:P321"/>
    <mergeCell ref="D322:H322"/>
    <mergeCell ref="I322:K322"/>
    <mergeCell ref="L322:N322"/>
    <mergeCell ref="O322:P322"/>
    <mergeCell ref="D319:H319"/>
    <mergeCell ref="I319:K319"/>
    <mergeCell ref="L319:N319"/>
    <mergeCell ref="O319:P319"/>
    <mergeCell ref="D320:H320"/>
    <mergeCell ref="I320:K320"/>
    <mergeCell ref="L320:N320"/>
    <mergeCell ref="O320:P320"/>
    <mergeCell ref="D317:H317"/>
    <mergeCell ref="I317:K317"/>
    <mergeCell ref="L317:N317"/>
    <mergeCell ref="O317:P317"/>
    <mergeCell ref="D318:H318"/>
    <mergeCell ref="I318:K318"/>
    <mergeCell ref="L318:N318"/>
    <mergeCell ref="O318:P318"/>
    <mergeCell ref="D315:H315"/>
    <mergeCell ref="I315:K315"/>
    <mergeCell ref="L315:N315"/>
    <mergeCell ref="O315:P315"/>
    <mergeCell ref="D316:H316"/>
    <mergeCell ref="I316:K316"/>
    <mergeCell ref="L316:N316"/>
    <mergeCell ref="O316:P316"/>
    <mergeCell ref="D313:H313"/>
    <mergeCell ref="I313:K313"/>
    <mergeCell ref="L313:N313"/>
    <mergeCell ref="O313:P313"/>
    <mergeCell ref="D314:H314"/>
    <mergeCell ref="I314:K314"/>
    <mergeCell ref="L314:N314"/>
    <mergeCell ref="O314:P314"/>
    <mergeCell ref="D311:H311"/>
    <mergeCell ref="I311:K311"/>
    <mergeCell ref="L311:N311"/>
    <mergeCell ref="O311:P311"/>
    <mergeCell ref="D312:H312"/>
    <mergeCell ref="I312:K312"/>
    <mergeCell ref="L312:N312"/>
    <mergeCell ref="O312:P312"/>
    <mergeCell ref="D309:H309"/>
    <mergeCell ref="I309:K309"/>
    <mergeCell ref="L309:N309"/>
    <mergeCell ref="O309:P309"/>
    <mergeCell ref="D310:H310"/>
    <mergeCell ref="I310:K310"/>
    <mergeCell ref="L310:N310"/>
    <mergeCell ref="O310:P310"/>
    <mergeCell ref="D307:H307"/>
    <mergeCell ref="I307:K307"/>
    <mergeCell ref="L307:N307"/>
    <mergeCell ref="O307:P307"/>
    <mergeCell ref="D308:H308"/>
    <mergeCell ref="I308:K308"/>
    <mergeCell ref="L308:N308"/>
    <mergeCell ref="O308:P308"/>
    <mergeCell ref="D305:H305"/>
    <mergeCell ref="I305:K305"/>
    <mergeCell ref="L305:N305"/>
    <mergeCell ref="O305:P305"/>
    <mergeCell ref="D306:H306"/>
    <mergeCell ref="I306:K306"/>
    <mergeCell ref="L306:N306"/>
    <mergeCell ref="O306:P306"/>
    <mergeCell ref="D303:H303"/>
    <mergeCell ref="I303:K303"/>
    <mergeCell ref="L303:N303"/>
    <mergeCell ref="O303:P303"/>
    <mergeCell ref="D304:H304"/>
    <mergeCell ref="I304:K304"/>
    <mergeCell ref="L304:N304"/>
    <mergeCell ref="O304:P304"/>
    <mergeCell ref="D301:H301"/>
    <mergeCell ref="I301:K301"/>
    <mergeCell ref="L301:N301"/>
    <mergeCell ref="O301:P301"/>
    <mergeCell ref="D302:H302"/>
    <mergeCell ref="I302:K302"/>
    <mergeCell ref="L302:N302"/>
    <mergeCell ref="O302:P302"/>
    <mergeCell ref="D299:H299"/>
    <mergeCell ref="I299:K299"/>
    <mergeCell ref="L299:N299"/>
    <mergeCell ref="O299:P299"/>
    <mergeCell ref="D300:H300"/>
    <mergeCell ref="I300:K300"/>
    <mergeCell ref="L300:N300"/>
    <mergeCell ref="O300:P300"/>
    <mergeCell ref="D297:H297"/>
    <mergeCell ref="I297:K297"/>
    <mergeCell ref="L297:N297"/>
    <mergeCell ref="O297:P297"/>
    <mergeCell ref="D298:H298"/>
    <mergeCell ref="I298:K298"/>
    <mergeCell ref="L298:N298"/>
    <mergeCell ref="O298:P298"/>
    <mergeCell ref="D295:H295"/>
    <mergeCell ref="I295:K295"/>
    <mergeCell ref="L295:N295"/>
    <mergeCell ref="O295:P295"/>
    <mergeCell ref="D296:H296"/>
    <mergeCell ref="I296:K296"/>
    <mergeCell ref="L296:N296"/>
    <mergeCell ref="O296:P296"/>
    <mergeCell ref="D293:H293"/>
    <mergeCell ref="I293:K293"/>
    <mergeCell ref="L293:N293"/>
    <mergeCell ref="O293:P293"/>
    <mergeCell ref="D294:H294"/>
    <mergeCell ref="I294:K294"/>
    <mergeCell ref="L294:N294"/>
    <mergeCell ref="O294:P294"/>
    <mergeCell ref="D291:H291"/>
    <mergeCell ref="I291:K291"/>
    <mergeCell ref="L291:N291"/>
    <mergeCell ref="O291:P291"/>
    <mergeCell ref="D292:H292"/>
    <mergeCell ref="I292:K292"/>
    <mergeCell ref="L292:N292"/>
    <mergeCell ref="O292:P292"/>
    <mergeCell ref="D289:H289"/>
    <mergeCell ref="I289:K289"/>
    <mergeCell ref="L289:N289"/>
    <mergeCell ref="O289:P289"/>
    <mergeCell ref="D290:H290"/>
    <mergeCell ref="I290:K290"/>
    <mergeCell ref="L290:N290"/>
    <mergeCell ref="O290:P290"/>
    <mergeCell ref="D287:H287"/>
    <mergeCell ref="I287:K287"/>
    <mergeCell ref="L287:N287"/>
    <mergeCell ref="O287:P287"/>
    <mergeCell ref="D288:H288"/>
    <mergeCell ref="I288:K288"/>
    <mergeCell ref="L288:N288"/>
    <mergeCell ref="O288:P288"/>
    <mergeCell ref="D285:H285"/>
    <mergeCell ref="I285:K285"/>
    <mergeCell ref="L285:N285"/>
    <mergeCell ref="O285:P285"/>
    <mergeCell ref="D286:H286"/>
    <mergeCell ref="I286:K286"/>
    <mergeCell ref="L286:N286"/>
    <mergeCell ref="O286:P286"/>
    <mergeCell ref="D283:H283"/>
    <mergeCell ref="I283:K283"/>
    <mergeCell ref="L283:N283"/>
    <mergeCell ref="O283:P283"/>
    <mergeCell ref="D284:H284"/>
    <mergeCell ref="I284:K284"/>
    <mergeCell ref="L284:N284"/>
    <mergeCell ref="O284:P284"/>
    <mergeCell ref="D281:H281"/>
    <mergeCell ref="I281:K281"/>
    <mergeCell ref="L281:N281"/>
    <mergeCell ref="O281:P281"/>
    <mergeCell ref="D282:H282"/>
    <mergeCell ref="I282:K282"/>
    <mergeCell ref="L282:N282"/>
    <mergeCell ref="O282:P282"/>
    <mergeCell ref="D279:H279"/>
    <mergeCell ref="I279:K279"/>
    <mergeCell ref="L279:N279"/>
    <mergeCell ref="O279:P279"/>
    <mergeCell ref="D280:H280"/>
    <mergeCell ref="I280:K280"/>
    <mergeCell ref="L280:N280"/>
    <mergeCell ref="O280:P280"/>
    <mergeCell ref="D277:H277"/>
    <mergeCell ref="I277:K277"/>
    <mergeCell ref="L277:N277"/>
    <mergeCell ref="O277:P277"/>
    <mergeCell ref="D278:H278"/>
    <mergeCell ref="I278:K278"/>
    <mergeCell ref="L278:N278"/>
    <mergeCell ref="O278:P278"/>
    <mergeCell ref="D275:H275"/>
    <mergeCell ref="I275:K275"/>
    <mergeCell ref="L275:N275"/>
    <mergeCell ref="O275:P275"/>
    <mergeCell ref="D276:H276"/>
    <mergeCell ref="I276:K276"/>
    <mergeCell ref="L276:N276"/>
    <mergeCell ref="O276:P276"/>
    <mergeCell ref="D273:H273"/>
    <mergeCell ref="I273:K273"/>
    <mergeCell ref="L273:N273"/>
    <mergeCell ref="O273:P273"/>
    <mergeCell ref="D274:H274"/>
    <mergeCell ref="I274:K274"/>
    <mergeCell ref="L274:N274"/>
    <mergeCell ref="O274:P274"/>
    <mergeCell ref="D271:H271"/>
    <mergeCell ref="I271:K271"/>
    <mergeCell ref="L271:N271"/>
    <mergeCell ref="O271:P271"/>
    <mergeCell ref="D272:H272"/>
    <mergeCell ref="I272:K272"/>
    <mergeCell ref="L272:N272"/>
    <mergeCell ref="O272:P272"/>
    <mergeCell ref="D269:H269"/>
    <mergeCell ref="I269:K269"/>
    <mergeCell ref="L269:N269"/>
    <mergeCell ref="O269:P269"/>
    <mergeCell ref="D270:H270"/>
    <mergeCell ref="I270:K270"/>
    <mergeCell ref="L270:N270"/>
    <mergeCell ref="O270:P270"/>
    <mergeCell ref="D267:H267"/>
    <mergeCell ref="I267:K267"/>
    <mergeCell ref="L267:N267"/>
    <mergeCell ref="O267:P267"/>
    <mergeCell ref="D268:H268"/>
    <mergeCell ref="I268:K268"/>
    <mergeCell ref="L268:N268"/>
    <mergeCell ref="O268:P268"/>
    <mergeCell ref="D265:H265"/>
    <mergeCell ref="I265:K265"/>
    <mergeCell ref="L265:N265"/>
    <mergeCell ref="O265:P265"/>
    <mergeCell ref="D266:H266"/>
    <mergeCell ref="I266:K266"/>
    <mergeCell ref="L266:N266"/>
    <mergeCell ref="O266:P266"/>
    <mergeCell ref="D263:H263"/>
    <mergeCell ref="I263:K263"/>
    <mergeCell ref="L263:N263"/>
    <mergeCell ref="O263:P263"/>
    <mergeCell ref="D264:H264"/>
    <mergeCell ref="I264:K264"/>
    <mergeCell ref="L264:N264"/>
    <mergeCell ref="O264:P264"/>
    <mergeCell ref="D261:H261"/>
    <mergeCell ref="I261:K261"/>
    <mergeCell ref="L261:N261"/>
    <mergeCell ref="O261:P261"/>
    <mergeCell ref="D262:H262"/>
    <mergeCell ref="I262:K262"/>
    <mergeCell ref="L262:N262"/>
    <mergeCell ref="O262:P262"/>
    <mergeCell ref="D259:H259"/>
    <mergeCell ref="I259:K259"/>
    <mergeCell ref="L259:N259"/>
    <mergeCell ref="O259:P259"/>
    <mergeCell ref="D260:H260"/>
    <mergeCell ref="I260:K260"/>
    <mergeCell ref="L260:N260"/>
    <mergeCell ref="O260:P260"/>
    <mergeCell ref="D257:H257"/>
    <mergeCell ref="I257:K257"/>
    <mergeCell ref="L257:N257"/>
    <mergeCell ref="O257:P257"/>
    <mergeCell ref="D258:H258"/>
    <mergeCell ref="I258:K258"/>
    <mergeCell ref="L258:N258"/>
    <mergeCell ref="O258:P258"/>
    <mergeCell ref="D255:H255"/>
    <mergeCell ref="I255:K255"/>
    <mergeCell ref="L255:N255"/>
    <mergeCell ref="O255:P255"/>
    <mergeCell ref="D256:H256"/>
    <mergeCell ref="I256:K256"/>
    <mergeCell ref="L256:N256"/>
    <mergeCell ref="O256:P256"/>
    <mergeCell ref="D253:H253"/>
    <mergeCell ref="I253:K253"/>
    <mergeCell ref="L253:N253"/>
    <mergeCell ref="O253:P253"/>
    <mergeCell ref="D254:H254"/>
    <mergeCell ref="I254:K254"/>
    <mergeCell ref="L254:N254"/>
    <mergeCell ref="O254:P254"/>
    <mergeCell ref="D251:H251"/>
    <mergeCell ref="I251:K251"/>
    <mergeCell ref="L251:N251"/>
    <mergeCell ref="O251:P251"/>
    <mergeCell ref="D252:H252"/>
    <mergeCell ref="I252:K252"/>
    <mergeCell ref="L252:N252"/>
    <mergeCell ref="O252:P252"/>
    <mergeCell ref="D249:H249"/>
    <mergeCell ref="I249:K249"/>
    <mergeCell ref="L249:N249"/>
    <mergeCell ref="O249:P249"/>
    <mergeCell ref="D250:H250"/>
    <mergeCell ref="I250:K250"/>
    <mergeCell ref="L250:N250"/>
    <mergeCell ref="O250:P250"/>
    <mergeCell ref="D247:H247"/>
    <mergeCell ref="I247:K247"/>
    <mergeCell ref="L247:N247"/>
    <mergeCell ref="O247:P247"/>
    <mergeCell ref="D248:H248"/>
    <mergeCell ref="I248:K248"/>
    <mergeCell ref="L248:N248"/>
    <mergeCell ref="O248:P248"/>
    <mergeCell ref="D245:H245"/>
    <mergeCell ref="I245:K245"/>
    <mergeCell ref="L245:N245"/>
    <mergeCell ref="O245:P245"/>
    <mergeCell ref="D246:H246"/>
    <mergeCell ref="I246:K246"/>
    <mergeCell ref="L246:N246"/>
    <mergeCell ref="O246:P246"/>
    <mergeCell ref="D243:H243"/>
    <mergeCell ref="I243:K243"/>
    <mergeCell ref="L243:N243"/>
    <mergeCell ref="O243:P243"/>
    <mergeCell ref="D244:H244"/>
    <mergeCell ref="I244:K244"/>
    <mergeCell ref="L244:N244"/>
    <mergeCell ref="O244:P244"/>
    <mergeCell ref="D241:H241"/>
    <mergeCell ref="I241:K241"/>
    <mergeCell ref="L241:N241"/>
    <mergeCell ref="O241:P241"/>
    <mergeCell ref="D242:H242"/>
    <mergeCell ref="I242:K242"/>
    <mergeCell ref="L242:N242"/>
    <mergeCell ref="O242:P242"/>
    <mergeCell ref="D239:H239"/>
    <mergeCell ref="I239:K239"/>
    <mergeCell ref="L239:N239"/>
    <mergeCell ref="O239:P239"/>
    <mergeCell ref="D240:H240"/>
    <mergeCell ref="I240:K240"/>
    <mergeCell ref="L240:N240"/>
    <mergeCell ref="O240:P240"/>
    <mergeCell ref="D237:H237"/>
    <mergeCell ref="I237:K237"/>
    <mergeCell ref="L237:N237"/>
    <mergeCell ref="O237:P237"/>
    <mergeCell ref="D238:H238"/>
    <mergeCell ref="I238:K238"/>
    <mergeCell ref="L238:N238"/>
    <mergeCell ref="O238:P238"/>
    <mergeCell ref="D235:H235"/>
    <mergeCell ref="I235:K235"/>
    <mergeCell ref="L235:N235"/>
    <mergeCell ref="O235:P235"/>
    <mergeCell ref="D236:H236"/>
    <mergeCell ref="I236:K236"/>
    <mergeCell ref="L236:N236"/>
    <mergeCell ref="O236:P236"/>
    <mergeCell ref="D233:H233"/>
    <mergeCell ref="I233:K233"/>
    <mergeCell ref="L233:N233"/>
    <mergeCell ref="O233:P233"/>
    <mergeCell ref="D234:H234"/>
    <mergeCell ref="I234:K234"/>
    <mergeCell ref="L234:N234"/>
    <mergeCell ref="O234:P234"/>
    <mergeCell ref="D231:H231"/>
    <mergeCell ref="I231:K231"/>
    <mergeCell ref="L231:N231"/>
    <mergeCell ref="O231:P231"/>
    <mergeCell ref="D232:H232"/>
    <mergeCell ref="I232:K232"/>
    <mergeCell ref="L232:N232"/>
    <mergeCell ref="O232:P232"/>
    <mergeCell ref="D229:H229"/>
    <mergeCell ref="I229:K229"/>
    <mergeCell ref="L229:N229"/>
    <mergeCell ref="O229:P229"/>
    <mergeCell ref="D230:H230"/>
    <mergeCell ref="I230:K230"/>
    <mergeCell ref="L230:N230"/>
    <mergeCell ref="O230:P230"/>
    <mergeCell ref="D227:H227"/>
    <mergeCell ref="I227:K227"/>
    <mergeCell ref="L227:N227"/>
    <mergeCell ref="O227:P227"/>
    <mergeCell ref="D228:H228"/>
    <mergeCell ref="I228:K228"/>
    <mergeCell ref="L228:N228"/>
    <mergeCell ref="O228:P228"/>
    <mergeCell ref="D225:H225"/>
    <mergeCell ref="I225:K225"/>
    <mergeCell ref="L225:N225"/>
    <mergeCell ref="O225:P225"/>
    <mergeCell ref="D226:H226"/>
    <mergeCell ref="I226:K226"/>
    <mergeCell ref="L226:N226"/>
    <mergeCell ref="O226:P226"/>
    <mergeCell ref="D223:H223"/>
    <mergeCell ref="I223:K223"/>
    <mergeCell ref="L223:N223"/>
    <mergeCell ref="O223:P223"/>
    <mergeCell ref="D224:H224"/>
    <mergeCell ref="I224:K224"/>
    <mergeCell ref="L224:N224"/>
    <mergeCell ref="O224:P224"/>
    <mergeCell ref="D221:H221"/>
    <mergeCell ref="I221:K221"/>
    <mergeCell ref="L221:N221"/>
    <mergeCell ref="O221:P221"/>
    <mergeCell ref="D222:H222"/>
    <mergeCell ref="I222:K222"/>
    <mergeCell ref="L222:N222"/>
    <mergeCell ref="O222:P222"/>
    <mergeCell ref="D219:H219"/>
    <mergeCell ref="I219:K219"/>
    <mergeCell ref="L219:N219"/>
    <mergeCell ref="O219:P219"/>
    <mergeCell ref="D220:H220"/>
    <mergeCell ref="I220:K220"/>
    <mergeCell ref="L220:N220"/>
    <mergeCell ref="O220:P220"/>
    <mergeCell ref="D217:H217"/>
    <mergeCell ref="I217:K217"/>
    <mergeCell ref="L217:N217"/>
    <mergeCell ref="O217:P217"/>
    <mergeCell ref="D218:H218"/>
    <mergeCell ref="I218:K218"/>
    <mergeCell ref="L218:N218"/>
    <mergeCell ref="O218:P218"/>
    <mergeCell ref="D215:H215"/>
    <mergeCell ref="I215:K215"/>
    <mergeCell ref="L215:N215"/>
    <mergeCell ref="O215:P215"/>
    <mergeCell ref="D216:H216"/>
    <mergeCell ref="I216:K216"/>
    <mergeCell ref="L216:N216"/>
    <mergeCell ref="O216:P216"/>
    <mergeCell ref="D213:H213"/>
    <mergeCell ref="I213:K213"/>
    <mergeCell ref="L213:N213"/>
    <mergeCell ref="O213:P213"/>
    <mergeCell ref="D214:H214"/>
    <mergeCell ref="I214:K214"/>
    <mergeCell ref="L214:N214"/>
    <mergeCell ref="O214:P214"/>
    <mergeCell ref="D211:H211"/>
    <mergeCell ref="I211:K211"/>
    <mergeCell ref="L211:N211"/>
    <mergeCell ref="O211:P211"/>
    <mergeCell ref="D212:H212"/>
    <mergeCell ref="I212:K212"/>
    <mergeCell ref="L212:N212"/>
    <mergeCell ref="O212:P212"/>
    <mergeCell ref="D209:H209"/>
    <mergeCell ref="I209:K209"/>
    <mergeCell ref="L209:N209"/>
    <mergeCell ref="O209:P209"/>
    <mergeCell ref="D210:H210"/>
    <mergeCell ref="I210:K210"/>
    <mergeCell ref="L210:N210"/>
    <mergeCell ref="O210:P210"/>
    <mergeCell ref="D207:H207"/>
    <mergeCell ref="I207:K207"/>
    <mergeCell ref="L207:N207"/>
    <mergeCell ref="O207:P207"/>
    <mergeCell ref="D208:H208"/>
    <mergeCell ref="I208:K208"/>
    <mergeCell ref="L208:N208"/>
    <mergeCell ref="O208:P208"/>
    <mergeCell ref="D205:H205"/>
    <mergeCell ref="I205:K205"/>
    <mergeCell ref="L205:N205"/>
    <mergeCell ref="O205:P205"/>
    <mergeCell ref="D206:H206"/>
    <mergeCell ref="I206:K206"/>
    <mergeCell ref="L206:N206"/>
    <mergeCell ref="O206:P206"/>
    <mergeCell ref="D203:H203"/>
    <mergeCell ref="I203:K203"/>
    <mergeCell ref="L203:N203"/>
    <mergeCell ref="O203:P203"/>
    <mergeCell ref="D204:H204"/>
    <mergeCell ref="I204:K204"/>
    <mergeCell ref="L204:N204"/>
    <mergeCell ref="O204:P204"/>
    <mergeCell ref="D201:H201"/>
    <mergeCell ref="I201:K201"/>
    <mergeCell ref="L201:N201"/>
    <mergeCell ref="O201:P201"/>
    <mergeCell ref="D202:H202"/>
    <mergeCell ref="I202:K202"/>
    <mergeCell ref="L202:N202"/>
    <mergeCell ref="O202:P202"/>
    <mergeCell ref="D199:H199"/>
    <mergeCell ref="I199:K199"/>
    <mergeCell ref="L199:N199"/>
    <mergeCell ref="O199:P199"/>
    <mergeCell ref="D200:H200"/>
    <mergeCell ref="I200:K200"/>
    <mergeCell ref="L200:N200"/>
    <mergeCell ref="O200:P200"/>
    <mergeCell ref="D197:H197"/>
    <mergeCell ref="I197:K197"/>
    <mergeCell ref="L197:N197"/>
    <mergeCell ref="O197:P197"/>
    <mergeCell ref="D198:H198"/>
    <mergeCell ref="I198:K198"/>
    <mergeCell ref="L198:N198"/>
    <mergeCell ref="O198:P198"/>
    <mergeCell ref="D195:H195"/>
    <mergeCell ref="I195:K195"/>
    <mergeCell ref="L195:N195"/>
    <mergeCell ref="O195:P195"/>
    <mergeCell ref="D196:H196"/>
    <mergeCell ref="I196:K196"/>
    <mergeCell ref="L196:N196"/>
    <mergeCell ref="O196:P196"/>
    <mergeCell ref="D193:H193"/>
    <mergeCell ref="I193:K193"/>
    <mergeCell ref="L193:N193"/>
    <mergeCell ref="O193:P193"/>
    <mergeCell ref="D194:H194"/>
    <mergeCell ref="I194:K194"/>
    <mergeCell ref="L194:N194"/>
    <mergeCell ref="O194:P194"/>
    <mergeCell ref="D191:H191"/>
    <mergeCell ref="I191:K191"/>
    <mergeCell ref="L191:N191"/>
    <mergeCell ref="O191:P191"/>
    <mergeCell ref="D192:H192"/>
    <mergeCell ref="I192:K192"/>
    <mergeCell ref="L192:N192"/>
    <mergeCell ref="O192:P192"/>
    <mergeCell ref="D189:H189"/>
    <mergeCell ref="I189:K189"/>
    <mergeCell ref="L189:N189"/>
    <mergeCell ref="O189:P189"/>
    <mergeCell ref="D190:H190"/>
    <mergeCell ref="I190:K190"/>
    <mergeCell ref="L190:N190"/>
    <mergeCell ref="O190:P190"/>
    <mergeCell ref="D187:H187"/>
    <mergeCell ref="I187:K187"/>
    <mergeCell ref="L187:N187"/>
    <mergeCell ref="O187:P187"/>
    <mergeCell ref="D188:H188"/>
    <mergeCell ref="I188:K188"/>
    <mergeCell ref="L188:N188"/>
    <mergeCell ref="O188:P188"/>
    <mergeCell ref="D185:H185"/>
    <mergeCell ref="I185:K185"/>
    <mergeCell ref="L185:N185"/>
    <mergeCell ref="O185:P185"/>
    <mergeCell ref="D186:H186"/>
    <mergeCell ref="I186:K186"/>
    <mergeCell ref="L186:N186"/>
    <mergeCell ref="O186:P186"/>
    <mergeCell ref="D183:H183"/>
    <mergeCell ref="I183:K183"/>
    <mergeCell ref="L183:N183"/>
    <mergeCell ref="O183:P183"/>
    <mergeCell ref="D184:H184"/>
    <mergeCell ref="I184:K184"/>
    <mergeCell ref="L184:N184"/>
    <mergeCell ref="O184:P184"/>
    <mergeCell ref="D181:H181"/>
    <mergeCell ref="I181:K181"/>
    <mergeCell ref="L181:N181"/>
    <mergeCell ref="O181:P181"/>
    <mergeCell ref="D182:H182"/>
    <mergeCell ref="I182:K182"/>
    <mergeCell ref="L182:N182"/>
    <mergeCell ref="O182:P182"/>
    <mergeCell ref="D179:H179"/>
    <mergeCell ref="I179:K179"/>
    <mergeCell ref="L179:N179"/>
    <mergeCell ref="O179:P179"/>
    <mergeCell ref="D180:H180"/>
    <mergeCell ref="I180:K180"/>
    <mergeCell ref="L180:N180"/>
    <mergeCell ref="O180:P180"/>
    <mergeCell ref="D177:H177"/>
    <mergeCell ref="I177:K177"/>
    <mergeCell ref="L177:N177"/>
    <mergeCell ref="O177:P177"/>
    <mergeCell ref="D178:H178"/>
    <mergeCell ref="I178:K178"/>
    <mergeCell ref="L178:N178"/>
    <mergeCell ref="O178:P178"/>
    <mergeCell ref="D175:H175"/>
    <mergeCell ref="I175:K175"/>
    <mergeCell ref="L175:N175"/>
    <mergeCell ref="O175:P175"/>
    <mergeCell ref="D176:H176"/>
    <mergeCell ref="I176:K176"/>
    <mergeCell ref="L176:N176"/>
    <mergeCell ref="O176:P176"/>
    <mergeCell ref="D173:H173"/>
    <mergeCell ref="I173:K173"/>
    <mergeCell ref="L173:N173"/>
    <mergeCell ref="O173:P173"/>
    <mergeCell ref="D174:H174"/>
    <mergeCell ref="I174:K174"/>
    <mergeCell ref="L174:N174"/>
    <mergeCell ref="O174:P174"/>
    <mergeCell ref="D171:H171"/>
    <mergeCell ref="I171:K171"/>
    <mergeCell ref="L171:N171"/>
    <mergeCell ref="O171:P171"/>
    <mergeCell ref="D172:H172"/>
    <mergeCell ref="I172:K172"/>
    <mergeCell ref="L172:N172"/>
    <mergeCell ref="O172:P172"/>
    <mergeCell ref="D169:H169"/>
    <mergeCell ref="I169:K169"/>
    <mergeCell ref="L169:N169"/>
    <mergeCell ref="O169:P169"/>
    <mergeCell ref="D170:H170"/>
    <mergeCell ref="I170:K170"/>
    <mergeCell ref="L170:N170"/>
    <mergeCell ref="O170:P170"/>
    <mergeCell ref="D167:H167"/>
    <mergeCell ref="I167:K167"/>
    <mergeCell ref="L167:N167"/>
    <mergeCell ref="O167:P167"/>
    <mergeCell ref="D168:H168"/>
    <mergeCell ref="I168:K168"/>
    <mergeCell ref="L168:N168"/>
    <mergeCell ref="O168:P168"/>
    <mergeCell ref="D165:H165"/>
    <mergeCell ref="I165:K165"/>
    <mergeCell ref="L165:N165"/>
    <mergeCell ref="O165:P165"/>
    <mergeCell ref="D166:H166"/>
    <mergeCell ref="I166:K166"/>
    <mergeCell ref="L166:N166"/>
    <mergeCell ref="O166:P166"/>
    <mergeCell ref="D163:H163"/>
    <mergeCell ref="I163:K163"/>
    <mergeCell ref="L163:N163"/>
    <mergeCell ref="O163:P163"/>
    <mergeCell ref="D164:H164"/>
    <mergeCell ref="I164:K164"/>
    <mergeCell ref="L164:N164"/>
    <mergeCell ref="O164:P164"/>
    <mergeCell ref="D161:H161"/>
    <mergeCell ref="I161:K161"/>
    <mergeCell ref="L161:N161"/>
    <mergeCell ref="O161:P161"/>
    <mergeCell ref="D162:H162"/>
    <mergeCell ref="I162:K162"/>
    <mergeCell ref="L162:N162"/>
    <mergeCell ref="O162:P162"/>
    <mergeCell ref="D159:H159"/>
    <mergeCell ref="I159:K159"/>
    <mergeCell ref="L159:N159"/>
    <mergeCell ref="O159:P159"/>
    <mergeCell ref="D160:H160"/>
    <mergeCell ref="I160:K160"/>
    <mergeCell ref="L160:N160"/>
    <mergeCell ref="O160:P160"/>
    <mergeCell ref="D157:H157"/>
    <mergeCell ref="I157:K157"/>
    <mergeCell ref="L157:N157"/>
    <mergeCell ref="O157:P157"/>
    <mergeCell ref="D158:H158"/>
    <mergeCell ref="I158:K158"/>
    <mergeCell ref="L158:N158"/>
    <mergeCell ref="O158:P158"/>
    <mergeCell ref="D155:H155"/>
    <mergeCell ref="I155:K155"/>
    <mergeCell ref="L155:N155"/>
    <mergeCell ref="O155:P155"/>
    <mergeCell ref="D156:H156"/>
    <mergeCell ref="I156:K156"/>
    <mergeCell ref="L156:N156"/>
    <mergeCell ref="O156:P156"/>
    <mergeCell ref="D153:H153"/>
    <mergeCell ref="I153:K153"/>
    <mergeCell ref="L153:N153"/>
    <mergeCell ref="O153:P153"/>
    <mergeCell ref="D154:H154"/>
    <mergeCell ref="I154:K154"/>
    <mergeCell ref="L154:N154"/>
    <mergeCell ref="O154:P154"/>
    <mergeCell ref="D151:H151"/>
    <mergeCell ref="I151:K151"/>
    <mergeCell ref="L151:N151"/>
    <mergeCell ref="O151:P151"/>
    <mergeCell ref="D152:H152"/>
    <mergeCell ref="I152:K152"/>
    <mergeCell ref="L152:N152"/>
    <mergeCell ref="O152:P152"/>
    <mergeCell ref="D149:H149"/>
    <mergeCell ref="I149:K149"/>
    <mergeCell ref="L149:N149"/>
    <mergeCell ref="O149:P149"/>
    <mergeCell ref="D150:H150"/>
    <mergeCell ref="I150:K150"/>
    <mergeCell ref="L150:N150"/>
    <mergeCell ref="O150:P150"/>
    <mergeCell ref="D147:H147"/>
    <mergeCell ref="I147:K147"/>
    <mergeCell ref="L147:N147"/>
    <mergeCell ref="O147:P147"/>
    <mergeCell ref="D148:H148"/>
    <mergeCell ref="I148:K148"/>
    <mergeCell ref="L148:N148"/>
    <mergeCell ref="O148:P148"/>
    <mergeCell ref="D145:H145"/>
    <mergeCell ref="I145:K145"/>
    <mergeCell ref="L145:N145"/>
    <mergeCell ref="O145:P145"/>
    <mergeCell ref="D146:H146"/>
    <mergeCell ref="I146:K146"/>
    <mergeCell ref="L146:N146"/>
    <mergeCell ref="O146:P146"/>
    <mergeCell ref="D143:H143"/>
    <mergeCell ref="I143:K143"/>
    <mergeCell ref="L143:N143"/>
    <mergeCell ref="O143:P143"/>
    <mergeCell ref="D144:H144"/>
    <mergeCell ref="I144:K144"/>
    <mergeCell ref="L144:N144"/>
    <mergeCell ref="O144:P144"/>
    <mergeCell ref="D141:H141"/>
    <mergeCell ref="I141:K141"/>
    <mergeCell ref="L141:N141"/>
    <mergeCell ref="O141:P141"/>
    <mergeCell ref="D142:H142"/>
    <mergeCell ref="I142:K142"/>
    <mergeCell ref="L142:N142"/>
    <mergeCell ref="O142:P142"/>
    <mergeCell ref="D139:H139"/>
    <mergeCell ref="I139:K139"/>
    <mergeCell ref="L139:N139"/>
    <mergeCell ref="O139:P139"/>
    <mergeCell ref="D140:H140"/>
    <mergeCell ref="I140:K140"/>
    <mergeCell ref="L140:N140"/>
    <mergeCell ref="O140:P140"/>
    <mergeCell ref="D137:H137"/>
    <mergeCell ref="I137:K137"/>
    <mergeCell ref="L137:N137"/>
    <mergeCell ref="O137:P137"/>
    <mergeCell ref="D138:H138"/>
    <mergeCell ref="I138:K138"/>
    <mergeCell ref="L138:N138"/>
    <mergeCell ref="O138:P138"/>
    <mergeCell ref="D135:H135"/>
    <mergeCell ref="I135:K135"/>
    <mergeCell ref="L135:N135"/>
    <mergeCell ref="O135:P135"/>
    <mergeCell ref="D136:H136"/>
    <mergeCell ref="I136:K136"/>
    <mergeCell ref="L136:N136"/>
    <mergeCell ref="O136:P136"/>
    <mergeCell ref="D133:H133"/>
    <mergeCell ref="I133:K133"/>
    <mergeCell ref="L133:N133"/>
    <mergeCell ref="O133:P133"/>
    <mergeCell ref="D134:H134"/>
    <mergeCell ref="I134:K134"/>
    <mergeCell ref="L134:N134"/>
    <mergeCell ref="O134:P134"/>
    <mergeCell ref="D131:H131"/>
    <mergeCell ref="I131:K131"/>
    <mergeCell ref="L131:N131"/>
    <mergeCell ref="O131:P131"/>
    <mergeCell ref="D132:H132"/>
    <mergeCell ref="I132:K132"/>
    <mergeCell ref="L132:N132"/>
    <mergeCell ref="O132:P132"/>
    <mergeCell ref="D129:H129"/>
    <mergeCell ref="I129:K129"/>
    <mergeCell ref="L129:N129"/>
    <mergeCell ref="O129:P129"/>
    <mergeCell ref="D130:H130"/>
    <mergeCell ref="I130:K130"/>
    <mergeCell ref="L130:N130"/>
    <mergeCell ref="O130:P130"/>
    <mergeCell ref="D127:H127"/>
    <mergeCell ref="I127:K127"/>
    <mergeCell ref="L127:N127"/>
    <mergeCell ref="O127:P127"/>
    <mergeCell ref="D128:H128"/>
    <mergeCell ref="I128:K128"/>
    <mergeCell ref="L128:N128"/>
    <mergeCell ref="O128:P128"/>
    <mergeCell ref="D125:H125"/>
    <mergeCell ref="I125:K125"/>
    <mergeCell ref="L125:N125"/>
    <mergeCell ref="O125:P125"/>
    <mergeCell ref="D126:H126"/>
    <mergeCell ref="I126:K126"/>
    <mergeCell ref="L126:N126"/>
    <mergeCell ref="O126:P126"/>
    <mergeCell ref="D123:H123"/>
    <mergeCell ref="I123:K123"/>
    <mergeCell ref="L123:N123"/>
    <mergeCell ref="O123:P123"/>
    <mergeCell ref="D124:H124"/>
    <mergeCell ref="I124:K124"/>
    <mergeCell ref="L124:N124"/>
    <mergeCell ref="O124:P124"/>
    <mergeCell ref="D121:H121"/>
    <mergeCell ref="I121:K121"/>
    <mergeCell ref="L121:N121"/>
    <mergeCell ref="O121:P121"/>
    <mergeCell ref="D122:H122"/>
    <mergeCell ref="I122:K122"/>
    <mergeCell ref="L122:N122"/>
    <mergeCell ref="O122:P122"/>
    <mergeCell ref="D119:H119"/>
    <mergeCell ref="I119:K119"/>
    <mergeCell ref="L119:N119"/>
    <mergeCell ref="O119:P119"/>
    <mergeCell ref="D120:H120"/>
    <mergeCell ref="I120:K120"/>
    <mergeCell ref="L120:N120"/>
    <mergeCell ref="O120:P120"/>
    <mergeCell ref="D117:H117"/>
    <mergeCell ref="I117:K117"/>
    <mergeCell ref="L117:N117"/>
    <mergeCell ref="O117:P117"/>
    <mergeCell ref="D118:H118"/>
    <mergeCell ref="I118:K118"/>
    <mergeCell ref="L118:N118"/>
    <mergeCell ref="O118:P118"/>
    <mergeCell ref="D115:H115"/>
    <mergeCell ref="I115:K115"/>
    <mergeCell ref="L115:N115"/>
    <mergeCell ref="O115:P115"/>
    <mergeCell ref="D116:H116"/>
    <mergeCell ref="I116:K116"/>
    <mergeCell ref="L116:N116"/>
    <mergeCell ref="O116:P116"/>
    <mergeCell ref="D113:H113"/>
    <mergeCell ref="I113:K113"/>
    <mergeCell ref="L113:N113"/>
    <mergeCell ref="O113:P113"/>
    <mergeCell ref="D114:H114"/>
    <mergeCell ref="I114:K114"/>
    <mergeCell ref="L114:N114"/>
    <mergeCell ref="O114:P114"/>
    <mergeCell ref="D111:H111"/>
    <mergeCell ref="I111:K111"/>
    <mergeCell ref="L111:N111"/>
    <mergeCell ref="O111:P111"/>
    <mergeCell ref="D112:H112"/>
    <mergeCell ref="I112:K112"/>
    <mergeCell ref="L112:N112"/>
    <mergeCell ref="O112:P112"/>
    <mergeCell ref="D109:H109"/>
    <mergeCell ref="I109:K109"/>
    <mergeCell ref="L109:N109"/>
    <mergeCell ref="O109:P109"/>
    <mergeCell ref="D110:H110"/>
    <mergeCell ref="I110:K110"/>
    <mergeCell ref="L110:N110"/>
    <mergeCell ref="O110:P110"/>
    <mergeCell ref="D107:H107"/>
    <mergeCell ref="I107:K107"/>
    <mergeCell ref="L107:N107"/>
    <mergeCell ref="O107:P107"/>
    <mergeCell ref="D108:H108"/>
    <mergeCell ref="I108:K108"/>
    <mergeCell ref="L108:N108"/>
    <mergeCell ref="O108:P108"/>
    <mergeCell ref="D105:H105"/>
    <mergeCell ref="I105:K105"/>
    <mergeCell ref="L105:N105"/>
    <mergeCell ref="O105:P105"/>
    <mergeCell ref="D106:H106"/>
    <mergeCell ref="I106:K106"/>
    <mergeCell ref="L106:N106"/>
    <mergeCell ref="O106:P106"/>
    <mergeCell ref="D103:H103"/>
    <mergeCell ref="I103:K103"/>
    <mergeCell ref="L103:N103"/>
    <mergeCell ref="O103:P103"/>
    <mergeCell ref="D104:H104"/>
    <mergeCell ref="I104:K104"/>
    <mergeCell ref="L104:N104"/>
    <mergeCell ref="O104:P104"/>
    <mergeCell ref="D101:H101"/>
    <mergeCell ref="I101:K101"/>
    <mergeCell ref="L101:N101"/>
    <mergeCell ref="O101:P101"/>
    <mergeCell ref="D102:H102"/>
    <mergeCell ref="I102:K102"/>
    <mergeCell ref="L102:N102"/>
    <mergeCell ref="O102:P102"/>
    <mergeCell ref="D99:H99"/>
    <mergeCell ref="I99:K99"/>
    <mergeCell ref="L99:N99"/>
    <mergeCell ref="O99:P99"/>
    <mergeCell ref="D100:H100"/>
    <mergeCell ref="I100:K100"/>
    <mergeCell ref="L100:N100"/>
    <mergeCell ref="O100:P100"/>
    <mergeCell ref="D97:H97"/>
    <mergeCell ref="I97:K97"/>
    <mergeCell ref="L97:N97"/>
    <mergeCell ref="O97:P97"/>
    <mergeCell ref="D98:H98"/>
    <mergeCell ref="I98:K98"/>
    <mergeCell ref="L98:N98"/>
    <mergeCell ref="O98:P98"/>
    <mergeCell ref="D95:H95"/>
    <mergeCell ref="I95:K95"/>
    <mergeCell ref="L95:N95"/>
    <mergeCell ref="O95:P95"/>
    <mergeCell ref="D96:H96"/>
    <mergeCell ref="I96:K96"/>
    <mergeCell ref="L96:N96"/>
    <mergeCell ref="O96:P96"/>
    <mergeCell ref="D93:H93"/>
    <mergeCell ref="I93:K93"/>
    <mergeCell ref="L93:N93"/>
    <mergeCell ref="O93:P93"/>
    <mergeCell ref="D94:H94"/>
    <mergeCell ref="I94:K94"/>
    <mergeCell ref="L94:N94"/>
    <mergeCell ref="O94:P94"/>
    <mergeCell ref="D91:H91"/>
    <mergeCell ref="I91:K91"/>
    <mergeCell ref="L91:N91"/>
    <mergeCell ref="O91:P91"/>
    <mergeCell ref="D92:H92"/>
    <mergeCell ref="I92:K92"/>
    <mergeCell ref="L92:N92"/>
    <mergeCell ref="O92:P92"/>
    <mergeCell ref="D89:H89"/>
    <mergeCell ref="I89:K89"/>
    <mergeCell ref="L89:N89"/>
    <mergeCell ref="O89:P89"/>
    <mergeCell ref="D90:H90"/>
    <mergeCell ref="I90:K90"/>
    <mergeCell ref="L90:N90"/>
    <mergeCell ref="O90:P90"/>
    <mergeCell ref="D87:H87"/>
    <mergeCell ref="I87:K87"/>
    <mergeCell ref="L87:N87"/>
    <mergeCell ref="O87:P87"/>
    <mergeCell ref="D88:H88"/>
    <mergeCell ref="I88:K88"/>
    <mergeCell ref="L88:N88"/>
    <mergeCell ref="O88:P88"/>
    <mergeCell ref="D85:H85"/>
    <mergeCell ref="I85:K85"/>
    <mergeCell ref="L85:N85"/>
    <mergeCell ref="O85:P85"/>
    <mergeCell ref="D86:H86"/>
    <mergeCell ref="I86:K86"/>
    <mergeCell ref="L86:N86"/>
    <mergeCell ref="O86:P86"/>
    <mergeCell ref="D83:H83"/>
    <mergeCell ref="I83:K83"/>
    <mergeCell ref="L83:N83"/>
    <mergeCell ref="O83:P83"/>
    <mergeCell ref="D84:H84"/>
    <mergeCell ref="I84:K84"/>
    <mergeCell ref="L84:N84"/>
    <mergeCell ref="O84:P84"/>
    <mergeCell ref="D81:H81"/>
    <mergeCell ref="I81:K81"/>
    <mergeCell ref="L81:N81"/>
    <mergeCell ref="O81:P81"/>
    <mergeCell ref="D82:H82"/>
    <mergeCell ref="I82:K82"/>
    <mergeCell ref="L82:N82"/>
    <mergeCell ref="O82:P82"/>
    <mergeCell ref="D79:H79"/>
    <mergeCell ref="I79:K79"/>
    <mergeCell ref="L79:N79"/>
    <mergeCell ref="O79:P79"/>
    <mergeCell ref="D80:H80"/>
    <mergeCell ref="I80:K80"/>
    <mergeCell ref="L80:N80"/>
    <mergeCell ref="O80:P80"/>
    <mergeCell ref="D77:H77"/>
    <mergeCell ref="I77:K77"/>
    <mergeCell ref="L77:N77"/>
    <mergeCell ref="O77:P77"/>
    <mergeCell ref="D78:H78"/>
    <mergeCell ref="I78:K78"/>
    <mergeCell ref="L78:N78"/>
    <mergeCell ref="O78:P78"/>
    <mergeCell ref="D75:H75"/>
    <mergeCell ref="I75:K75"/>
    <mergeCell ref="L75:N75"/>
    <mergeCell ref="O75:P75"/>
    <mergeCell ref="D76:H76"/>
    <mergeCell ref="I76:K76"/>
    <mergeCell ref="L76:N76"/>
    <mergeCell ref="O76:P76"/>
    <mergeCell ref="D73:H73"/>
    <mergeCell ref="I73:K73"/>
    <mergeCell ref="L73:N73"/>
    <mergeCell ref="O73:P73"/>
    <mergeCell ref="D74:H74"/>
    <mergeCell ref="I74:K74"/>
    <mergeCell ref="L74:N74"/>
    <mergeCell ref="O74:P74"/>
    <mergeCell ref="D71:H71"/>
    <mergeCell ref="I71:K71"/>
    <mergeCell ref="L71:N71"/>
    <mergeCell ref="O71:P71"/>
    <mergeCell ref="D72:H72"/>
    <mergeCell ref="I72:K72"/>
    <mergeCell ref="L72:N72"/>
    <mergeCell ref="O72:P72"/>
    <mergeCell ref="D69:H69"/>
    <mergeCell ref="I69:K69"/>
    <mergeCell ref="L69:N69"/>
    <mergeCell ref="O69:P69"/>
    <mergeCell ref="D70:H70"/>
    <mergeCell ref="I70:K70"/>
    <mergeCell ref="L70:N70"/>
    <mergeCell ref="O70:P70"/>
    <mergeCell ref="D67:H67"/>
    <mergeCell ref="I67:K67"/>
    <mergeCell ref="L67:N67"/>
    <mergeCell ref="O67:P67"/>
    <mergeCell ref="D68:H68"/>
    <mergeCell ref="I68:K68"/>
    <mergeCell ref="L68:N68"/>
    <mergeCell ref="O68:P68"/>
    <mergeCell ref="D65:H65"/>
    <mergeCell ref="I65:K65"/>
    <mergeCell ref="L65:N65"/>
    <mergeCell ref="O65:P65"/>
    <mergeCell ref="D66:H66"/>
    <mergeCell ref="I66:K66"/>
    <mergeCell ref="L66:N66"/>
    <mergeCell ref="O66:P66"/>
    <mergeCell ref="D63:H63"/>
    <mergeCell ref="I63:K63"/>
    <mergeCell ref="L63:N63"/>
    <mergeCell ref="O63:P63"/>
    <mergeCell ref="D64:H64"/>
    <mergeCell ref="I64:K64"/>
    <mergeCell ref="L64:N64"/>
    <mergeCell ref="O64:P64"/>
    <mergeCell ref="D61:H61"/>
    <mergeCell ref="I61:K61"/>
    <mergeCell ref="L61:N61"/>
    <mergeCell ref="O61:P61"/>
    <mergeCell ref="D62:H62"/>
    <mergeCell ref="I62:K62"/>
    <mergeCell ref="L62:N62"/>
    <mergeCell ref="O62:P62"/>
    <mergeCell ref="D59:H59"/>
    <mergeCell ref="I59:K59"/>
    <mergeCell ref="L59:N59"/>
    <mergeCell ref="O59:P59"/>
    <mergeCell ref="D60:H60"/>
    <mergeCell ref="I60:K60"/>
    <mergeCell ref="L60:N60"/>
    <mergeCell ref="O60:P60"/>
    <mergeCell ref="D57:H57"/>
    <mergeCell ref="I57:K57"/>
    <mergeCell ref="L57:N57"/>
    <mergeCell ref="O57:P57"/>
    <mergeCell ref="D58:H58"/>
    <mergeCell ref="I58:K58"/>
    <mergeCell ref="L58:N58"/>
    <mergeCell ref="O58:P58"/>
    <mergeCell ref="D55:H55"/>
    <mergeCell ref="I55:K55"/>
    <mergeCell ref="L55:N55"/>
    <mergeCell ref="O55:P55"/>
    <mergeCell ref="D56:H56"/>
    <mergeCell ref="I56:K56"/>
    <mergeCell ref="L56:N56"/>
    <mergeCell ref="O56:P56"/>
    <mergeCell ref="D53:H53"/>
    <mergeCell ref="I53:K53"/>
    <mergeCell ref="L53:N53"/>
    <mergeCell ref="O53:P53"/>
    <mergeCell ref="D54:H54"/>
    <mergeCell ref="I54:K54"/>
    <mergeCell ref="L54:N54"/>
    <mergeCell ref="O54:P54"/>
    <mergeCell ref="D51:H51"/>
    <mergeCell ref="I51:K51"/>
    <mergeCell ref="L51:N51"/>
    <mergeCell ref="O51:P51"/>
    <mergeCell ref="D52:H52"/>
    <mergeCell ref="I52:K52"/>
    <mergeCell ref="L52:N52"/>
    <mergeCell ref="O52:P52"/>
    <mergeCell ref="D49:H49"/>
    <mergeCell ref="I49:K49"/>
    <mergeCell ref="L49:N49"/>
    <mergeCell ref="O49:P49"/>
    <mergeCell ref="D50:H50"/>
    <mergeCell ref="I50:K50"/>
    <mergeCell ref="L50:N50"/>
    <mergeCell ref="O50:P50"/>
    <mergeCell ref="D47:H47"/>
    <mergeCell ref="I47:K47"/>
    <mergeCell ref="L47:N47"/>
    <mergeCell ref="O47:P47"/>
    <mergeCell ref="D48:H48"/>
    <mergeCell ref="I48:K48"/>
    <mergeCell ref="L48:N48"/>
    <mergeCell ref="O48:P48"/>
    <mergeCell ref="D45:H45"/>
    <mergeCell ref="I45:K45"/>
    <mergeCell ref="L45:N45"/>
    <mergeCell ref="O45:P45"/>
    <mergeCell ref="D46:H46"/>
    <mergeCell ref="I46:K46"/>
    <mergeCell ref="L46:N46"/>
    <mergeCell ref="O46:P46"/>
    <mergeCell ref="D43:H43"/>
    <mergeCell ref="I43:K43"/>
    <mergeCell ref="L43:N43"/>
    <mergeCell ref="O43:P43"/>
    <mergeCell ref="D44:H44"/>
    <mergeCell ref="I44:K44"/>
    <mergeCell ref="L44:N44"/>
    <mergeCell ref="O44:P44"/>
    <mergeCell ref="D41:H41"/>
    <mergeCell ref="I41:K41"/>
    <mergeCell ref="L41:N41"/>
    <mergeCell ref="O41:P41"/>
    <mergeCell ref="D42:H42"/>
    <mergeCell ref="I42:K42"/>
    <mergeCell ref="L42:N42"/>
    <mergeCell ref="O42:P42"/>
    <mergeCell ref="D39:H39"/>
    <mergeCell ref="I39:K39"/>
    <mergeCell ref="L39:N39"/>
    <mergeCell ref="O39:P39"/>
    <mergeCell ref="D40:H40"/>
    <mergeCell ref="I40:K40"/>
    <mergeCell ref="L40:N40"/>
    <mergeCell ref="O40:P40"/>
    <mergeCell ref="D37:H37"/>
    <mergeCell ref="I37:K37"/>
    <mergeCell ref="L37:N37"/>
    <mergeCell ref="O37:P37"/>
    <mergeCell ref="D38:H38"/>
    <mergeCell ref="I38:K38"/>
    <mergeCell ref="L38:N38"/>
    <mergeCell ref="O38:P38"/>
    <mergeCell ref="D35:H35"/>
    <mergeCell ref="I35:K35"/>
    <mergeCell ref="L35:N35"/>
    <mergeCell ref="O35:P35"/>
    <mergeCell ref="D36:H36"/>
    <mergeCell ref="I36:K36"/>
    <mergeCell ref="L36:N36"/>
    <mergeCell ref="O36:P36"/>
    <mergeCell ref="D33:H33"/>
    <mergeCell ref="I33:K33"/>
    <mergeCell ref="L33:N33"/>
    <mergeCell ref="O33:P33"/>
    <mergeCell ref="D34:H34"/>
    <mergeCell ref="I34:K34"/>
    <mergeCell ref="L34:N34"/>
    <mergeCell ref="O34:P34"/>
    <mergeCell ref="D31:H31"/>
    <mergeCell ref="I31:K31"/>
    <mergeCell ref="L31:N31"/>
    <mergeCell ref="O31:P31"/>
    <mergeCell ref="D32:H32"/>
    <mergeCell ref="I32:K32"/>
    <mergeCell ref="L32:N32"/>
    <mergeCell ref="O32:P32"/>
    <mergeCell ref="D29:H29"/>
    <mergeCell ref="I29:K29"/>
    <mergeCell ref="L29:N29"/>
    <mergeCell ref="O29:P29"/>
    <mergeCell ref="D30:H30"/>
    <mergeCell ref="I30:K30"/>
    <mergeCell ref="L30:N30"/>
    <mergeCell ref="O30:P30"/>
    <mergeCell ref="C27:H27"/>
    <mergeCell ref="I27:K27"/>
    <mergeCell ref="L27:N27"/>
    <mergeCell ref="O27:P27"/>
    <mergeCell ref="D28:H28"/>
    <mergeCell ref="I28:K28"/>
    <mergeCell ref="L28:N28"/>
    <mergeCell ref="O28:P28"/>
    <mergeCell ref="D25:H25"/>
    <mergeCell ref="I25:K25"/>
    <mergeCell ref="L25:N25"/>
    <mergeCell ref="O25:P25"/>
    <mergeCell ref="C26:H26"/>
    <mergeCell ref="I26:K26"/>
    <mergeCell ref="L26:N26"/>
    <mergeCell ref="O26:P26"/>
    <mergeCell ref="C23:H23"/>
    <mergeCell ref="I23:K23"/>
    <mergeCell ref="L23:N23"/>
    <mergeCell ref="O23:P23"/>
    <mergeCell ref="D24:H24"/>
    <mergeCell ref="I24:K24"/>
    <mergeCell ref="L24:N24"/>
    <mergeCell ref="O24:P24"/>
    <mergeCell ref="B21:H21"/>
    <mergeCell ref="I21:K21"/>
    <mergeCell ref="L21:N21"/>
    <mergeCell ref="O21:P21"/>
    <mergeCell ref="B22:H22"/>
    <mergeCell ref="I22:K22"/>
    <mergeCell ref="L22:N22"/>
    <mergeCell ref="O22:P22"/>
    <mergeCell ref="D19:H19"/>
    <mergeCell ref="I19:K19"/>
    <mergeCell ref="L19:N19"/>
    <mergeCell ref="O19:P19"/>
    <mergeCell ref="C20:H20"/>
    <mergeCell ref="I20:K20"/>
    <mergeCell ref="L20:N20"/>
    <mergeCell ref="O20:P20"/>
    <mergeCell ref="C18:H18"/>
    <mergeCell ref="I18:K18"/>
    <mergeCell ref="L18:N18"/>
    <mergeCell ref="O18:P18"/>
    <mergeCell ref="C15:H15"/>
    <mergeCell ref="I15:K15"/>
    <mergeCell ref="L15:N15"/>
    <mergeCell ref="O15:P15"/>
    <mergeCell ref="D16:H16"/>
    <mergeCell ref="I16:K16"/>
    <mergeCell ref="L16:N16"/>
    <mergeCell ref="O16:P16"/>
    <mergeCell ref="D13:H13"/>
    <mergeCell ref="I13:K13"/>
    <mergeCell ref="L13:N13"/>
    <mergeCell ref="O13:P13"/>
    <mergeCell ref="C14:H14"/>
    <mergeCell ref="I14:K14"/>
    <mergeCell ref="L14:N14"/>
    <mergeCell ref="O14:P14"/>
    <mergeCell ref="B11:H11"/>
    <mergeCell ref="I11:K11"/>
    <mergeCell ref="L11:N11"/>
    <mergeCell ref="O11:P11"/>
    <mergeCell ref="C12:H12"/>
    <mergeCell ref="I12:K12"/>
    <mergeCell ref="L12:N12"/>
    <mergeCell ref="O12:P12"/>
    <mergeCell ref="A1:D2"/>
    <mergeCell ref="F2:O2"/>
    <mergeCell ref="H6:I6"/>
    <mergeCell ref="K6:L6"/>
    <mergeCell ref="A10:H10"/>
    <mergeCell ref="I10:K10"/>
    <mergeCell ref="L10:N10"/>
    <mergeCell ref="O10:P10"/>
    <mergeCell ref="C17:H17"/>
    <mergeCell ref="I17:K17"/>
    <mergeCell ref="L17:N17"/>
    <mergeCell ref="O17:P17"/>
  </mergeCells>
  <pageMargins left="0.5" right="0.5" top="0.5" bottom="0.80207992125984262" header="0.5" footer="0.5"/>
  <pageSetup orientation="portrait" horizontalDpi="0" verticalDpi="0"/>
  <headerFooter alignWithMargins="0">
    <oddFooter>&amp;L&amp;C&amp;"Times New Roman"&amp;9Page &amp;P of &amp;N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Life Span</vt:lpstr>
      <vt:lpstr>Base Tonnage LR-2017</vt:lpstr>
      <vt:lpstr>Profile</vt:lpstr>
      <vt:lpstr>Cap Study History</vt:lpstr>
      <vt:lpstr>Tonnage History</vt:lpstr>
      <vt:lpstr>WSA 1-18-2019</vt:lpstr>
      <vt:lpstr>REM VOL 1-18-2019</vt:lpstr>
      <vt:lpstr>CAP MAP 2019</vt:lpstr>
      <vt:lpstr>Boron WSA 1-1-2018</vt:lpstr>
      <vt:lpstr>Remainng Volume 1-24-2018</vt:lpstr>
      <vt:lpstr>Boron CAP MAP</vt:lpstr>
      <vt:lpstr>'Base Tonnage LR-2017'!Print_Area</vt:lpstr>
      <vt:lpstr>'Cap Study History'!Print_Area</vt:lpstr>
      <vt:lpstr>'Life Span'!Print_Area</vt:lpstr>
      <vt:lpstr>Profile!Print_Area</vt:lpstr>
      <vt:lpstr>'Tonnage History'!Print_Area</vt:lpstr>
      <vt:lpstr>'Base Tonnage LR-2017'!Print_Titles</vt:lpstr>
      <vt:lpstr>'Boron WSA 1-1-2018'!Print_Titles</vt:lpstr>
      <vt:lpstr>'WSA 1-18-2019'!Print_Titles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 Valenzuela</dc:creator>
  <cp:lastModifiedBy>Malcolm Valenzuela</cp:lastModifiedBy>
  <cp:lastPrinted>2019-04-29T20:59:38Z</cp:lastPrinted>
  <dcterms:created xsi:type="dcterms:W3CDTF">2010-01-21T23:55:20Z</dcterms:created>
  <dcterms:modified xsi:type="dcterms:W3CDTF">2019-04-29T20:59:45Z</dcterms:modified>
</cp:coreProperties>
</file>